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drawings/drawing2.xml" ContentType="application/vnd.openxmlformats-officedocument.drawing+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drawings/drawing3.xml" ContentType="application/vnd.openxmlformats-officedocument.drawing+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drawings/drawing4.xml" ContentType="application/vnd.openxmlformats-officedocument.drawing+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5.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queryTables/queryTable29.xml" ContentType="application/vnd.openxmlformats-officedocument.spreadsheetml.queryTable+xml"/>
  <Override PartName="/xl/queryTables/queryTable30.xml" ContentType="application/vnd.openxmlformats-officedocument.spreadsheetml.queryTable+xml"/>
  <Override PartName="/xl/drawings/drawing6.xml" ContentType="application/vnd.openxmlformats-officedocument.drawing+xml"/>
  <Override PartName="/xl/queryTables/queryTable31.xml" ContentType="application/vnd.openxmlformats-officedocument.spreadsheetml.queryTable+xml"/>
  <Override PartName="/xl/queryTables/queryTable32.xml" ContentType="application/vnd.openxmlformats-officedocument.spreadsheetml.queryTable+xml"/>
  <Override PartName="/xl/drawings/drawing7.xml" ContentType="application/vnd.openxmlformats-officedocument.drawing+xml"/>
  <Override PartName="/xl/queryTables/queryTable33.xml" ContentType="application/vnd.openxmlformats-officedocument.spreadsheetml.queryTable+xml"/>
  <Override PartName="/xl/queryTables/queryTable34.xml" ContentType="application/vnd.openxmlformats-officedocument.spreadsheetml.queryTable+xml"/>
  <Override PartName="/xl/drawings/drawing8.xml" ContentType="application/vnd.openxmlformats-officedocument.drawing+xml"/>
  <Override PartName="/xl/queryTables/queryTable35.xml" ContentType="application/vnd.openxmlformats-officedocument.spreadsheetml.queryTable+xml"/>
  <Override PartName="/xl/queryTables/queryTable36.xml" ContentType="application/vnd.openxmlformats-officedocument.spreadsheetml.queryTable+xml"/>
  <Override PartName="/xl/drawings/drawing9.xml" ContentType="application/vnd.openxmlformats-officedocument.drawing+xml"/>
  <Override PartName="/xl/queryTables/queryTable37.xml" ContentType="application/vnd.openxmlformats-officedocument.spreadsheetml.queryTable+xml"/>
  <Override PartName="/xl/queryTables/queryTable38.xml" ContentType="application/vnd.openxmlformats-officedocument.spreadsheetml.queryTable+xml"/>
  <Override PartName="/xl/drawings/drawing10.xml" ContentType="application/vnd.openxmlformats-officedocument.drawing+xml"/>
  <Override PartName="/xl/queryTables/queryTable39.xml" ContentType="application/vnd.openxmlformats-officedocument.spreadsheetml.queryTable+xml"/>
  <Override PartName="/xl/queryTables/queryTable40.xml" ContentType="application/vnd.openxmlformats-officedocument.spreadsheetml.queryTable+xml"/>
  <Override PartName="/xl/queryTables/queryTable41.xml" ContentType="application/vnd.openxmlformats-officedocument.spreadsheetml.queryTable+xml"/>
  <Override PartName="/xl/queryTables/queryTable42.xml" ContentType="application/vnd.openxmlformats-officedocument.spreadsheetml.queryTable+xml"/>
  <Override PartName="/xl/drawings/drawing11.xml" ContentType="application/vnd.openxmlformats-officedocument.drawing+xml"/>
  <Override PartName="/xl/queryTables/queryTable43.xml" ContentType="application/vnd.openxmlformats-officedocument.spreadsheetml.queryTable+xml"/>
  <Override PartName="/xl/queryTables/queryTable44.xml" ContentType="application/vnd.openxmlformats-officedocument.spreadsheetml.queryTable+xml"/>
  <Override PartName="/xl/drawings/drawing12.xml" ContentType="application/vnd.openxmlformats-officedocument.drawing+xml"/>
  <Override PartName="/xl/queryTables/queryTable45.xml" ContentType="application/vnd.openxmlformats-officedocument.spreadsheetml.queryTable+xml"/>
  <Override PartName="/xl/queryTables/queryTable46.xml" ContentType="application/vnd.openxmlformats-officedocument.spreadsheetml.queryTable+xml"/>
  <Override PartName="/xl/drawings/drawing13.xml" ContentType="application/vnd.openxmlformats-officedocument.drawing+xml"/>
  <Override PartName="/xl/queryTables/queryTable47.xml" ContentType="application/vnd.openxmlformats-officedocument.spreadsheetml.queryTable+xml"/>
  <Override PartName="/xl/queryTables/queryTable48.xml" ContentType="application/vnd.openxmlformats-officedocument.spreadsheetml.queryTable+xml"/>
  <Override PartName="/xl/drawings/drawing14.xml" ContentType="application/vnd.openxmlformats-officedocument.drawing+xml"/>
  <Override PartName="/xl/queryTables/queryTable49.xml" ContentType="application/vnd.openxmlformats-officedocument.spreadsheetml.queryTable+xml"/>
  <Override PartName="/xl/queryTables/queryTable50.xml" ContentType="application/vnd.openxmlformats-officedocument.spreadsheetml.queryTable+xml"/>
  <Override PartName="/xl/drawings/drawing15.xml" ContentType="application/vnd.openxmlformats-officedocument.drawing+xml"/>
  <Override PartName="/xl/queryTables/queryTable51.xml" ContentType="application/vnd.openxmlformats-officedocument.spreadsheetml.queryTable+xml"/>
  <Override PartName="/xl/queryTables/queryTable52.xml" ContentType="application/vnd.openxmlformats-officedocument.spreadsheetml.queryTable+xml"/>
  <Override PartName="/xl/drawings/drawing16.xml" ContentType="application/vnd.openxmlformats-officedocument.drawing+xml"/>
  <Override PartName="/xl/queryTables/queryTable53.xml" ContentType="application/vnd.openxmlformats-officedocument.spreadsheetml.queryTable+xml"/>
  <Override PartName="/xl/queryTables/queryTable54.xml" ContentType="application/vnd.openxmlformats-officedocument.spreadsheetml.queryTable+xml"/>
  <Override PartName="/xl/queryTables/queryTable55.xml" ContentType="application/vnd.openxmlformats-officedocument.spreadsheetml.queryTable+xml"/>
  <Override PartName="/xl/drawings/drawing17.xml" ContentType="application/vnd.openxmlformats-officedocument.drawing+xml"/>
  <Override PartName="/xl/queryTables/queryTable56.xml" ContentType="application/vnd.openxmlformats-officedocument.spreadsheetml.queryTable+xml"/>
  <Override PartName="/xl/queryTables/queryTable57.xml" ContentType="application/vnd.openxmlformats-officedocument.spreadsheetml.queryTable+xml"/>
  <Override PartName="/xl/queryTables/queryTable58.xml" ContentType="application/vnd.openxmlformats-officedocument.spreadsheetml.queryTable+xml"/>
  <Override PartName="/xl/drawings/drawing18.xml" ContentType="application/vnd.openxmlformats-officedocument.drawing+xml"/>
  <Override PartName="/xl/queryTables/queryTable59.xml" ContentType="application/vnd.openxmlformats-officedocument.spreadsheetml.queryTable+xml"/>
  <Override PartName="/xl/queryTables/queryTable60.xml" ContentType="application/vnd.openxmlformats-officedocument.spreadsheetml.queryTable+xml"/>
  <Override PartName="/xl/drawings/drawing19.xml" ContentType="application/vnd.openxmlformats-officedocument.drawing+xml"/>
  <Override PartName="/xl/queryTables/queryTable61.xml" ContentType="application/vnd.openxmlformats-officedocument.spreadsheetml.queryTable+xml"/>
  <Override PartName="/xl/queryTables/queryTable62.xml" ContentType="application/vnd.openxmlformats-officedocument.spreadsheetml.queryTable+xml"/>
  <Override PartName="/xl/drawings/drawing20.xml" ContentType="application/vnd.openxmlformats-officedocument.drawing+xml"/>
  <Override PartName="/xl/queryTables/queryTable63.xml" ContentType="application/vnd.openxmlformats-officedocument.spreadsheetml.queryTable+xml"/>
  <Override PartName="/xl/queryTables/queryTable64.xml" ContentType="application/vnd.openxmlformats-officedocument.spreadsheetml.queryTable+xml"/>
  <Override PartName="/xl/drawings/drawing21.xml" ContentType="application/vnd.openxmlformats-officedocument.drawing+xml"/>
  <Override PartName="/xl/queryTables/queryTable65.xml" ContentType="application/vnd.openxmlformats-officedocument.spreadsheetml.queryTable+xml"/>
  <Override PartName="/xl/queryTables/queryTable66.xml" ContentType="application/vnd.openxmlformats-officedocument.spreadsheetml.queryTable+xml"/>
  <Override PartName="/xl/drawings/drawing22.xml" ContentType="application/vnd.openxmlformats-officedocument.drawing+xml"/>
  <Override PartName="/xl/queryTables/queryTable67.xml" ContentType="application/vnd.openxmlformats-officedocument.spreadsheetml.queryTable+xml"/>
  <Override PartName="/xl/queryTables/queryTable68.xml" ContentType="application/vnd.openxmlformats-officedocument.spreadsheetml.queryTable+xml"/>
  <Override PartName="/xl/queryTables/queryTable69.xml" ContentType="application/vnd.openxmlformats-officedocument.spreadsheetml.queryTable+xml"/>
  <Override PartName="/xl/drawings/drawing23.xml" ContentType="application/vnd.openxmlformats-officedocument.drawing+xml"/>
  <Override PartName="/xl/queryTables/queryTable70.xml" ContentType="application/vnd.openxmlformats-officedocument.spreadsheetml.queryTable+xml"/>
  <Override PartName="/xl/queryTables/queryTable71.xml" ContentType="application/vnd.openxmlformats-officedocument.spreadsheetml.queryTable+xml"/>
  <Override PartName="/xl/drawings/drawing24.xml" ContentType="application/vnd.openxmlformats-officedocument.drawing+xml"/>
  <Override PartName="/xl/queryTables/queryTable72.xml" ContentType="application/vnd.openxmlformats-officedocument.spreadsheetml.queryTable+xml"/>
  <Override PartName="/xl/queryTables/queryTable73.xml" ContentType="application/vnd.openxmlformats-officedocument.spreadsheetml.queryTable+xml"/>
  <Override PartName="/xl/queryTables/queryTable74.xml" ContentType="application/vnd.openxmlformats-officedocument.spreadsheetml.queryTable+xml"/>
  <Override PartName="/xl/drawings/drawing25.xml" ContentType="application/vnd.openxmlformats-officedocument.drawing+xml"/>
  <Override PartName="/xl/queryTables/queryTable75.xml" ContentType="application/vnd.openxmlformats-officedocument.spreadsheetml.queryTable+xml"/>
  <Override PartName="/xl/queryTables/queryTable76.xml" ContentType="application/vnd.openxmlformats-officedocument.spreadsheetml.queryTable+xml"/>
  <Override PartName="/xl/drawings/drawing26.xml" ContentType="application/vnd.openxmlformats-officedocument.drawing+xml"/>
  <Override PartName="/xl/queryTables/queryTable77.xml" ContentType="application/vnd.openxmlformats-officedocument.spreadsheetml.queryTable+xml"/>
  <Override PartName="/xl/queryTables/queryTable78.xml" ContentType="application/vnd.openxmlformats-officedocument.spreadsheetml.queryTable+xml"/>
  <Override PartName="/xl/drawings/drawing27.xml" ContentType="application/vnd.openxmlformats-officedocument.drawing+xml"/>
  <Override PartName="/xl/queryTables/queryTable79.xml" ContentType="application/vnd.openxmlformats-officedocument.spreadsheetml.queryTable+xml"/>
  <Override PartName="/xl/queryTables/queryTable80.xml" ContentType="application/vnd.openxmlformats-officedocument.spreadsheetml.queryTable+xml"/>
  <Override PartName="/xl/drawings/drawing28.xml" ContentType="application/vnd.openxmlformats-officedocument.drawing+xml"/>
  <Override PartName="/xl/queryTables/queryTable81.xml" ContentType="application/vnd.openxmlformats-officedocument.spreadsheetml.queryTable+xml"/>
  <Override PartName="/xl/queryTables/queryTable82.xml" ContentType="application/vnd.openxmlformats-officedocument.spreadsheetml.queryTable+xml"/>
  <Override PartName="/xl/drawings/drawing29.xml" ContentType="application/vnd.openxmlformats-officedocument.drawing+xml"/>
  <Override PartName="/xl/queryTables/queryTable83.xml" ContentType="application/vnd.openxmlformats-officedocument.spreadsheetml.queryTable+xml"/>
  <Override PartName="/xl/queryTables/queryTable84.xml" ContentType="application/vnd.openxmlformats-officedocument.spreadsheetml.queryTable+xml"/>
  <Override PartName="/xl/drawings/drawing30.xml" ContentType="application/vnd.openxmlformats-officedocument.drawing+xml"/>
  <Override PartName="/xl/queryTables/queryTable85.xml" ContentType="application/vnd.openxmlformats-officedocument.spreadsheetml.queryTable+xml"/>
  <Override PartName="/xl/queryTables/queryTable86.xml" ContentType="application/vnd.openxmlformats-officedocument.spreadsheetml.queryTable+xml"/>
  <Override PartName="/xl/queryTables/queryTable87.xml" ContentType="application/vnd.openxmlformats-officedocument.spreadsheetml.queryTable+xml"/>
  <Override PartName="/xl/drawings/drawing31.xml" ContentType="application/vnd.openxmlformats-officedocument.drawing+xml"/>
  <Override PartName="/xl/queryTables/queryTable88.xml" ContentType="application/vnd.openxmlformats-officedocument.spreadsheetml.queryTable+xml"/>
  <Override PartName="/xl/queryTables/queryTable89.xml" ContentType="application/vnd.openxmlformats-officedocument.spreadsheetml.queryTable+xml"/>
  <Override PartName="/xl/drawings/drawing32.xml" ContentType="application/vnd.openxmlformats-officedocument.drawing+xml"/>
  <Override PartName="/xl/queryTables/queryTable90.xml" ContentType="application/vnd.openxmlformats-officedocument.spreadsheetml.queryTable+xml"/>
  <Override PartName="/xl/queryTables/queryTable91.xml" ContentType="application/vnd.openxmlformats-officedocument.spreadsheetml.queryTable+xml"/>
  <Override PartName="/xl/queryTables/queryTable92.xml" ContentType="application/vnd.openxmlformats-officedocument.spreadsheetml.queryTable+xml"/>
  <Override PartName="/xl/queryTables/queryTable93.xml" ContentType="application/vnd.openxmlformats-officedocument.spreadsheetml.queryTable+xml"/>
  <Override PartName="/xl/queryTables/queryTable94.xml" ContentType="application/vnd.openxmlformats-officedocument.spreadsheetml.queryTable+xml"/>
  <Override PartName="/xl/queryTables/queryTable95.xml" ContentType="application/vnd.openxmlformats-officedocument.spreadsheetml.queryTable+xml"/>
  <Override PartName="/xl/drawings/drawing33.xml" ContentType="application/vnd.openxmlformats-officedocument.drawing+xml"/>
  <Override PartName="/xl/queryTables/queryTable96.xml" ContentType="application/vnd.openxmlformats-officedocument.spreadsheetml.queryTable+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queryTables/queryTable100.xml" ContentType="application/vnd.openxmlformats-officedocument.spreadsheetml.queryTable+xml"/>
  <Override PartName="/xl/drawings/drawing34.xml" ContentType="application/vnd.openxmlformats-officedocument.drawing+xml"/>
  <Override PartName="/xl/queryTables/queryTable101.xml" ContentType="application/vnd.openxmlformats-officedocument.spreadsheetml.queryTable+xml"/>
  <Override PartName="/xl/queryTables/queryTable102.xml" ContentType="application/vnd.openxmlformats-officedocument.spreadsheetml.queryTable+xml"/>
  <Override PartName="/xl/queryTables/queryTable103.xml" ContentType="application/vnd.openxmlformats-officedocument.spreadsheetml.queryTable+xml"/>
  <Override PartName="/xl/drawings/drawing35.xml" ContentType="application/vnd.openxmlformats-officedocument.drawing+xml"/>
  <Override PartName="/xl/queryTables/queryTable104.xml" ContentType="application/vnd.openxmlformats-officedocument.spreadsheetml.queryTable+xml"/>
  <Override PartName="/xl/queryTables/queryTable105.xml" ContentType="application/vnd.openxmlformats-officedocument.spreadsheetml.queryTable+xml"/>
  <Override PartName="/xl/queryTables/queryTable106.xml" ContentType="application/vnd.openxmlformats-officedocument.spreadsheetml.queryTable+xml"/>
  <Override PartName="/xl/queryTables/queryTable107.xml" ContentType="application/vnd.openxmlformats-officedocument.spreadsheetml.queryTable+xml"/>
  <Override PartName="/xl/queryTables/queryTable108.xml" ContentType="application/vnd.openxmlformats-officedocument.spreadsheetml.queryTable+xml"/>
  <Override PartName="/xl/drawings/drawing36.xml" ContentType="application/vnd.openxmlformats-officedocument.drawing+xml"/>
  <Override PartName="/xl/queryTables/queryTable109.xml" ContentType="application/vnd.openxmlformats-officedocument.spreadsheetml.queryTable+xml"/>
  <Override PartName="/xl/queryTables/queryTable110.xml" ContentType="application/vnd.openxmlformats-officedocument.spreadsheetml.queryTable+xml"/>
  <Override PartName="/xl/queryTables/queryTable111.xml" ContentType="application/vnd.openxmlformats-officedocument.spreadsheetml.queryTable+xml"/>
  <Override PartName="/xl/queryTables/queryTable112.xml" ContentType="application/vnd.openxmlformats-officedocument.spreadsheetml.queryTable+xml"/>
  <Override PartName="/xl/drawings/drawing37.xml" ContentType="application/vnd.openxmlformats-officedocument.drawing+xml"/>
  <Override PartName="/xl/queryTables/queryTable113.xml" ContentType="application/vnd.openxmlformats-officedocument.spreadsheetml.queryTable+xml"/>
  <Override PartName="/xl/queryTables/queryTable114.xml" ContentType="application/vnd.openxmlformats-officedocument.spreadsheetml.queryTable+xml"/>
  <Override PartName="/xl/queryTables/queryTable115.xml" ContentType="application/vnd.openxmlformats-officedocument.spreadsheetml.queryTable+xml"/>
  <Override PartName="/xl/queryTables/queryTable116.xml" ContentType="application/vnd.openxmlformats-officedocument.spreadsheetml.queryTable+xml"/>
  <Override PartName="/xl/drawings/drawing38.xml" ContentType="application/vnd.openxmlformats-officedocument.drawing+xml"/>
  <Override PartName="/xl/queryTables/queryTable117.xml" ContentType="application/vnd.openxmlformats-officedocument.spreadsheetml.queryTable+xml"/>
  <Override PartName="/xl/queryTables/queryTable118.xml" ContentType="application/vnd.openxmlformats-officedocument.spreadsheetml.queryTable+xml"/>
  <Override PartName="/xl/queryTables/queryTable119.xml" ContentType="application/vnd.openxmlformats-officedocument.spreadsheetml.queryTable+xml"/>
  <Override PartName="/xl/drawings/drawing39.xml" ContentType="application/vnd.openxmlformats-officedocument.drawing+xml"/>
  <Override PartName="/xl/queryTables/queryTable120.xml" ContentType="application/vnd.openxmlformats-officedocument.spreadsheetml.queryTable+xml"/>
  <Override PartName="/xl/queryTables/queryTable121.xml" ContentType="application/vnd.openxmlformats-officedocument.spreadsheetml.queryTable+xml"/>
  <Override PartName="/xl/queryTables/queryTable122.xml" ContentType="application/vnd.openxmlformats-officedocument.spreadsheetml.queryTable+xml"/>
  <Override PartName="/xl/drawings/drawing40.xml" ContentType="application/vnd.openxmlformats-officedocument.drawing+xml"/>
  <Override PartName="/xl/queryTables/queryTable123.xml" ContentType="application/vnd.openxmlformats-officedocument.spreadsheetml.queryTable+xml"/>
  <Override PartName="/xl/queryTables/queryTable124.xml" ContentType="application/vnd.openxmlformats-officedocument.spreadsheetml.queryTable+xml"/>
  <Override PartName="/xl/queryTables/queryTable125.xml" ContentType="application/vnd.openxmlformats-officedocument.spreadsheetml.queryTable+xml"/>
  <Override PartName="/xl/queryTables/queryTable126.xml" ContentType="application/vnd.openxmlformats-officedocument.spreadsheetml.queryTable+xml"/>
  <Override PartName="/xl/drawings/drawing41.xml" ContentType="application/vnd.openxmlformats-officedocument.drawing+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drawings/drawing42.xml" ContentType="application/vnd.openxmlformats-officedocument.drawing+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queryTables/queryTable133.xml" ContentType="application/vnd.openxmlformats-officedocument.spreadsheetml.queryTable+xml"/>
  <Override PartName="/xl/drawings/drawing43.xml" ContentType="application/vnd.openxmlformats-officedocument.drawing+xml"/>
  <Override PartName="/xl/queryTables/queryTable134.xml" ContentType="application/vnd.openxmlformats-officedocument.spreadsheetml.queryTable+xml"/>
  <Override PartName="/xl/queryTables/queryTable135.xml" ContentType="application/vnd.openxmlformats-officedocument.spreadsheetml.queryTable+xml"/>
  <Override PartName="/xl/queryTables/queryTable136.xml" ContentType="application/vnd.openxmlformats-officedocument.spreadsheetml.queryTable+xml"/>
  <Override PartName="/xl/drawings/drawing44.xml" ContentType="application/vnd.openxmlformats-officedocument.drawing+xml"/>
  <Override PartName="/xl/queryTables/queryTable137.xml" ContentType="application/vnd.openxmlformats-officedocument.spreadsheetml.queryTable+xml"/>
  <Override PartName="/xl/drawings/drawing45.xml" ContentType="application/vnd.openxmlformats-officedocument.drawing+xml"/>
  <Override PartName="/xl/queryTables/queryTable138.xml" ContentType="application/vnd.openxmlformats-officedocument.spreadsheetml.queryTable+xml"/>
  <Override PartName="/xl/queryTables/queryTable139.xml" ContentType="application/vnd.openxmlformats-officedocument.spreadsheetml.queryTable+xml"/>
  <Override PartName="/xl/queryTables/queryTable140.xml" ContentType="application/vnd.openxmlformats-officedocument.spreadsheetml.queryTable+xml"/>
  <Override PartName="/xl/drawings/drawing46.xml" ContentType="application/vnd.openxmlformats-officedocument.drawing+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drawings/drawing47.xml" ContentType="application/vnd.openxmlformats-officedocument.drawing+xml"/>
  <Override PartName="/xl/queryTables/queryTable144.xml" ContentType="application/vnd.openxmlformats-officedocument.spreadsheetml.queryTable+xml"/>
  <Override PartName="/xl/queryTables/queryTable145.xml" ContentType="application/vnd.openxmlformats-officedocument.spreadsheetml.queryTable+xml"/>
  <Override PartName="/xl/queryTables/queryTable146.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H:\Product\General\Z - Fact Sheet\2022 - 2023\June 2022\Files from Raja\Monthly Portflios\"/>
    </mc:Choice>
  </mc:AlternateContent>
  <xr:revisionPtr revIDLastSave="0" documentId="13_ncr:1_{0D134966-6A56-4A58-9815-D4A6221DFA05}" xr6:coauthVersionLast="47" xr6:coauthVersionMax="47" xr10:uidLastSave="{00000000-0000-0000-0000-000000000000}"/>
  <bookViews>
    <workbookView xWindow="-120" yWindow="-120" windowWidth="24240" windowHeight="13140" xr2:uid="{00000000-000D-0000-FFFF-FFFF00000000}"/>
  </bookViews>
  <sheets>
    <sheet name="Index" sheetId="1" r:id="rId1"/>
    <sheet name="TATA Scheme Risk-O-Meters" sheetId="52" r:id="rId2"/>
    <sheet name="Dividend History" sheetId="50" r:id="rId3"/>
    <sheet name="TAF" sheetId="34" r:id="rId4"/>
    <sheet name="TBAF" sheetId="33" r:id="rId5"/>
    <sheet name="TMIF" sheetId="27" r:id="rId6"/>
    <sheet name="TMAOF" sheetId="13" r:id="rId7"/>
    <sheet name="TEGF" sheetId="23" r:id="rId8"/>
    <sheet name="TTOFE" sheetId="15" r:id="rId9"/>
    <sheet name="TEOF" sheetId="16" r:id="rId10"/>
    <sheet name="TINR" sheetId="14" r:id="rId11"/>
    <sheet name="TSCAPF" sheetId="4" r:id="rId12"/>
    <sheet name="TDIVYF" sheetId="29" r:id="rId13"/>
    <sheet name="TEQPEF" sheetId="28" r:id="rId14"/>
    <sheet name="TMCAPF" sheetId="25" r:id="rId15"/>
    <sheet name="TFEF" sheetId="24" r:id="rId16"/>
    <sheet name="TTSF96" sheetId="18" r:id="rId17"/>
    <sheet name="TBFSF" sheetId="32" r:id="rId18"/>
    <sheet name="TDIF" sheetId="30" r:id="rId19"/>
    <sheet name="TICF" sheetId="20" r:id="rId20"/>
    <sheet name="TIPHF" sheetId="19" r:id="rId21"/>
    <sheet name="TREF" sheetId="7" r:id="rId22"/>
    <sheet name="TISF" sheetId="17" r:id="rId23"/>
    <sheet name="TIFSA" sheetId="21" r:id="rId24"/>
    <sheet name="TIFNA" sheetId="22" r:id="rId25"/>
    <sheet name="TNPBETF" sheetId="9" r:id="rId26"/>
    <sheet name="TNETF" sheetId="12" r:id="rId27"/>
    <sheet name="TNIDETF" sheetId="10" r:id="rId28"/>
    <sheet name="TNIDFOF" sheetId="11" r:id="rId29"/>
    <sheet name="TCS" sheetId="26" r:id="rId30"/>
    <sheet name="TYCF" sheetId="3" r:id="rId31"/>
    <sheet name="TBCF" sheetId="31" r:id="rId32"/>
    <sheet name="TQNTF" sheetId="8" r:id="rId33"/>
    <sheet name="TRSFP" sheetId="5" r:id="rId34"/>
    <sheet name="TRSFM" sheetId="6" r:id="rId35"/>
    <sheet name="TRSFC" sheetId="35" r:id="rId36"/>
    <sheet name="TLF" sheetId="36" r:id="rId37"/>
    <sheet name="TSTBF" sheetId="37" r:id="rId38"/>
    <sheet name="TFF" sheetId="38" r:id="rId39"/>
    <sheet name="TIPF" sheetId="39" r:id="rId40"/>
    <sheet name="TFRF" sheetId="40" r:id="rId41"/>
    <sheet name="TFRSTF" sheetId="41" r:id="rId42"/>
    <sheet name="TUSTF" sheetId="42" r:id="rId43"/>
    <sheet name="TCORPBF" sheetId="43" r:id="rId44"/>
    <sheet name="TIFA" sheetId="44" r:id="rId45"/>
    <sheet name="TGSFR" sheetId="45" r:id="rId46"/>
    <sheet name="TOF" sheetId="46" r:id="rId47"/>
    <sheet name="TDBF" sheetId="47" r:id="rId48"/>
    <sheet name="TBPSUF" sheetId="48" r:id="rId49"/>
    <sheet name="TNSIFDEC27" sheetId="49" r:id="rId50"/>
  </sheets>
  <definedNames>
    <definedName name="_xlnm._FilterDatabase" localSheetId="1" hidden="1">'TATA Scheme Risk-O-Meters'!$A$3:$E$50</definedName>
    <definedName name="_IEF1" localSheetId="2">#REF!</definedName>
    <definedName name="_IEF1" localSheetId="48">#REF!</definedName>
    <definedName name="_IEF1" localSheetId="43">#REF!</definedName>
    <definedName name="_IEF1" localSheetId="47">#REF!</definedName>
    <definedName name="_IEF1" localSheetId="38">#REF!</definedName>
    <definedName name="_IEF1" localSheetId="40">#REF!</definedName>
    <definedName name="_IEF1" localSheetId="41">#REF!</definedName>
    <definedName name="_IEF1" localSheetId="45">#REF!</definedName>
    <definedName name="_IEF1" localSheetId="44">#REF!</definedName>
    <definedName name="_IEF1" localSheetId="39">#REF!</definedName>
    <definedName name="_IEF1" localSheetId="36">#REF!</definedName>
    <definedName name="_IEF1" localSheetId="49">#REF!</definedName>
    <definedName name="_IEF1" localSheetId="46">#REF!</definedName>
    <definedName name="_IEF1" localSheetId="35">#REF!</definedName>
    <definedName name="_IEF1" localSheetId="37">#REF!</definedName>
    <definedName name="_IEF1" localSheetId="42">#REF!</definedName>
    <definedName name="_IEF1">#REF!</definedName>
    <definedName name="_IEF2" localSheetId="2">#REF!</definedName>
    <definedName name="_IEF2" localSheetId="48">#REF!</definedName>
    <definedName name="_IEF2" localSheetId="43">#REF!</definedName>
    <definedName name="_IEF2" localSheetId="47">#REF!</definedName>
    <definedName name="_IEF2" localSheetId="38">#REF!</definedName>
    <definedName name="_IEF2" localSheetId="40">#REF!</definedName>
    <definedName name="_IEF2" localSheetId="41">#REF!</definedName>
    <definedName name="_IEF2" localSheetId="45">#REF!</definedName>
    <definedName name="_IEF2" localSheetId="44">#REF!</definedName>
    <definedName name="_IEF2" localSheetId="39">#REF!</definedName>
    <definedName name="_IEF2" localSheetId="36">#REF!</definedName>
    <definedName name="_IEF2" localSheetId="49">#REF!</definedName>
    <definedName name="_IEF2" localSheetId="46">#REF!</definedName>
    <definedName name="_IEF2" localSheetId="35">#REF!</definedName>
    <definedName name="_IEF2" localSheetId="37">#REF!</definedName>
    <definedName name="_IEF2" localSheetId="42">#REF!</definedName>
    <definedName name="_IEF2">#REF!</definedName>
    <definedName name="AAA" localSheetId="2">#REF!</definedName>
    <definedName name="AAA" localSheetId="48">#REF!</definedName>
    <definedName name="AAA" localSheetId="43">#REF!</definedName>
    <definedName name="AAA" localSheetId="47">#REF!</definedName>
    <definedName name="AAA" localSheetId="38">#REF!</definedName>
    <definedName name="AAA" localSheetId="40">#REF!</definedName>
    <definedName name="AAA" localSheetId="41">#REF!</definedName>
    <definedName name="AAA" localSheetId="45">#REF!</definedName>
    <definedName name="AAA" localSheetId="44">#REF!</definedName>
    <definedName name="AAA" localSheetId="39">#REF!</definedName>
    <definedName name="AAA" localSheetId="36">#REF!</definedName>
    <definedName name="AAA" localSheetId="49">#REF!</definedName>
    <definedName name="AAA" localSheetId="46">#REF!</definedName>
    <definedName name="AAA" localSheetId="35">#REF!</definedName>
    <definedName name="AAA" localSheetId="37">#REF!</definedName>
    <definedName name="AAA" localSheetId="42">#REF!</definedName>
    <definedName name="AAA">#REF!</definedName>
    <definedName name="h" localSheetId="2">#REF!</definedName>
    <definedName name="h" localSheetId="48">#REF!</definedName>
    <definedName name="h" localSheetId="43">#REF!</definedName>
    <definedName name="h" localSheetId="47">#REF!</definedName>
    <definedName name="h" localSheetId="38">#REF!</definedName>
    <definedName name="h" localSheetId="40">#REF!</definedName>
    <definedName name="h" localSheetId="41">#REF!</definedName>
    <definedName name="h" localSheetId="45">#REF!</definedName>
    <definedName name="h" localSheetId="44">#REF!</definedName>
    <definedName name="h" localSheetId="39">#REF!</definedName>
    <definedName name="h" localSheetId="36">#REF!</definedName>
    <definedName name="h" localSheetId="49">#REF!</definedName>
    <definedName name="h" localSheetId="46">#REF!</definedName>
    <definedName name="h" localSheetId="35">#REF!</definedName>
    <definedName name="h" localSheetId="37">#REF!</definedName>
    <definedName name="h" localSheetId="42">#REF!</definedName>
    <definedName name="h">#REF!</definedName>
    <definedName name="IEF" localSheetId="2">#REF!</definedName>
    <definedName name="IEF" localSheetId="48">#REF!</definedName>
    <definedName name="IEF" localSheetId="43">#REF!</definedName>
    <definedName name="IEF" localSheetId="47">#REF!</definedName>
    <definedName name="IEF" localSheetId="38">#REF!</definedName>
    <definedName name="IEF" localSheetId="40">#REF!</definedName>
    <definedName name="IEF" localSheetId="41">#REF!</definedName>
    <definedName name="IEF" localSheetId="45">#REF!</definedName>
    <definedName name="IEF" localSheetId="44">#REF!</definedName>
    <definedName name="IEF" localSheetId="39">#REF!</definedName>
    <definedName name="IEF" localSheetId="36">#REF!</definedName>
    <definedName name="IEF" localSheetId="49">#REF!</definedName>
    <definedName name="IEF" localSheetId="46">#REF!</definedName>
    <definedName name="IEF" localSheetId="35">#REF!</definedName>
    <definedName name="IEF" localSheetId="37">#REF!</definedName>
    <definedName name="IEF" localSheetId="42">#REF!</definedName>
    <definedName name="IEF">#REF!</definedName>
    <definedName name="Main_Sheet" localSheetId="0">Index!$A$2:$C$49</definedName>
    <definedName name="raja" localSheetId="2">#REF!</definedName>
    <definedName name="raja" localSheetId="48">#REF!</definedName>
    <definedName name="raja" localSheetId="43">#REF!</definedName>
    <definedName name="raja" localSheetId="47">#REF!</definedName>
    <definedName name="raja" localSheetId="38">#REF!</definedName>
    <definedName name="raja" localSheetId="40">#REF!</definedName>
    <definedName name="raja" localSheetId="41">#REF!</definedName>
    <definedName name="raja" localSheetId="45">#REF!</definedName>
    <definedName name="raja" localSheetId="44">#REF!</definedName>
    <definedName name="raja" localSheetId="39">#REF!</definedName>
    <definedName name="raja" localSheetId="36">#REF!</definedName>
    <definedName name="raja" localSheetId="49">#REF!</definedName>
    <definedName name="raja" localSheetId="46">#REF!</definedName>
    <definedName name="raja" localSheetId="35">#REF!</definedName>
    <definedName name="raja" localSheetId="37">#REF!</definedName>
    <definedName name="raja" localSheetId="42">#REF!</definedName>
    <definedName name="raja">#REF!</definedName>
    <definedName name="TAF" localSheetId="48">#REF!</definedName>
    <definedName name="TAF" localSheetId="43">#REF!</definedName>
    <definedName name="TAF" localSheetId="47">#REF!</definedName>
    <definedName name="TAF" localSheetId="38">#REF!</definedName>
    <definedName name="TAF" localSheetId="40">#REF!</definedName>
    <definedName name="TAF" localSheetId="41">#REF!</definedName>
    <definedName name="TAF" localSheetId="45">#REF!</definedName>
    <definedName name="TAF" localSheetId="44">#REF!</definedName>
    <definedName name="TAF" localSheetId="39">#REF!</definedName>
    <definedName name="TAF" localSheetId="36">#REF!</definedName>
    <definedName name="TAF" localSheetId="49">#REF!</definedName>
    <definedName name="TAF" localSheetId="46">#REF!</definedName>
    <definedName name="TAF" localSheetId="35">#REF!</definedName>
    <definedName name="TAF" localSheetId="37">#REF!</definedName>
    <definedName name="TAF" localSheetId="42">#REF!</definedName>
    <definedName name="TAF">TAF!$B$1</definedName>
    <definedName name="TAF_Debt_Related" localSheetId="3">TAF!$B$303:$H$312</definedName>
    <definedName name="TAF_EQ" localSheetId="3">TAF!$B$13:$I$140</definedName>
    <definedName name="TAF_EQ_Related" localSheetId="3">TAF!$B$141:$I$279</definedName>
    <definedName name="TAF_FD" localSheetId="3">TAF!$B$319:$H$320</definedName>
    <definedName name="TAF_GOV_SEC" localSheetId="3">TAF!$B$287:$H$301</definedName>
    <definedName name="TAF_MM" localSheetId="3">TAF!$B$314:$H$317</definedName>
    <definedName name="TAF_Mutual_F_Units" localSheetId="3">TAF!$B$281:$H$285</definedName>
    <definedName name="TAFNAV" localSheetId="3">TAF!$B$335:$B$342</definedName>
    <definedName name="TBAF" localSheetId="48">#REF!</definedName>
    <definedName name="TBAF" localSheetId="43">#REF!</definedName>
    <definedName name="TBAF" localSheetId="47">#REF!</definedName>
    <definedName name="TBAF" localSheetId="38">#REF!</definedName>
    <definedName name="TBAF" localSheetId="40">#REF!</definedName>
    <definedName name="TBAF" localSheetId="41">#REF!</definedName>
    <definedName name="TBAF" localSheetId="45">#REF!</definedName>
    <definedName name="TBAF" localSheetId="44">#REF!</definedName>
    <definedName name="TBAF" localSheetId="39">#REF!</definedName>
    <definedName name="TBAF" localSheetId="36">#REF!</definedName>
    <definedName name="TBAF" localSheetId="49">#REF!</definedName>
    <definedName name="TBAF" localSheetId="46">#REF!</definedName>
    <definedName name="TBAF" localSheetId="35">#REF!</definedName>
    <definedName name="TBAF" localSheetId="37">#REF!</definedName>
    <definedName name="TBAF" localSheetId="42">#REF!</definedName>
    <definedName name="TBAF">TBAF!$B$1</definedName>
    <definedName name="TBAF_Debt_Related" localSheetId="4">TBAF!$B$155:$H$201</definedName>
    <definedName name="TBAF_EQ" localSheetId="4">TBAF!$B$13:$I$89</definedName>
    <definedName name="TBAF_EQ_FU_Related" localSheetId="4">TBAF!#REF!</definedName>
    <definedName name="TBAF_EQ_Related" localSheetId="4">TBAF!$B$28:$I$127</definedName>
    <definedName name="TBAF_GOV_SEC" localSheetId="4">TBAF!$B$134:$H$153</definedName>
    <definedName name="TBAFNAV" localSheetId="4">TBAF!$B$219:$B$226</definedName>
    <definedName name="TBCF" localSheetId="48">#REF!</definedName>
    <definedName name="TBCF" localSheetId="43">#REF!</definedName>
    <definedName name="TBCF" localSheetId="47">#REF!</definedName>
    <definedName name="TBCF" localSheetId="38">#REF!</definedName>
    <definedName name="TBCF" localSheetId="40">#REF!</definedName>
    <definedName name="TBCF" localSheetId="41">#REF!</definedName>
    <definedName name="TBCF" localSheetId="45">#REF!</definedName>
    <definedName name="TBCF" localSheetId="44">#REF!</definedName>
    <definedName name="TBCF" localSheetId="39">#REF!</definedName>
    <definedName name="TBCF" localSheetId="36">#REF!</definedName>
    <definedName name="TBCF" localSheetId="49">#REF!</definedName>
    <definedName name="TBCF" localSheetId="46">#REF!</definedName>
    <definedName name="TBCF" localSheetId="35">#REF!</definedName>
    <definedName name="TBCF" localSheetId="37">#REF!</definedName>
    <definedName name="TBCF" localSheetId="42">#REF!</definedName>
    <definedName name="TBCF">TBCF!$B$1</definedName>
    <definedName name="TBCF_EQ" localSheetId="31">TBCF!$B$13:$I$62</definedName>
    <definedName name="TBCF_Mutual_F_Units" localSheetId="31">TBCF!#REF!</definedName>
    <definedName name="TBCFNAV" localSheetId="31">TBCF!$B$79:$B$86</definedName>
    <definedName name="TBFSF" localSheetId="48">#REF!</definedName>
    <definedName name="TBFSF" localSheetId="43">#REF!</definedName>
    <definedName name="TBFSF" localSheetId="47">#REF!</definedName>
    <definedName name="TBFSF" localSheetId="38">#REF!</definedName>
    <definedName name="TBFSF" localSheetId="40">#REF!</definedName>
    <definedName name="TBFSF" localSheetId="41">#REF!</definedName>
    <definedName name="TBFSF" localSheetId="45">#REF!</definedName>
    <definedName name="TBFSF" localSheetId="44">#REF!</definedName>
    <definedName name="TBFSF" localSheetId="39">#REF!</definedName>
    <definedName name="TBFSF" localSheetId="36">#REF!</definedName>
    <definedName name="TBFSF" localSheetId="49">#REF!</definedName>
    <definedName name="TBFSF" localSheetId="46">#REF!</definedName>
    <definedName name="TBFSF" localSheetId="35">#REF!</definedName>
    <definedName name="TBFSF" localSheetId="37">#REF!</definedName>
    <definedName name="TBFSF" localSheetId="42">#REF!</definedName>
    <definedName name="TBFSF">TBFSF!$B$1</definedName>
    <definedName name="TBFSF_EQ" localSheetId="17">TBFSF!$B$13:$I$44</definedName>
    <definedName name="TBFSFNAV" localSheetId="17">TBFSF!$B$58:$B$65</definedName>
    <definedName name="TBPSUF" localSheetId="48">TBPSUF!$B$1</definedName>
    <definedName name="TBPSUF">#REF!</definedName>
    <definedName name="TBPSUF_Debt_Related" localSheetId="48">TBPSUF!$B$50:$H$61</definedName>
    <definedName name="TBPSUF_GOV_SEC" localSheetId="48">TBPSUF!$B$22:$H$48</definedName>
    <definedName name="TBPSUFNAV" localSheetId="48">TBPSUF!$B$74:$B$81</definedName>
    <definedName name="TCF" localSheetId="2">#REF!</definedName>
    <definedName name="TCF" localSheetId="48">#REF!</definedName>
    <definedName name="TCF" localSheetId="43">#REF!</definedName>
    <definedName name="TCF" localSheetId="47">#REF!</definedName>
    <definedName name="TCF" localSheetId="38">#REF!</definedName>
    <definedName name="TCF" localSheetId="40">#REF!</definedName>
    <definedName name="TCF" localSheetId="41">#REF!</definedName>
    <definedName name="TCF" localSheetId="45">#REF!</definedName>
    <definedName name="TCF" localSheetId="44">#REF!</definedName>
    <definedName name="TCF" localSheetId="39">#REF!</definedName>
    <definedName name="TCF" localSheetId="36">#REF!</definedName>
    <definedName name="TCF" localSheetId="49">#REF!</definedName>
    <definedName name="TCF" localSheetId="46">#REF!</definedName>
    <definedName name="TCF" localSheetId="35">#REF!</definedName>
    <definedName name="TCF" localSheetId="37">#REF!</definedName>
    <definedName name="TCF" localSheetId="42">#REF!</definedName>
    <definedName name="TCF">#REF!</definedName>
    <definedName name="TCF_EQDetails" localSheetId="2">#REF!</definedName>
    <definedName name="TCF_EQDetails" localSheetId="48">#REF!</definedName>
    <definedName name="TCF_EQDetails" localSheetId="43">#REF!</definedName>
    <definedName name="TCF_EQDetails" localSheetId="47">#REF!</definedName>
    <definedName name="TCF_EQDetails" localSheetId="38">#REF!</definedName>
    <definedName name="TCF_EQDetails" localSheetId="40">#REF!</definedName>
    <definedName name="TCF_EQDetails" localSheetId="41">#REF!</definedName>
    <definedName name="TCF_EQDetails" localSheetId="45">#REF!</definedName>
    <definedName name="TCF_EQDetails" localSheetId="44">#REF!</definedName>
    <definedName name="TCF_EQDetails" localSheetId="39">#REF!</definedName>
    <definedName name="TCF_EQDetails" localSheetId="36">#REF!</definedName>
    <definedName name="TCF_EQDetails" localSheetId="49">#REF!</definedName>
    <definedName name="TCF_EQDetails" localSheetId="46">#REF!</definedName>
    <definedName name="TCF_EQDetails" localSheetId="35">#REF!</definedName>
    <definedName name="TCF_EQDetails" localSheetId="37">#REF!</definedName>
    <definedName name="TCF_EQDetails" localSheetId="42">#REF!</definedName>
    <definedName name="TCF_EQDetails">#REF!</definedName>
    <definedName name="TCORPBF" localSheetId="43">TCORPBF!$B$1</definedName>
    <definedName name="TCORPBF">#REF!</definedName>
    <definedName name="TCORPBF_Debt_Related" localSheetId="43">TCORPBF!$B$31:$H$40</definedName>
    <definedName name="TCORPBF_GOV_SEC" localSheetId="43">TCORPBF!$B$22:$H$29</definedName>
    <definedName name="TCORPBFNAV" localSheetId="43">TCORPBF!$B$53:$B$68</definedName>
    <definedName name="TCPF1" localSheetId="2">#REF!</definedName>
    <definedName name="TCPF1" localSheetId="48">#REF!</definedName>
    <definedName name="TCPF1" localSheetId="43">#REF!</definedName>
    <definedName name="TCPF1" localSheetId="47">#REF!</definedName>
    <definedName name="TCPF1" localSheetId="38">#REF!</definedName>
    <definedName name="TCPF1" localSheetId="40">#REF!</definedName>
    <definedName name="TCPF1" localSheetId="41">#REF!</definedName>
    <definedName name="TCPF1" localSheetId="45">#REF!</definedName>
    <definedName name="TCPF1" localSheetId="44">#REF!</definedName>
    <definedName name="TCPF1" localSheetId="39">#REF!</definedName>
    <definedName name="TCPF1" localSheetId="36">#REF!</definedName>
    <definedName name="TCPF1" localSheetId="49">#REF!</definedName>
    <definedName name="TCPF1" localSheetId="46">#REF!</definedName>
    <definedName name="TCPF1" localSheetId="35">#REF!</definedName>
    <definedName name="TCPF1" localSheetId="37">#REF!</definedName>
    <definedName name="TCPF1" localSheetId="42">#REF!</definedName>
    <definedName name="TCPF1">#REF!</definedName>
    <definedName name="TCPF2" localSheetId="2">#REF!</definedName>
    <definedName name="TCPF2" localSheetId="48">#REF!</definedName>
    <definedName name="TCPF2" localSheetId="43">#REF!</definedName>
    <definedName name="TCPF2" localSheetId="47">#REF!</definedName>
    <definedName name="TCPF2" localSheetId="38">#REF!</definedName>
    <definedName name="TCPF2" localSheetId="40">#REF!</definedName>
    <definedName name="TCPF2" localSheetId="41">#REF!</definedName>
    <definedName name="TCPF2" localSheetId="45">#REF!</definedName>
    <definedName name="TCPF2" localSheetId="44">#REF!</definedName>
    <definedName name="TCPF2" localSheetId="39">#REF!</definedName>
    <definedName name="TCPF2" localSheetId="36">#REF!</definedName>
    <definedName name="TCPF2" localSheetId="49">#REF!</definedName>
    <definedName name="TCPF2" localSheetId="46">#REF!</definedName>
    <definedName name="TCPF2" localSheetId="35">#REF!</definedName>
    <definedName name="TCPF2" localSheetId="37">#REF!</definedName>
    <definedName name="TCPF2" localSheetId="42">#REF!</definedName>
    <definedName name="TCPF2">#REF!</definedName>
    <definedName name="TCS" localSheetId="48">#REF!</definedName>
    <definedName name="TCS" localSheetId="43">#REF!</definedName>
    <definedName name="TCS" localSheetId="47">#REF!</definedName>
    <definedName name="TCS" localSheetId="38">#REF!</definedName>
    <definedName name="TCS" localSheetId="40">#REF!</definedName>
    <definedName name="TCS" localSheetId="41">#REF!</definedName>
    <definedName name="TCS" localSheetId="45">#REF!</definedName>
    <definedName name="TCS" localSheetId="44">#REF!</definedName>
    <definedName name="TCS" localSheetId="39">#REF!</definedName>
    <definedName name="TCS" localSheetId="36">#REF!</definedName>
    <definedName name="TCS" localSheetId="49">#REF!</definedName>
    <definedName name="TCS" localSheetId="46">#REF!</definedName>
    <definedName name="TCS" localSheetId="35">#REF!</definedName>
    <definedName name="TCS" localSheetId="37">#REF!</definedName>
    <definedName name="TCS" localSheetId="42">#REF!</definedName>
    <definedName name="TCS">TCS!$B$1</definedName>
    <definedName name="TCS_EQ" localSheetId="29">TCS!$B$13:$I$68</definedName>
    <definedName name="TCSNAV" localSheetId="29">TCS!$B$81:$B$88</definedName>
    <definedName name="TDAF2A" localSheetId="2">#REF!</definedName>
    <definedName name="TDAF2A" localSheetId="48">#REF!</definedName>
    <definedName name="TDAF2A" localSheetId="43">#REF!</definedName>
    <definedName name="TDAF2A" localSheetId="47">#REF!</definedName>
    <definedName name="TDAF2A" localSheetId="38">#REF!</definedName>
    <definedName name="TDAF2A" localSheetId="40">#REF!</definedName>
    <definedName name="TDAF2A" localSheetId="41">#REF!</definedName>
    <definedName name="TDAF2A" localSheetId="45">#REF!</definedName>
    <definedName name="TDAF2A" localSheetId="44">#REF!</definedName>
    <definedName name="TDAF2A" localSheetId="39">#REF!</definedName>
    <definedName name="TDAF2A" localSheetId="36">#REF!</definedName>
    <definedName name="TDAF2A" localSheetId="49">#REF!</definedName>
    <definedName name="TDAF2A" localSheetId="46">#REF!</definedName>
    <definedName name="TDAF2A" localSheetId="35">#REF!</definedName>
    <definedName name="TDAF2A" localSheetId="37">#REF!</definedName>
    <definedName name="TDAF2A" localSheetId="42">#REF!</definedName>
    <definedName name="TDAF2A">#REF!</definedName>
    <definedName name="TDAF2B" localSheetId="2">#REF!</definedName>
    <definedName name="TDAF2B" localSheetId="48">#REF!</definedName>
    <definedName name="TDAF2B" localSheetId="43">#REF!</definedName>
    <definedName name="TDAF2B" localSheetId="47">#REF!</definedName>
    <definedName name="TDAF2B" localSheetId="38">#REF!</definedName>
    <definedName name="TDAF2B" localSheetId="40">#REF!</definedName>
    <definedName name="TDAF2B" localSheetId="41">#REF!</definedName>
    <definedName name="TDAF2B" localSheetId="45">#REF!</definedName>
    <definedName name="TDAF2B" localSheetId="44">#REF!</definedName>
    <definedName name="TDAF2B" localSheetId="39">#REF!</definedName>
    <definedName name="TDAF2B" localSheetId="36">#REF!</definedName>
    <definedName name="TDAF2B" localSheetId="49">#REF!</definedName>
    <definedName name="TDAF2B" localSheetId="46">#REF!</definedName>
    <definedName name="TDAF2B" localSheetId="35">#REF!</definedName>
    <definedName name="TDAF2B" localSheetId="37">#REF!</definedName>
    <definedName name="TDAF2B" localSheetId="42">#REF!</definedName>
    <definedName name="TDAF2B">#REF!</definedName>
    <definedName name="TDAF2C" localSheetId="2">#REF!</definedName>
    <definedName name="TDAF2C" localSheetId="48">#REF!</definedName>
    <definedName name="TDAF2C" localSheetId="43">#REF!</definedName>
    <definedName name="TDAF2C" localSheetId="47">#REF!</definedName>
    <definedName name="TDAF2C" localSheetId="38">#REF!</definedName>
    <definedName name="TDAF2C" localSheetId="40">#REF!</definedName>
    <definedName name="TDAF2C" localSheetId="41">#REF!</definedName>
    <definedName name="TDAF2C" localSheetId="45">#REF!</definedName>
    <definedName name="TDAF2C" localSheetId="44">#REF!</definedName>
    <definedName name="TDAF2C" localSheetId="39">#REF!</definedName>
    <definedName name="TDAF2C" localSheetId="36">#REF!</definedName>
    <definedName name="TDAF2C" localSheetId="49">#REF!</definedName>
    <definedName name="TDAF2C" localSheetId="46">#REF!</definedName>
    <definedName name="TDAF2C" localSheetId="35">#REF!</definedName>
    <definedName name="TDAF2C" localSheetId="37">#REF!</definedName>
    <definedName name="TDAF2C" localSheetId="42">#REF!</definedName>
    <definedName name="TDAF2C">#REF!</definedName>
    <definedName name="TDAF3A" localSheetId="2">#REF!</definedName>
    <definedName name="TDAF3A" localSheetId="48">#REF!</definedName>
    <definedName name="TDAF3A" localSheetId="43">#REF!</definedName>
    <definedName name="TDAF3A" localSheetId="47">#REF!</definedName>
    <definedName name="TDAF3A" localSheetId="38">#REF!</definedName>
    <definedName name="TDAF3A" localSheetId="40">#REF!</definedName>
    <definedName name="TDAF3A" localSheetId="41">#REF!</definedName>
    <definedName name="TDAF3A" localSheetId="45">#REF!</definedName>
    <definedName name="TDAF3A" localSheetId="44">#REF!</definedName>
    <definedName name="TDAF3A" localSheetId="39">#REF!</definedName>
    <definedName name="TDAF3A" localSheetId="36">#REF!</definedName>
    <definedName name="TDAF3A" localSheetId="49">#REF!</definedName>
    <definedName name="TDAF3A" localSheetId="46">#REF!</definedName>
    <definedName name="TDAF3A" localSheetId="35">#REF!</definedName>
    <definedName name="TDAF3A" localSheetId="37">#REF!</definedName>
    <definedName name="TDAF3A" localSheetId="42">#REF!</definedName>
    <definedName name="TDAF3A">#REF!</definedName>
    <definedName name="TDAFA" localSheetId="2">#REF!</definedName>
    <definedName name="TDAFA" localSheetId="48">#REF!</definedName>
    <definedName name="TDAFA" localSheetId="43">#REF!</definedName>
    <definedName name="TDAFA" localSheetId="47">#REF!</definedName>
    <definedName name="TDAFA" localSheetId="38">#REF!</definedName>
    <definedName name="TDAFA" localSheetId="40">#REF!</definedName>
    <definedName name="TDAFA" localSheetId="41">#REF!</definedName>
    <definedName name="TDAFA" localSheetId="45">#REF!</definedName>
    <definedName name="TDAFA" localSheetId="44">#REF!</definedName>
    <definedName name="TDAFA" localSheetId="39">#REF!</definedName>
    <definedName name="TDAFA" localSheetId="36">#REF!</definedName>
    <definedName name="TDAFA" localSheetId="49">#REF!</definedName>
    <definedName name="TDAFA" localSheetId="46">#REF!</definedName>
    <definedName name="TDAFA" localSheetId="35">#REF!</definedName>
    <definedName name="TDAFA" localSheetId="37">#REF!</definedName>
    <definedName name="TDAFA" localSheetId="42">#REF!</definedName>
    <definedName name="TDAFA">#REF!</definedName>
    <definedName name="TDAFB" localSheetId="2">#REF!</definedName>
    <definedName name="TDAFB" localSheetId="48">#REF!</definedName>
    <definedName name="TDAFB" localSheetId="43">#REF!</definedName>
    <definedName name="TDAFB" localSheetId="47">#REF!</definedName>
    <definedName name="TDAFB" localSheetId="38">#REF!</definedName>
    <definedName name="TDAFB" localSheetId="40">#REF!</definedName>
    <definedName name="TDAFB" localSheetId="41">#REF!</definedName>
    <definedName name="TDAFB" localSheetId="45">#REF!</definedName>
    <definedName name="TDAFB" localSheetId="44">#REF!</definedName>
    <definedName name="TDAFB" localSheetId="39">#REF!</definedName>
    <definedName name="TDAFB" localSheetId="36">#REF!</definedName>
    <definedName name="TDAFB" localSheetId="49">#REF!</definedName>
    <definedName name="TDAFB" localSheetId="46">#REF!</definedName>
    <definedName name="TDAFB" localSheetId="35">#REF!</definedName>
    <definedName name="TDAFB" localSheetId="37">#REF!</definedName>
    <definedName name="TDAFB" localSheetId="42">#REF!</definedName>
    <definedName name="TDAFB">#REF!</definedName>
    <definedName name="TDAFC" localSheetId="2">#REF!</definedName>
    <definedName name="TDAFC" localSheetId="48">#REF!</definedName>
    <definedName name="TDAFC" localSheetId="43">#REF!</definedName>
    <definedName name="TDAFC" localSheetId="47">#REF!</definedName>
    <definedName name="TDAFC" localSheetId="38">#REF!</definedName>
    <definedName name="TDAFC" localSheetId="40">#REF!</definedName>
    <definedName name="TDAFC" localSheetId="41">#REF!</definedName>
    <definedName name="TDAFC" localSheetId="45">#REF!</definedName>
    <definedName name="TDAFC" localSheetId="44">#REF!</definedName>
    <definedName name="TDAFC" localSheetId="39">#REF!</definedName>
    <definedName name="TDAFC" localSheetId="36">#REF!</definedName>
    <definedName name="TDAFC" localSheetId="49">#REF!</definedName>
    <definedName name="TDAFC" localSheetId="46">#REF!</definedName>
    <definedName name="TDAFC" localSheetId="35">#REF!</definedName>
    <definedName name="TDAFC" localSheetId="37">#REF!</definedName>
    <definedName name="TDAFC" localSheetId="42">#REF!</definedName>
    <definedName name="TDAFC">#REF!</definedName>
    <definedName name="TDBF" localSheetId="47">TDBF!$B$1</definedName>
    <definedName name="TDBF">#REF!</definedName>
    <definedName name="TDBF_Debt_Related" localSheetId="47">TDBF!$B$30:$H$34</definedName>
    <definedName name="TDBF_GOV_SEC" localSheetId="47">TDBF!$B$22:$H$28</definedName>
    <definedName name="TDBFNAV" localSheetId="47">TDBF!$B$47:$B$54</definedName>
    <definedName name="TDIF" localSheetId="48">#REF!</definedName>
    <definedName name="TDIF" localSheetId="43">#REF!</definedName>
    <definedName name="TDIF" localSheetId="47">#REF!</definedName>
    <definedName name="TDIF" localSheetId="38">#REF!</definedName>
    <definedName name="TDIF" localSheetId="40">#REF!</definedName>
    <definedName name="TDIF" localSheetId="41">#REF!</definedName>
    <definedName name="TDIF" localSheetId="45">#REF!</definedName>
    <definedName name="TDIF" localSheetId="44">#REF!</definedName>
    <definedName name="TDIF" localSheetId="39">#REF!</definedName>
    <definedName name="TDIF" localSheetId="36">#REF!</definedName>
    <definedName name="TDIF" localSheetId="49">#REF!</definedName>
    <definedName name="TDIF" localSheetId="46">#REF!</definedName>
    <definedName name="TDIF" localSheetId="35">#REF!</definedName>
    <definedName name="TDIF" localSheetId="37">#REF!</definedName>
    <definedName name="TDIF" localSheetId="42">#REF!</definedName>
    <definedName name="TDIF">TDIF!$B$1</definedName>
    <definedName name="TDIF_EQ" localSheetId="18">TDIF!$B$13:$I$42</definedName>
    <definedName name="TDIF_Foreign_Units" localSheetId="18">TDIF!$B$44:$H$54</definedName>
    <definedName name="TDIFNAV" localSheetId="18">TDIF!$B$69:$B$76</definedName>
    <definedName name="TDIVYF" localSheetId="48">#REF!</definedName>
    <definedName name="TDIVYF" localSheetId="43">#REF!</definedName>
    <definedName name="TDIVYF" localSheetId="47">#REF!</definedName>
    <definedName name="TDIVYF" localSheetId="38">#REF!</definedName>
    <definedName name="TDIVYF" localSheetId="40">#REF!</definedName>
    <definedName name="TDIVYF" localSheetId="41">#REF!</definedName>
    <definedName name="TDIVYF" localSheetId="45">#REF!</definedName>
    <definedName name="TDIVYF" localSheetId="44">#REF!</definedName>
    <definedName name="TDIVYF" localSheetId="39">#REF!</definedName>
    <definedName name="TDIVYF" localSheetId="36">#REF!</definedName>
    <definedName name="TDIVYF" localSheetId="49">#REF!</definedName>
    <definedName name="TDIVYF" localSheetId="46">#REF!</definedName>
    <definedName name="TDIVYF" localSheetId="35">#REF!</definedName>
    <definedName name="TDIVYF" localSheetId="37">#REF!</definedName>
    <definedName name="TDIVYF" localSheetId="42">#REF!</definedName>
    <definedName name="TDIVYF">TDIVYF!$B$1</definedName>
    <definedName name="TDIVYF_Debt_Related" localSheetId="12">TDIVYF!$B$75:$H$76</definedName>
    <definedName name="TDIVYF_EQ" localSheetId="12">TDIVYF!$B$13:$I$62</definedName>
    <definedName name="TDIVYF_GOV_SEC" localSheetId="12">TDIVYF!$B$69:$H$73</definedName>
    <definedName name="TDIVYFNAV" localSheetId="12">TDIVYF!$B$91:$B$98</definedName>
    <definedName name="TDYF" localSheetId="2">#REF!</definedName>
    <definedName name="TDYF" localSheetId="48">#REF!</definedName>
    <definedName name="TDYF" localSheetId="43">#REF!</definedName>
    <definedName name="TDYF" localSheetId="47">#REF!</definedName>
    <definedName name="TDYF" localSheetId="38">#REF!</definedName>
    <definedName name="TDYF" localSheetId="40">#REF!</definedName>
    <definedName name="TDYF" localSheetId="41">#REF!</definedName>
    <definedName name="TDYF" localSheetId="45">#REF!</definedName>
    <definedName name="TDYF" localSheetId="44">#REF!</definedName>
    <definedName name="TDYF" localSheetId="39">#REF!</definedName>
    <definedName name="TDYF" localSheetId="36">#REF!</definedName>
    <definedName name="TDYF" localSheetId="49">#REF!</definedName>
    <definedName name="TDYF" localSheetId="46">#REF!</definedName>
    <definedName name="TDYF" localSheetId="35">#REF!</definedName>
    <definedName name="TDYF" localSheetId="37">#REF!</definedName>
    <definedName name="TDYF" localSheetId="42">#REF!</definedName>
    <definedName name="TDYF">#REF!</definedName>
    <definedName name="TEGF" localSheetId="48">#REF!</definedName>
    <definedName name="TEGF" localSheetId="43">#REF!</definedName>
    <definedName name="TEGF" localSheetId="47">#REF!</definedName>
    <definedName name="TEGF" localSheetId="38">#REF!</definedName>
    <definedName name="TEGF" localSheetId="40">#REF!</definedName>
    <definedName name="TEGF" localSheetId="41">#REF!</definedName>
    <definedName name="TEGF" localSheetId="45">#REF!</definedName>
    <definedName name="TEGF" localSheetId="44">#REF!</definedName>
    <definedName name="TEGF" localSheetId="39">#REF!</definedName>
    <definedName name="TEGF" localSheetId="36">#REF!</definedName>
    <definedName name="TEGF" localSheetId="49">#REF!</definedName>
    <definedName name="TEGF" localSheetId="46">#REF!</definedName>
    <definedName name="TEGF" localSheetId="35">#REF!</definedName>
    <definedName name="TEGF" localSheetId="37">#REF!</definedName>
    <definedName name="TEGF" localSheetId="42">#REF!</definedName>
    <definedName name="TEGF">TEGF!$B$1</definedName>
    <definedName name="TEGF_Debt_Related" localSheetId="7">TEGF!$B$70:$H$89</definedName>
    <definedName name="TEGF_EQ" localSheetId="7">TEGF!$B$13:$I$49</definedName>
    <definedName name="TEGF_GOV_SEC" localSheetId="7">TEGF!$B$51:$H$68</definedName>
    <definedName name="TEGF_MM" localSheetId="7">TEGF!$B$91:$H$93</definedName>
    <definedName name="TEGF_Mutual_F_Units" localSheetId="7">TEGF!#REF!</definedName>
    <definedName name="TEGFNAV" localSheetId="7">TEGF!$B$111:$B$122</definedName>
    <definedName name="TEMF" localSheetId="2">#REF!</definedName>
    <definedName name="TEMF" localSheetId="48">#REF!</definedName>
    <definedName name="TEMF" localSheetId="43">#REF!</definedName>
    <definedName name="TEMF" localSheetId="47">#REF!</definedName>
    <definedName name="TEMF" localSheetId="38">#REF!</definedName>
    <definedName name="TEMF" localSheetId="40">#REF!</definedName>
    <definedName name="TEMF" localSheetId="41">#REF!</definedName>
    <definedName name="TEMF" localSheetId="45">#REF!</definedName>
    <definedName name="TEMF" localSheetId="44">#REF!</definedName>
    <definedName name="TEMF" localSheetId="39">#REF!</definedName>
    <definedName name="TEMF" localSheetId="36">#REF!</definedName>
    <definedName name="TEMF" localSheetId="49">#REF!</definedName>
    <definedName name="TEMF" localSheetId="46">#REF!</definedName>
    <definedName name="TEMF" localSheetId="35">#REF!</definedName>
    <definedName name="TEMF" localSheetId="37">#REF!</definedName>
    <definedName name="TEMF" localSheetId="42">#REF!</definedName>
    <definedName name="TEMF">#REF!</definedName>
    <definedName name="TEOF" localSheetId="48">#REF!</definedName>
    <definedName name="TEOF" localSheetId="43">#REF!</definedName>
    <definedName name="TEOF" localSheetId="47">#REF!</definedName>
    <definedName name="TEOF" localSheetId="38">#REF!</definedName>
    <definedName name="TEOF" localSheetId="40">#REF!</definedName>
    <definedName name="TEOF" localSheetId="41">#REF!</definedName>
    <definedName name="TEOF" localSheetId="45">#REF!</definedName>
    <definedName name="TEOF" localSheetId="44">#REF!</definedName>
    <definedName name="TEOF" localSheetId="39">#REF!</definedName>
    <definedName name="TEOF" localSheetId="36">#REF!</definedName>
    <definedName name="TEOF" localSheetId="49">#REF!</definedName>
    <definedName name="TEOF" localSheetId="46">#REF!</definedName>
    <definedName name="TEOF" localSheetId="35">#REF!</definedName>
    <definedName name="TEOF" localSheetId="37">#REF!</definedName>
    <definedName name="TEOF" localSheetId="42">#REF!</definedName>
    <definedName name="TEOF">TEOF!$B$1</definedName>
    <definedName name="TEOF_EQ" localSheetId="9">TEOF!$B$13:$I$56</definedName>
    <definedName name="TEOFNAV" localSheetId="9">TEOF!$B$70:$B$77</definedName>
    <definedName name="TEQPEF" localSheetId="48">#REF!</definedName>
    <definedName name="TEQPEF" localSheetId="43">#REF!</definedName>
    <definedName name="TEQPEF" localSheetId="47">#REF!</definedName>
    <definedName name="TEQPEF" localSheetId="38">#REF!</definedName>
    <definedName name="TEQPEF" localSheetId="40">#REF!</definedName>
    <definedName name="TEQPEF" localSheetId="41">#REF!</definedName>
    <definedName name="TEQPEF" localSheetId="45">#REF!</definedName>
    <definedName name="TEQPEF" localSheetId="44">#REF!</definedName>
    <definedName name="TEQPEF" localSheetId="39">#REF!</definedName>
    <definedName name="TEQPEF" localSheetId="36">#REF!</definedName>
    <definedName name="TEQPEF" localSheetId="49">#REF!</definedName>
    <definedName name="TEQPEF" localSheetId="46">#REF!</definedName>
    <definedName name="TEQPEF" localSheetId="35">#REF!</definedName>
    <definedName name="TEQPEF" localSheetId="37">#REF!</definedName>
    <definedName name="TEQPEF" localSheetId="42">#REF!</definedName>
    <definedName name="TEQPEF">TEQPEF!$B$1</definedName>
    <definedName name="TEQPEF_EQ" localSheetId="13">TEQPEF!$B$13:$I$48</definedName>
    <definedName name="TEQPEFNAV" localSheetId="13">TEQPEF!$B$62:$B$73</definedName>
    <definedName name="TFEF" localSheetId="48">#REF!</definedName>
    <definedName name="TFEF" localSheetId="43">#REF!</definedName>
    <definedName name="TFEF" localSheetId="47">#REF!</definedName>
    <definedName name="TFEF" localSheetId="38">#REF!</definedName>
    <definedName name="TFEF" localSheetId="40">#REF!</definedName>
    <definedName name="TFEF" localSheetId="41">#REF!</definedName>
    <definedName name="TFEF" localSheetId="45">#REF!</definedName>
    <definedName name="TFEF" localSheetId="44">#REF!</definedName>
    <definedName name="TFEF" localSheetId="39">#REF!</definedName>
    <definedName name="TFEF" localSheetId="36">#REF!</definedName>
    <definedName name="TFEF" localSheetId="49">#REF!</definedName>
    <definedName name="TFEF" localSheetId="46">#REF!</definedName>
    <definedName name="TFEF" localSheetId="35">#REF!</definedName>
    <definedName name="TFEF" localSheetId="37">#REF!</definedName>
    <definedName name="TFEF" localSheetId="42">#REF!</definedName>
    <definedName name="TFEF">TFEF!$B$1</definedName>
    <definedName name="TFEF_EQ" localSheetId="15">TFEF!$B$13:$I$45</definedName>
    <definedName name="TFEFNAV" localSheetId="15">TFEF!$B$59:$B$66</definedName>
    <definedName name="TFF" localSheetId="38">TFF!$B$1</definedName>
    <definedName name="TFF">#REF!</definedName>
    <definedName name="TFF_Debt_Related" localSheetId="38">TFF!$B$47:$H$81</definedName>
    <definedName name="TFF_GOV_SEC" localSheetId="38">TFF!$B$22:$H$45</definedName>
    <definedName name="TFF_MM" localSheetId="38">TFF!$B$83:$H$98</definedName>
    <definedName name="TFFNAV" localSheetId="38">TFF!$B$111:$B$126</definedName>
    <definedName name="TFFSP1" localSheetId="2">#REF!</definedName>
    <definedName name="TFFSP1" localSheetId="48">#REF!</definedName>
    <definedName name="TFFSP1" localSheetId="43">#REF!</definedName>
    <definedName name="TFFSP1" localSheetId="47">#REF!</definedName>
    <definedName name="TFFSP1" localSheetId="38">#REF!</definedName>
    <definedName name="TFFSP1" localSheetId="40">#REF!</definedName>
    <definedName name="TFFSP1" localSheetId="41">#REF!</definedName>
    <definedName name="TFFSP1" localSheetId="45">#REF!</definedName>
    <definedName name="TFFSP1" localSheetId="44">#REF!</definedName>
    <definedName name="TFFSP1" localSheetId="39">#REF!</definedName>
    <definedName name="TFFSP1" localSheetId="36">#REF!</definedName>
    <definedName name="TFFSP1" localSheetId="49">#REF!</definedName>
    <definedName name="TFFSP1" localSheetId="46">#REF!</definedName>
    <definedName name="TFFSP1" localSheetId="35">#REF!</definedName>
    <definedName name="TFFSP1" localSheetId="37">#REF!</definedName>
    <definedName name="TFFSP1" localSheetId="42">#REF!</definedName>
    <definedName name="TFFSP1">#REF!</definedName>
    <definedName name="TFHA20" localSheetId="2">#REF!</definedName>
    <definedName name="TFHA20" localSheetId="48">#REF!</definedName>
    <definedName name="TFHA20" localSheetId="43">#REF!</definedName>
    <definedName name="TFHA20" localSheetId="47">#REF!</definedName>
    <definedName name="TFHA20" localSheetId="38">#REF!</definedName>
    <definedName name="TFHA20" localSheetId="40">#REF!</definedName>
    <definedName name="TFHA20" localSheetId="41">#REF!</definedName>
    <definedName name="TFHA20" localSheetId="45">#REF!</definedName>
    <definedName name="TFHA20" localSheetId="44">#REF!</definedName>
    <definedName name="TFHA20" localSheetId="39">#REF!</definedName>
    <definedName name="TFHA20" localSheetId="36">#REF!</definedName>
    <definedName name="TFHA20" localSheetId="49">#REF!</definedName>
    <definedName name="TFHA20" localSheetId="46">#REF!</definedName>
    <definedName name="TFHA20" localSheetId="35">#REF!</definedName>
    <definedName name="TFHA20" localSheetId="37">#REF!</definedName>
    <definedName name="TFHA20" localSheetId="42">#REF!</definedName>
    <definedName name="TFHA20">#REF!</definedName>
    <definedName name="TFHA32" localSheetId="2">#REF!</definedName>
    <definedName name="TFHA32" localSheetId="48">#REF!</definedName>
    <definedName name="TFHA32" localSheetId="43">#REF!</definedName>
    <definedName name="TFHA32" localSheetId="47">#REF!</definedName>
    <definedName name="TFHA32" localSheetId="38">#REF!</definedName>
    <definedName name="TFHA32" localSheetId="40">#REF!</definedName>
    <definedName name="TFHA32" localSheetId="41">#REF!</definedName>
    <definedName name="TFHA32" localSheetId="45">#REF!</definedName>
    <definedName name="TFHA32" localSheetId="44">#REF!</definedName>
    <definedName name="TFHA32" localSheetId="39">#REF!</definedName>
    <definedName name="TFHA32" localSheetId="36">#REF!</definedName>
    <definedName name="TFHA32" localSheetId="49">#REF!</definedName>
    <definedName name="TFHA32" localSheetId="46">#REF!</definedName>
    <definedName name="TFHA32" localSheetId="35">#REF!</definedName>
    <definedName name="TFHA32" localSheetId="37">#REF!</definedName>
    <definedName name="TFHA32" localSheetId="42">#REF!</definedName>
    <definedName name="TFHA32">#REF!</definedName>
    <definedName name="TFHAP1" localSheetId="2">#REF!</definedName>
    <definedName name="TFHAP1" localSheetId="48">#REF!</definedName>
    <definedName name="TFHAP1" localSheetId="43">#REF!</definedName>
    <definedName name="TFHAP1" localSheetId="47">#REF!</definedName>
    <definedName name="TFHAP1" localSheetId="38">#REF!</definedName>
    <definedName name="TFHAP1" localSheetId="40">#REF!</definedName>
    <definedName name="TFHAP1" localSheetId="41">#REF!</definedName>
    <definedName name="TFHAP1" localSheetId="45">#REF!</definedName>
    <definedName name="TFHAP1" localSheetId="44">#REF!</definedName>
    <definedName name="TFHAP1" localSheetId="39">#REF!</definedName>
    <definedName name="TFHAP1" localSheetId="36">#REF!</definedName>
    <definedName name="TFHAP1" localSheetId="49">#REF!</definedName>
    <definedName name="TFHAP1" localSheetId="46">#REF!</definedName>
    <definedName name="TFHAP1" localSheetId="35">#REF!</definedName>
    <definedName name="TFHAP1" localSheetId="37">#REF!</definedName>
    <definedName name="TFHAP1" localSheetId="42">#REF!</definedName>
    <definedName name="TFHAP1">#REF!</definedName>
    <definedName name="TFHAP2" localSheetId="2">#REF!</definedName>
    <definedName name="TFHAP2" localSheetId="48">#REF!</definedName>
    <definedName name="TFHAP2" localSheetId="43">#REF!</definedName>
    <definedName name="TFHAP2" localSheetId="47">#REF!</definedName>
    <definedName name="TFHAP2" localSheetId="38">#REF!</definedName>
    <definedName name="TFHAP2" localSheetId="40">#REF!</definedName>
    <definedName name="TFHAP2" localSheetId="41">#REF!</definedName>
    <definedName name="TFHAP2" localSheetId="45">#REF!</definedName>
    <definedName name="TFHAP2" localSheetId="44">#REF!</definedName>
    <definedName name="TFHAP2" localSheetId="39">#REF!</definedName>
    <definedName name="TFHAP2" localSheetId="36">#REF!</definedName>
    <definedName name="TFHAP2" localSheetId="49">#REF!</definedName>
    <definedName name="TFHAP2" localSheetId="46">#REF!</definedName>
    <definedName name="TFHAP2" localSheetId="35">#REF!</definedName>
    <definedName name="TFHAP2" localSheetId="37">#REF!</definedName>
    <definedName name="TFHAP2" localSheetId="42">#REF!</definedName>
    <definedName name="TFHAP2">#REF!</definedName>
    <definedName name="TFHF" localSheetId="2">#REF!</definedName>
    <definedName name="TFHF" localSheetId="48">#REF!</definedName>
    <definedName name="TFHF" localSheetId="43">#REF!</definedName>
    <definedName name="TFHF" localSheetId="47">#REF!</definedName>
    <definedName name="TFHF" localSheetId="38">#REF!</definedName>
    <definedName name="TFHF" localSheetId="40">#REF!</definedName>
    <definedName name="TFHF" localSheetId="41">#REF!</definedName>
    <definedName name="TFHF" localSheetId="45">#REF!</definedName>
    <definedName name="TFHF" localSheetId="44">#REF!</definedName>
    <definedName name="TFHF" localSheetId="39">#REF!</definedName>
    <definedName name="TFHF" localSheetId="36">#REF!</definedName>
    <definedName name="TFHF" localSheetId="49">#REF!</definedName>
    <definedName name="TFHF" localSheetId="46">#REF!</definedName>
    <definedName name="TFHF" localSheetId="35">#REF!</definedName>
    <definedName name="TFHF" localSheetId="37">#REF!</definedName>
    <definedName name="TFHF" localSheetId="42">#REF!</definedName>
    <definedName name="TFHF">#REF!</definedName>
    <definedName name="TFIPA1" localSheetId="2">#REF!</definedName>
    <definedName name="TFIPA1" localSheetId="48">#REF!</definedName>
    <definedName name="TFIPA1" localSheetId="43">#REF!</definedName>
    <definedName name="TFIPA1" localSheetId="47">#REF!</definedName>
    <definedName name="TFIPA1" localSheetId="38">#REF!</definedName>
    <definedName name="TFIPA1" localSheetId="40">#REF!</definedName>
    <definedName name="TFIPA1" localSheetId="41">#REF!</definedName>
    <definedName name="TFIPA1" localSheetId="45">#REF!</definedName>
    <definedName name="TFIPA1" localSheetId="44">#REF!</definedName>
    <definedName name="TFIPA1" localSheetId="39">#REF!</definedName>
    <definedName name="TFIPA1" localSheetId="36">#REF!</definedName>
    <definedName name="TFIPA1" localSheetId="49">#REF!</definedName>
    <definedName name="TFIPA1" localSheetId="46">#REF!</definedName>
    <definedName name="TFIPA1" localSheetId="35">#REF!</definedName>
    <definedName name="TFIPA1" localSheetId="37">#REF!</definedName>
    <definedName name="TFIPA1" localSheetId="42">#REF!</definedName>
    <definedName name="TFIPA1">#REF!</definedName>
    <definedName name="TFIPA2" localSheetId="2">#REF!</definedName>
    <definedName name="TFIPA2" localSheetId="48">#REF!</definedName>
    <definedName name="TFIPA2" localSheetId="43">#REF!</definedName>
    <definedName name="TFIPA2" localSheetId="47">#REF!</definedName>
    <definedName name="TFIPA2" localSheetId="38">#REF!</definedName>
    <definedName name="TFIPA2" localSheetId="40">#REF!</definedName>
    <definedName name="TFIPA2" localSheetId="41">#REF!</definedName>
    <definedName name="TFIPA2" localSheetId="45">#REF!</definedName>
    <definedName name="TFIPA2" localSheetId="44">#REF!</definedName>
    <definedName name="TFIPA2" localSheetId="39">#REF!</definedName>
    <definedName name="TFIPA2" localSheetId="36">#REF!</definedName>
    <definedName name="TFIPA2" localSheetId="49">#REF!</definedName>
    <definedName name="TFIPA2" localSheetId="46">#REF!</definedName>
    <definedName name="TFIPA2" localSheetId="35">#REF!</definedName>
    <definedName name="TFIPA2" localSheetId="37">#REF!</definedName>
    <definedName name="TFIPA2" localSheetId="42">#REF!</definedName>
    <definedName name="TFIPA2">#REF!</definedName>
    <definedName name="TFIPA3" localSheetId="2">#REF!</definedName>
    <definedName name="TFIPA3" localSheetId="48">#REF!</definedName>
    <definedName name="TFIPA3" localSheetId="43">#REF!</definedName>
    <definedName name="TFIPA3" localSheetId="47">#REF!</definedName>
    <definedName name="TFIPA3" localSheetId="38">#REF!</definedName>
    <definedName name="TFIPA3" localSheetId="40">#REF!</definedName>
    <definedName name="TFIPA3" localSheetId="41">#REF!</definedName>
    <definedName name="TFIPA3" localSheetId="45">#REF!</definedName>
    <definedName name="TFIPA3" localSheetId="44">#REF!</definedName>
    <definedName name="TFIPA3" localSheetId="39">#REF!</definedName>
    <definedName name="TFIPA3" localSheetId="36">#REF!</definedName>
    <definedName name="TFIPA3" localSheetId="49">#REF!</definedName>
    <definedName name="TFIPA3" localSheetId="46">#REF!</definedName>
    <definedName name="TFIPA3" localSheetId="35">#REF!</definedName>
    <definedName name="TFIPA3" localSheetId="37">#REF!</definedName>
    <definedName name="TFIPA3" localSheetId="42">#REF!</definedName>
    <definedName name="TFIPA3">#REF!</definedName>
    <definedName name="TFIPB2" localSheetId="2">#REF!</definedName>
    <definedName name="TFIPB2" localSheetId="48">#REF!</definedName>
    <definedName name="TFIPB2" localSheetId="43">#REF!</definedName>
    <definedName name="TFIPB2" localSheetId="47">#REF!</definedName>
    <definedName name="TFIPB2" localSheetId="38">#REF!</definedName>
    <definedName name="TFIPB2" localSheetId="40">#REF!</definedName>
    <definedName name="TFIPB2" localSheetId="41">#REF!</definedName>
    <definedName name="TFIPB2" localSheetId="45">#REF!</definedName>
    <definedName name="TFIPB2" localSheetId="44">#REF!</definedName>
    <definedName name="TFIPB2" localSheetId="39">#REF!</definedName>
    <definedName name="TFIPB2" localSheetId="36">#REF!</definedName>
    <definedName name="TFIPB2" localSheetId="49">#REF!</definedName>
    <definedName name="TFIPB2" localSheetId="46">#REF!</definedName>
    <definedName name="TFIPB2" localSheetId="35">#REF!</definedName>
    <definedName name="TFIPB2" localSheetId="37">#REF!</definedName>
    <definedName name="TFIPB2" localSheetId="42">#REF!</definedName>
    <definedName name="TFIPB2">#REF!</definedName>
    <definedName name="TFIPB3" localSheetId="2">#REF!</definedName>
    <definedName name="TFIPB3" localSheetId="48">#REF!</definedName>
    <definedName name="TFIPB3" localSheetId="43">#REF!</definedName>
    <definedName name="TFIPB3" localSheetId="47">#REF!</definedName>
    <definedName name="TFIPB3" localSheetId="38">#REF!</definedName>
    <definedName name="TFIPB3" localSheetId="40">#REF!</definedName>
    <definedName name="TFIPB3" localSheetId="41">#REF!</definedName>
    <definedName name="TFIPB3" localSheetId="45">#REF!</definedName>
    <definedName name="TFIPB3" localSheetId="44">#REF!</definedName>
    <definedName name="TFIPB3" localSheetId="39">#REF!</definedName>
    <definedName name="TFIPB3" localSheetId="36">#REF!</definedName>
    <definedName name="TFIPB3" localSheetId="49">#REF!</definedName>
    <definedName name="TFIPB3" localSheetId="46">#REF!</definedName>
    <definedName name="TFIPB3" localSheetId="35">#REF!</definedName>
    <definedName name="TFIPB3" localSheetId="37">#REF!</definedName>
    <definedName name="TFIPB3" localSheetId="42">#REF!</definedName>
    <definedName name="TFIPB3">#REF!</definedName>
    <definedName name="TFIPC2" localSheetId="2">#REF!</definedName>
    <definedName name="TFIPC2" localSheetId="48">#REF!</definedName>
    <definedName name="TFIPC2" localSheetId="43">#REF!</definedName>
    <definedName name="TFIPC2" localSheetId="47">#REF!</definedName>
    <definedName name="TFIPC2" localSheetId="38">#REF!</definedName>
    <definedName name="TFIPC2" localSheetId="40">#REF!</definedName>
    <definedName name="TFIPC2" localSheetId="41">#REF!</definedName>
    <definedName name="TFIPC2" localSheetId="45">#REF!</definedName>
    <definedName name="TFIPC2" localSheetId="44">#REF!</definedName>
    <definedName name="TFIPC2" localSheetId="39">#REF!</definedName>
    <definedName name="TFIPC2" localSheetId="36">#REF!</definedName>
    <definedName name="TFIPC2" localSheetId="49">#REF!</definedName>
    <definedName name="TFIPC2" localSheetId="46">#REF!</definedName>
    <definedName name="TFIPC2" localSheetId="35">#REF!</definedName>
    <definedName name="TFIPC2" localSheetId="37">#REF!</definedName>
    <definedName name="TFIPC2" localSheetId="42">#REF!</definedName>
    <definedName name="TFIPC2">#REF!</definedName>
    <definedName name="TFIPC3" localSheetId="2">#REF!</definedName>
    <definedName name="TFIPC3" localSheetId="48">#REF!</definedName>
    <definedName name="TFIPC3" localSheetId="43">#REF!</definedName>
    <definedName name="TFIPC3" localSheetId="47">#REF!</definedName>
    <definedName name="TFIPC3" localSheetId="38">#REF!</definedName>
    <definedName name="TFIPC3" localSheetId="40">#REF!</definedName>
    <definedName name="TFIPC3" localSheetId="41">#REF!</definedName>
    <definedName name="TFIPC3" localSheetId="45">#REF!</definedName>
    <definedName name="TFIPC3" localSheetId="44">#REF!</definedName>
    <definedName name="TFIPC3" localSheetId="39">#REF!</definedName>
    <definedName name="TFIPC3" localSheetId="36">#REF!</definedName>
    <definedName name="TFIPC3" localSheetId="49">#REF!</definedName>
    <definedName name="TFIPC3" localSheetId="46">#REF!</definedName>
    <definedName name="TFIPC3" localSheetId="35">#REF!</definedName>
    <definedName name="TFIPC3" localSheetId="37">#REF!</definedName>
    <definedName name="TFIPC3" localSheetId="42">#REF!</definedName>
    <definedName name="TFIPC3">#REF!</definedName>
    <definedName name="TFM40B" localSheetId="2">#REF!</definedName>
    <definedName name="TFM40B" localSheetId="48">#REF!</definedName>
    <definedName name="TFM40B" localSheetId="43">#REF!</definedName>
    <definedName name="TFM40B" localSheetId="47">#REF!</definedName>
    <definedName name="TFM40B" localSheetId="38">#REF!</definedName>
    <definedName name="TFM40B" localSheetId="40">#REF!</definedName>
    <definedName name="TFM40B" localSheetId="41">#REF!</definedName>
    <definedName name="TFM40B" localSheetId="45">#REF!</definedName>
    <definedName name="TFM40B" localSheetId="44">#REF!</definedName>
    <definedName name="TFM40B" localSheetId="39">#REF!</definedName>
    <definedName name="TFM40B" localSheetId="36">#REF!</definedName>
    <definedName name="TFM40B" localSheetId="49">#REF!</definedName>
    <definedName name="TFM40B" localSheetId="46">#REF!</definedName>
    <definedName name="TFM40B" localSheetId="35">#REF!</definedName>
    <definedName name="TFM40B" localSheetId="37">#REF!</definedName>
    <definedName name="TFM40B" localSheetId="42">#REF!</definedName>
    <definedName name="TFM40B">#REF!</definedName>
    <definedName name="TFM40C" localSheetId="2">#REF!</definedName>
    <definedName name="TFM40C" localSheetId="48">#REF!</definedName>
    <definedName name="TFM40C" localSheetId="43">#REF!</definedName>
    <definedName name="TFM40C" localSheetId="47">#REF!</definedName>
    <definedName name="TFM40C" localSheetId="38">#REF!</definedName>
    <definedName name="TFM40C" localSheetId="40">#REF!</definedName>
    <definedName name="TFM40C" localSheetId="41">#REF!</definedName>
    <definedName name="TFM40C" localSheetId="45">#REF!</definedName>
    <definedName name="TFM40C" localSheetId="44">#REF!</definedName>
    <definedName name="TFM40C" localSheetId="39">#REF!</definedName>
    <definedName name="TFM40C" localSheetId="36">#REF!</definedName>
    <definedName name="TFM40C" localSheetId="49">#REF!</definedName>
    <definedName name="TFM40C" localSheetId="46">#REF!</definedName>
    <definedName name="TFM40C" localSheetId="35">#REF!</definedName>
    <definedName name="TFM40C" localSheetId="37">#REF!</definedName>
    <definedName name="TFM40C" localSheetId="42">#REF!</definedName>
    <definedName name="TFM40C">#REF!</definedName>
    <definedName name="TFM40F" localSheetId="2">#REF!</definedName>
    <definedName name="TFM40F" localSheetId="48">#REF!</definedName>
    <definedName name="TFM40F" localSheetId="43">#REF!</definedName>
    <definedName name="TFM40F" localSheetId="47">#REF!</definedName>
    <definedName name="TFM40F" localSheetId="38">#REF!</definedName>
    <definedName name="TFM40F" localSheetId="40">#REF!</definedName>
    <definedName name="TFM40F" localSheetId="41">#REF!</definedName>
    <definedName name="TFM40F" localSheetId="45">#REF!</definedName>
    <definedName name="TFM40F" localSheetId="44">#REF!</definedName>
    <definedName name="TFM40F" localSheetId="39">#REF!</definedName>
    <definedName name="TFM40F" localSheetId="36">#REF!</definedName>
    <definedName name="TFM40F" localSheetId="49">#REF!</definedName>
    <definedName name="TFM40F" localSheetId="46">#REF!</definedName>
    <definedName name="TFM40F" localSheetId="35">#REF!</definedName>
    <definedName name="TFM40F" localSheetId="37">#REF!</definedName>
    <definedName name="TFM40F" localSheetId="42">#REF!</definedName>
    <definedName name="TFM40F">#REF!</definedName>
    <definedName name="TFM40H" localSheetId="2">#REF!</definedName>
    <definedName name="TFM40H" localSheetId="48">#REF!</definedName>
    <definedName name="TFM40H" localSheetId="43">#REF!</definedName>
    <definedName name="TFM40H" localSheetId="47">#REF!</definedName>
    <definedName name="TFM40H" localSheetId="38">#REF!</definedName>
    <definedName name="TFM40H" localSheetId="40">#REF!</definedName>
    <definedName name="TFM40H" localSheetId="41">#REF!</definedName>
    <definedName name="TFM40H" localSheetId="45">#REF!</definedName>
    <definedName name="TFM40H" localSheetId="44">#REF!</definedName>
    <definedName name="TFM40H" localSheetId="39">#REF!</definedName>
    <definedName name="TFM40H" localSheetId="36">#REF!</definedName>
    <definedName name="TFM40H" localSheetId="49">#REF!</definedName>
    <definedName name="TFM40H" localSheetId="46">#REF!</definedName>
    <definedName name="TFM40H" localSheetId="35">#REF!</definedName>
    <definedName name="TFM40H" localSheetId="37">#REF!</definedName>
    <definedName name="TFM40H" localSheetId="42">#REF!</definedName>
    <definedName name="TFM40H">#REF!</definedName>
    <definedName name="TFM42A" localSheetId="2">#REF!</definedName>
    <definedName name="TFM42A" localSheetId="48">#REF!</definedName>
    <definedName name="TFM42A" localSheetId="43">#REF!</definedName>
    <definedName name="TFM42A" localSheetId="47">#REF!</definedName>
    <definedName name="TFM42A" localSheetId="38">#REF!</definedName>
    <definedName name="TFM42A" localSheetId="40">#REF!</definedName>
    <definedName name="TFM42A" localSheetId="41">#REF!</definedName>
    <definedName name="TFM42A" localSheetId="45">#REF!</definedName>
    <definedName name="TFM42A" localSheetId="44">#REF!</definedName>
    <definedName name="TFM42A" localSheetId="39">#REF!</definedName>
    <definedName name="TFM42A" localSheetId="36">#REF!</definedName>
    <definedName name="TFM42A" localSheetId="49">#REF!</definedName>
    <definedName name="TFM42A" localSheetId="46">#REF!</definedName>
    <definedName name="TFM42A" localSheetId="35">#REF!</definedName>
    <definedName name="TFM42A" localSheetId="37">#REF!</definedName>
    <definedName name="TFM42A" localSheetId="42">#REF!</definedName>
    <definedName name="TFM42A">#REF!</definedName>
    <definedName name="TFM42B" localSheetId="2">#REF!</definedName>
    <definedName name="TFM42B" localSheetId="48">#REF!</definedName>
    <definedName name="TFM42B" localSheetId="43">#REF!</definedName>
    <definedName name="TFM42B" localSheetId="47">#REF!</definedName>
    <definedName name="TFM42B" localSheetId="38">#REF!</definedName>
    <definedName name="TFM42B" localSheetId="40">#REF!</definedName>
    <definedName name="TFM42B" localSheetId="41">#REF!</definedName>
    <definedName name="TFM42B" localSheetId="45">#REF!</definedName>
    <definedName name="TFM42B" localSheetId="44">#REF!</definedName>
    <definedName name="TFM42B" localSheetId="39">#REF!</definedName>
    <definedName name="TFM42B" localSheetId="36">#REF!</definedName>
    <definedName name="TFM42B" localSheetId="49">#REF!</definedName>
    <definedName name="TFM42B" localSheetId="46">#REF!</definedName>
    <definedName name="TFM42B" localSheetId="35">#REF!</definedName>
    <definedName name="TFM42B" localSheetId="37">#REF!</definedName>
    <definedName name="TFM42B" localSheetId="42">#REF!</definedName>
    <definedName name="TFM42B">#REF!</definedName>
    <definedName name="TFM42C" localSheetId="2">#REF!</definedName>
    <definedName name="TFM42C" localSheetId="48">#REF!</definedName>
    <definedName name="TFM42C" localSheetId="43">#REF!</definedName>
    <definedName name="TFM42C" localSheetId="47">#REF!</definedName>
    <definedName name="TFM42C" localSheetId="38">#REF!</definedName>
    <definedName name="TFM42C" localSheetId="40">#REF!</definedName>
    <definedName name="TFM42C" localSheetId="41">#REF!</definedName>
    <definedName name="TFM42C" localSheetId="45">#REF!</definedName>
    <definedName name="TFM42C" localSheetId="44">#REF!</definedName>
    <definedName name="TFM42C" localSheetId="39">#REF!</definedName>
    <definedName name="TFM42C" localSheetId="36">#REF!</definedName>
    <definedName name="TFM42C" localSheetId="49">#REF!</definedName>
    <definedName name="TFM42C" localSheetId="46">#REF!</definedName>
    <definedName name="TFM42C" localSheetId="35">#REF!</definedName>
    <definedName name="TFM42C" localSheetId="37">#REF!</definedName>
    <definedName name="TFM42C" localSheetId="42">#REF!</definedName>
    <definedName name="TFM42C">#REF!</definedName>
    <definedName name="TFM42D" localSheetId="2">#REF!</definedName>
    <definedName name="TFM42D" localSheetId="48">#REF!</definedName>
    <definedName name="TFM42D" localSheetId="43">#REF!</definedName>
    <definedName name="TFM42D" localSheetId="47">#REF!</definedName>
    <definedName name="TFM42D" localSheetId="38">#REF!</definedName>
    <definedName name="TFM42D" localSheetId="40">#REF!</definedName>
    <definedName name="TFM42D" localSheetId="41">#REF!</definedName>
    <definedName name="TFM42D" localSheetId="45">#REF!</definedName>
    <definedName name="TFM42D" localSheetId="44">#REF!</definedName>
    <definedName name="TFM42D" localSheetId="39">#REF!</definedName>
    <definedName name="TFM42D" localSheetId="36">#REF!</definedName>
    <definedName name="TFM42D" localSheetId="49">#REF!</definedName>
    <definedName name="TFM42D" localSheetId="46">#REF!</definedName>
    <definedName name="TFM42D" localSheetId="35">#REF!</definedName>
    <definedName name="TFM42D" localSheetId="37">#REF!</definedName>
    <definedName name="TFM42D" localSheetId="42">#REF!</definedName>
    <definedName name="TFM42D">#REF!</definedName>
    <definedName name="TFM42E" localSheetId="2">#REF!</definedName>
    <definedName name="TFM42E" localSheetId="48">#REF!</definedName>
    <definedName name="TFM42E" localSheetId="43">#REF!</definedName>
    <definedName name="TFM42E" localSheetId="47">#REF!</definedName>
    <definedName name="TFM42E" localSheetId="38">#REF!</definedName>
    <definedName name="TFM42E" localSheetId="40">#REF!</definedName>
    <definedName name="TFM42E" localSheetId="41">#REF!</definedName>
    <definedName name="TFM42E" localSheetId="45">#REF!</definedName>
    <definedName name="TFM42E" localSheetId="44">#REF!</definedName>
    <definedName name="TFM42E" localSheetId="39">#REF!</definedName>
    <definedName name="TFM42E" localSheetId="36">#REF!</definedName>
    <definedName name="TFM42E" localSheetId="49">#REF!</definedName>
    <definedName name="TFM42E" localSheetId="46">#REF!</definedName>
    <definedName name="TFM42E" localSheetId="35">#REF!</definedName>
    <definedName name="TFM42E" localSheetId="37">#REF!</definedName>
    <definedName name="TFM42E" localSheetId="42">#REF!</definedName>
    <definedName name="TFM42E">#REF!</definedName>
    <definedName name="TFM42F" localSheetId="2">#REF!</definedName>
    <definedName name="TFM42F" localSheetId="48">#REF!</definedName>
    <definedName name="TFM42F" localSheetId="43">#REF!</definedName>
    <definedName name="TFM42F" localSheetId="47">#REF!</definedName>
    <definedName name="TFM42F" localSheetId="38">#REF!</definedName>
    <definedName name="TFM42F" localSheetId="40">#REF!</definedName>
    <definedName name="TFM42F" localSheetId="41">#REF!</definedName>
    <definedName name="TFM42F" localSheetId="45">#REF!</definedName>
    <definedName name="TFM42F" localSheetId="44">#REF!</definedName>
    <definedName name="TFM42F" localSheetId="39">#REF!</definedName>
    <definedName name="TFM42F" localSheetId="36">#REF!</definedName>
    <definedName name="TFM42F" localSheetId="49">#REF!</definedName>
    <definedName name="TFM42F" localSheetId="46">#REF!</definedName>
    <definedName name="TFM42F" localSheetId="35">#REF!</definedName>
    <definedName name="TFM42F" localSheetId="37">#REF!</definedName>
    <definedName name="TFM42F" localSheetId="42">#REF!</definedName>
    <definedName name="TFM42F">#REF!</definedName>
    <definedName name="TFM42G" localSheetId="2">#REF!</definedName>
    <definedName name="TFM42G" localSheetId="48">#REF!</definedName>
    <definedName name="TFM42G" localSheetId="43">#REF!</definedName>
    <definedName name="TFM42G" localSheetId="47">#REF!</definedName>
    <definedName name="TFM42G" localSheetId="38">#REF!</definedName>
    <definedName name="TFM42G" localSheetId="40">#REF!</definedName>
    <definedName name="TFM42G" localSheetId="41">#REF!</definedName>
    <definedName name="TFM42G" localSheetId="45">#REF!</definedName>
    <definedName name="TFM42G" localSheetId="44">#REF!</definedName>
    <definedName name="TFM42G" localSheetId="39">#REF!</definedName>
    <definedName name="TFM42G" localSheetId="36">#REF!</definedName>
    <definedName name="TFM42G" localSheetId="49">#REF!</definedName>
    <definedName name="TFM42G" localSheetId="46">#REF!</definedName>
    <definedName name="TFM42G" localSheetId="35">#REF!</definedName>
    <definedName name="TFM42G" localSheetId="37">#REF!</definedName>
    <definedName name="TFM42G" localSheetId="42">#REF!</definedName>
    <definedName name="TFM42G">#REF!</definedName>
    <definedName name="TFM42H" localSheetId="2">#REF!</definedName>
    <definedName name="TFM42H" localSheetId="48">#REF!</definedName>
    <definedName name="TFM42H" localSheetId="43">#REF!</definedName>
    <definedName name="TFM42H" localSheetId="47">#REF!</definedName>
    <definedName name="TFM42H" localSheetId="38">#REF!</definedName>
    <definedName name="TFM42H" localSheetId="40">#REF!</definedName>
    <definedName name="TFM42H" localSheetId="41">#REF!</definedName>
    <definedName name="TFM42H" localSheetId="45">#REF!</definedName>
    <definedName name="TFM42H" localSheetId="44">#REF!</definedName>
    <definedName name="TFM42H" localSheetId="39">#REF!</definedName>
    <definedName name="TFM42H" localSheetId="36">#REF!</definedName>
    <definedName name="TFM42H" localSheetId="49">#REF!</definedName>
    <definedName name="TFM42H" localSheetId="46">#REF!</definedName>
    <definedName name="TFM42H" localSheetId="35">#REF!</definedName>
    <definedName name="TFM42H" localSheetId="37">#REF!</definedName>
    <definedName name="TFM42H" localSheetId="42">#REF!</definedName>
    <definedName name="TFM42H">#REF!</definedName>
    <definedName name="TFM42I" localSheetId="2">#REF!</definedName>
    <definedName name="TFM42I" localSheetId="48">#REF!</definedName>
    <definedName name="TFM42I" localSheetId="43">#REF!</definedName>
    <definedName name="TFM42I" localSheetId="47">#REF!</definedName>
    <definedName name="TFM42I" localSheetId="38">#REF!</definedName>
    <definedName name="TFM42I" localSheetId="40">#REF!</definedName>
    <definedName name="TFM42I" localSheetId="41">#REF!</definedName>
    <definedName name="TFM42I" localSheetId="45">#REF!</definedName>
    <definedName name="TFM42I" localSheetId="44">#REF!</definedName>
    <definedName name="TFM42I" localSheetId="39">#REF!</definedName>
    <definedName name="TFM42I" localSheetId="36">#REF!</definedName>
    <definedName name="TFM42I" localSheetId="49">#REF!</definedName>
    <definedName name="TFM42I" localSheetId="46">#REF!</definedName>
    <definedName name="TFM42I" localSheetId="35">#REF!</definedName>
    <definedName name="TFM42I" localSheetId="37">#REF!</definedName>
    <definedName name="TFM42I" localSheetId="42">#REF!</definedName>
    <definedName name="TFM42I">#REF!</definedName>
    <definedName name="TFM43A" localSheetId="2">#REF!</definedName>
    <definedName name="TFM43A" localSheetId="48">#REF!</definedName>
    <definedName name="TFM43A" localSheetId="43">#REF!</definedName>
    <definedName name="TFM43A" localSheetId="47">#REF!</definedName>
    <definedName name="TFM43A" localSheetId="38">#REF!</definedName>
    <definedName name="TFM43A" localSheetId="40">#REF!</definedName>
    <definedName name="TFM43A" localSheetId="41">#REF!</definedName>
    <definedName name="TFM43A" localSheetId="45">#REF!</definedName>
    <definedName name="TFM43A" localSheetId="44">#REF!</definedName>
    <definedName name="TFM43A" localSheetId="39">#REF!</definedName>
    <definedName name="TFM43A" localSheetId="36">#REF!</definedName>
    <definedName name="TFM43A" localSheetId="49">#REF!</definedName>
    <definedName name="TFM43A" localSheetId="46">#REF!</definedName>
    <definedName name="TFM43A" localSheetId="35">#REF!</definedName>
    <definedName name="TFM43A" localSheetId="37">#REF!</definedName>
    <definedName name="TFM43A" localSheetId="42">#REF!</definedName>
    <definedName name="TFM43A">#REF!</definedName>
    <definedName name="TFM43B" localSheetId="2">#REF!</definedName>
    <definedName name="TFM43B" localSheetId="48">#REF!</definedName>
    <definedName name="TFM43B" localSheetId="43">#REF!</definedName>
    <definedName name="TFM43B" localSheetId="47">#REF!</definedName>
    <definedName name="TFM43B" localSheetId="38">#REF!</definedName>
    <definedName name="TFM43B" localSheetId="40">#REF!</definedName>
    <definedName name="TFM43B" localSheetId="41">#REF!</definedName>
    <definedName name="TFM43B" localSheetId="45">#REF!</definedName>
    <definedName name="TFM43B" localSheetId="44">#REF!</definedName>
    <definedName name="TFM43B" localSheetId="39">#REF!</definedName>
    <definedName name="TFM43B" localSheetId="36">#REF!</definedName>
    <definedName name="TFM43B" localSheetId="49">#REF!</definedName>
    <definedName name="TFM43B" localSheetId="46">#REF!</definedName>
    <definedName name="TFM43B" localSheetId="35">#REF!</definedName>
    <definedName name="TFM43B" localSheetId="37">#REF!</definedName>
    <definedName name="TFM43B" localSheetId="42">#REF!</definedName>
    <definedName name="TFM43B">#REF!</definedName>
    <definedName name="TFM43C" localSheetId="2">#REF!</definedName>
    <definedName name="TFM43C" localSheetId="48">#REF!</definedName>
    <definedName name="TFM43C" localSheetId="43">#REF!</definedName>
    <definedName name="TFM43C" localSheetId="47">#REF!</definedName>
    <definedName name="TFM43C" localSheetId="38">#REF!</definedName>
    <definedName name="TFM43C" localSheetId="40">#REF!</definedName>
    <definedName name="TFM43C" localSheetId="41">#REF!</definedName>
    <definedName name="TFM43C" localSheetId="45">#REF!</definedName>
    <definedName name="TFM43C" localSheetId="44">#REF!</definedName>
    <definedName name="TFM43C" localSheetId="39">#REF!</definedName>
    <definedName name="TFM43C" localSheetId="36">#REF!</definedName>
    <definedName name="TFM43C" localSheetId="49">#REF!</definedName>
    <definedName name="TFM43C" localSheetId="46">#REF!</definedName>
    <definedName name="TFM43C" localSheetId="35">#REF!</definedName>
    <definedName name="TFM43C" localSheetId="37">#REF!</definedName>
    <definedName name="TFM43C" localSheetId="42">#REF!</definedName>
    <definedName name="TFM43C">#REF!</definedName>
    <definedName name="TFM43D" localSheetId="2">#REF!</definedName>
    <definedName name="TFM43D" localSheetId="48">#REF!</definedName>
    <definedName name="TFM43D" localSheetId="43">#REF!</definedName>
    <definedName name="TFM43D" localSheetId="47">#REF!</definedName>
    <definedName name="TFM43D" localSheetId="38">#REF!</definedName>
    <definedName name="TFM43D" localSheetId="40">#REF!</definedName>
    <definedName name="TFM43D" localSheetId="41">#REF!</definedName>
    <definedName name="TFM43D" localSheetId="45">#REF!</definedName>
    <definedName name="TFM43D" localSheetId="44">#REF!</definedName>
    <definedName name="TFM43D" localSheetId="39">#REF!</definedName>
    <definedName name="TFM43D" localSheetId="36">#REF!</definedName>
    <definedName name="TFM43D" localSheetId="49">#REF!</definedName>
    <definedName name="TFM43D" localSheetId="46">#REF!</definedName>
    <definedName name="TFM43D" localSheetId="35">#REF!</definedName>
    <definedName name="TFM43D" localSheetId="37">#REF!</definedName>
    <definedName name="TFM43D" localSheetId="42">#REF!</definedName>
    <definedName name="TFM43D">#REF!</definedName>
    <definedName name="TFM43E" localSheetId="2">#REF!</definedName>
    <definedName name="TFM43E" localSheetId="48">#REF!</definedName>
    <definedName name="TFM43E" localSheetId="43">#REF!</definedName>
    <definedName name="TFM43E" localSheetId="47">#REF!</definedName>
    <definedName name="TFM43E" localSheetId="38">#REF!</definedName>
    <definedName name="TFM43E" localSheetId="40">#REF!</definedName>
    <definedName name="TFM43E" localSheetId="41">#REF!</definedName>
    <definedName name="TFM43E" localSheetId="45">#REF!</definedName>
    <definedName name="TFM43E" localSheetId="44">#REF!</definedName>
    <definedName name="TFM43E" localSheetId="39">#REF!</definedName>
    <definedName name="TFM43E" localSheetId="36">#REF!</definedName>
    <definedName name="TFM43E" localSheetId="49">#REF!</definedName>
    <definedName name="TFM43E" localSheetId="46">#REF!</definedName>
    <definedName name="TFM43E" localSheetId="35">#REF!</definedName>
    <definedName name="TFM43E" localSheetId="37">#REF!</definedName>
    <definedName name="TFM43E" localSheetId="42">#REF!</definedName>
    <definedName name="TFM43E">#REF!</definedName>
    <definedName name="TFM44A" localSheetId="2">#REF!</definedName>
    <definedName name="TFM44A" localSheetId="48">#REF!</definedName>
    <definedName name="TFM44A" localSheetId="43">#REF!</definedName>
    <definedName name="TFM44A" localSheetId="47">#REF!</definedName>
    <definedName name="TFM44A" localSheetId="38">#REF!</definedName>
    <definedName name="TFM44A" localSheetId="40">#REF!</definedName>
    <definedName name="TFM44A" localSheetId="41">#REF!</definedName>
    <definedName name="TFM44A" localSheetId="45">#REF!</definedName>
    <definedName name="TFM44A" localSheetId="44">#REF!</definedName>
    <definedName name="TFM44A" localSheetId="39">#REF!</definedName>
    <definedName name="TFM44A" localSheetId="36">#REF!</definedName>
    <definedName name="TFM44A" localSheetId="49">#REF!</definedName>
    <definedName name="TFM44A" localSheetId="46">#REF!</definedName>
    <definedName name="TFM44A" localSheetId="35">#REF!</definedName>
    <definedName name="TFM44A" localSheetId="37">#REF!</definedName>
    <definedName name="TFM44A" localSheetId="42">#REF!</definedName>
    <definedName name="TFM44A">#REF!</definedName>
    <definedName name="TFM44B" localSheetId="2">#REF!</definedName>
    <definedName name="TFM44B" localSheetId="48">#REF!</definedName>
    <definedName name="TFM44B" localSheetId="43">#REF!</definedName>
    <definedName name="TFM44B" localSheetId="47">#REF!</definedName>
    <definedName name="TFM44B" localSheetId="38">#REF!</definedName>
    <definedName name="TFM44B" localSheetId="40">#REF!</definedName>
    <definedName name="TFM44B" localSheetId="41">#REF!</definedName>
    <definedName name="TFM44B" localSheetId="45">#REF!</definedName>
    <definedName name="TFM44B" localSheetId="44">#REF!</definedName>
    <definedName name="TFM44B" localSheetId="39">#REF!</definedName>
    <definedName name="TFM44B" localSheetId="36">#REF!</definedName>
    <definedName name="TFM44B" localSheetId="49">#REF!</definedName>
    <definedName name="TFM44B" localSheetId="46">#REF!</definedName>
    <definedName name="TFM44B" localSheetId="35">#REF!</definedName>
    <definedName name="TFM44B" localSheetId="37">#REF!</definedName>
    <definedName name="TFM44B" localSheetId="42">#REF!</definedName>
    <definedName name="TFM44B">#REF!</definedName>
    <definedName name="TFM44C" localSheetId="2">#REF!</definedName>
    <definedName name="TFM44C" localSheetId="48">#REF!</definedName>
    <definedName name="TFM44C" localSheetId="43">#REF!</definedName>
    <definedName name="TFM44C" localSheetId="47">#REF!</definedName>
    <definedName name="TFM44C" localSheetId="38">#REF!</definedName>
    <definedName name="TFM44C" localSheetId="40">#REF!</definedName>
    <definedName name="TFM44C" localSheetId="41">#REF!</definedName>
    <definedName name="TFM44C" localSheetId="45">#REF!</definedName>
    <definedName name="TFM44C" localSheetId="44">#REF!</definedName>
    <definedName name="TFM44C" localSheetId="39">#REF!</definedName>
    <definedName name="TFM44C" localSheetId="36">#REF!</definedName>
    <definedName name="TFM44C" localSheetId="49">#REF!</definedName>
    <definedName name="TFM44C" localSheetId="46">#REF!</definedName>
    <definedName name="TFM44C" localSheetId="35">#REF!</definedName>
    <definedName name="TFM44C" localSheetId="37">#REF!</definedName>
    <definedName name="TFM44C" localSheetId="42">#REF!</definedName>
    <definedName name="TFM44C">#REF!</definedName>
    <definedName name="TFM44D" localSheetId="2">#REF!</definedName>
    <definedName name="TFM44D" localSheetId="48">#REF!</definedName>
    <definedName name="TFM44D" localSheetId="43">#REF!</definedName>
    <definedName name="TFM44D" localSheetId="47">#REF!</definedName>
    <definedName name="TFM44D" localSheetId="38">#REF!</definedName>
    <definedName name="TFM44D" localSheetId="40">#REF!</definedName>
    <definedName name="TFM44D" localSheetId="41">#REF!</definedName>
    <definedName name="TFM44D" localSheetId="45">#REF!</definedName>
    <definedName name="TFM44D" localSheetId="44">#REF!</definedName>
    <definedName name="TFM44D" localSheetId="39">#REF!</definedName>
    <definedName name="TFM44D" localSheetId="36">#REF!</definedName>
    <definedName name="TFM44D" localSheetId="49">#REF!</definedName>
    <definedName name="TFM44D" localSheetId="46">#REF!</definedName>
    <definedName name="TFM44D" localSheetId="35">#REF!</definedName>
    <definedName name="TFM44D" localSheetId="37">#REF!</definedName>
    <definedName name="TFM44D" localSheetId="42">#REF!</definedName>
    <definedName name="TFM44D">#REF!</definedName>
    <definedName name="TFM45A" localSheetId="2">#REF!</definedName>
    <definedName name="TFM45A" localSheetId="48">#REF!</definedName>
    <definedName name="TFM45A" localSheetId="43">#REF!</definedName>
    <definedName name="TFM45A" localSheetId="47">#REF!</definedName>
    <definedName name="TFM45A" localSheetId="38">#REF!</definedName>
    <definedName name="TFM45A" localSheetId="40">#REF!</definedName>
    <definedName name="TFM45A" localSheetId="41">#REF!</definedName>
    <definedName name="TFM45A" localSheetId="45">#REF!</definedName>
    <definedName name="TFM45A" localSheetId="44">#REF!</definedName>
    <definedName name="TFM45A" localSheetId="39">#REF!</definedName>
    <definedName name="TFM45A" localSheetId="36">#REF!</definedName>
    <definedName name="TFM45A" localSheetId="49">#REF!</definedName>
    <definedName name="TFM45A" localSheetId="46">#REF!</definedName>
    <definedName name="TFM45A" localSheetId="35">#REF!</definedName>
    <definedName name="TFM45A" localSheetId="37">#REF!</definedName>
    <definedName name="TFM45A" localSheetId="42">#REF!</definedName>
    <definedName name="TFM45A">#REF!</definedName>
    <definedName name="TFM45B" localSheetId="2">#REF!</definedName>
    <definedName name="TFM45B" localSheetId="48">#REF!</definedName>
    <definedName name="TFM45B" localSheetId="43">#REF!</definedName>
    <definedName name="TFM45B" localSheetId="47">#REF!</definedName>
    <definedName name="TFM45B" localSheetId="38">#REF!</definedName>
    <definedName name="TFM45B" localSheetId="40">#REF!</definedName>
    <definedName name="TFM45B" localSheetId="41">#REF!</definedName>
    <definedName name="TFM45B" localSheetId="45">#REF!</definedName>
    <definedName name="TFM45B" localSheetId="44">#REF!</definedName>
    <definedName name="TFM45B" localSheetId="39">#REF!</definedName>
    <definedName name="TFM45B" localSheetId="36">#REF!</definedName>
    <definedName name="TFM45B" localSheetId="49">#REF!</definedName>
    <definedName name="TFM45B" localSheetId="46">#REF!</definedName>
    <definedName name="TFM45B" localSheetId="35">#REF!</definedName>
    <definedName name="TFM45B" localSheetId="37">#REF!</definedName>
    <definedName name="TFM45B" localSheetId="42">#REF!</definedName>
    <definedName name="TFM45B">#REF!</definedName>
    <definedName name="TFM45C" localSheetId="2">#REF!</definedName>
    <definedName name="TFM45C" localSheetId="48">#REF!</definedName>
    <definedName name="TFM45C" localSheetId="43">#REF!</definedName>
    <definedName name="TFM45C" localSheetId="47">#REF!</definedName>
    <definedName name="TFM45C" localSheetId="38">#REF!</definedName>
    <definedName name="TFM45C" localSheetId="40">#REF!</definedName>
    <definedName name="TFM45C" localSheetId="41">#REF!</definedName>
    <definedName name="TFM45C" localSheetId="45">#REF!</definedName>
    <definedName name="TFM45C" localSheetId="44">#REF!</definedName>
    <definedName name="TFM45C" localSheetId="39">#REF!</definedName>
    <definedName name="TFM45C" localSheetId="36">#REF!</definedName>
    <definedName name="TFM45C" localSheetId="49">#REF!</definedName>
    <definedName name="TFM45C" localSheetId="46">#REF!</definedName>
    <definedName name="TFM45C" localSheetId="35">#REF!</definedName>
    <definedName name="TFM45C" localSheetId="37">#REF!</definedName>
    <definedName name="TFM45C" localSheetId="42">#REF!</definedName>
    <definedName name="TFM45C">#REF!</definedName>
    <definedName name="TFM45D" localSheetId="2">#REF!</definedName>
    <definedName name="TFM45D" localSheetId="48">#REF!</definedName>
    <definedName name="TFM45D" localSheetId="43">#REF!</definedName>
    <definedName name="TFM45D" localSheetId="47">#REF!</definedName>
    <definedName name="TFM45D" localSheetId="38">#REF!</definedName>
    <definedName name="TFM45D" localSheetId="40">#REF!</definedName>
    <definedName name="TFM45D" localSheetId="41">#REF!</definedName>
    <definedName name="TFM45D" localSheetId="45">#REF!</definedName>
    <definedName name="TFM45D" localSheetId="44">#REF!</definedName>
    <definedName name="TFM45D" localSheetId="39">#REF!</definedName>
    <definedName name="TFM45D" localSheetId="36">#REF!</definedName>
    <definedName name="TFM45D" localSheetId="49">#REF!</definedName>
    <definedName name="TFM45D" localSheetId="46">#REF!</definedName>
    <definedName name="TFM45D" localSheetId="35">#REF!</definedName>
    <definedName name="TFM45D" localSheetId="37">#REF!</definedName>
    <definedName name="TFM45D" localSheetId="42">#REF!</definedName>
    <definedName name="TFM45D">#REF!</definedName>
    <definedName name="TFM45E" localSheetId="2">#REF!</definedName>
    <definedName name="TFM45E" localSheetId="48">#REF!</definedName>
    <definedName name="TFM45E" localSheetId="43">#REF!</definedName>
    <definedName name="TFM45E" localSheetId="47">#REF!</definedName>
    <definedName name="TFM45E" localSheetId="38">#REF!</definedName>
    <definedName name="TFM45E" localSheetId="40">#REF!</definedName>
    <definedName name="TFM45E" localSheetId="41">#REF!</definedName>
    <definedName name="TFM45E" localSheetId="45">#REF!</definedName>
    <definedName name="TFM45E" localSheetId="44">#REF!</definedName>
    <definedName name="TFM45E" localSheetId="39">#REF!</definedName>
    <definedName name="TFM45E" localSheetId="36">#REF!</definedName>
    <definedName name="TFM45E" localSheetId="49">#REF!</definedName>
    <definedName name="TFM45E" localSheetId="46">#REF!</definedName>
    <definedName name="TFM45E" localSheetId="35">#REF!</definedName>
    <definedName name="TFM45E" localSheetId="37">#REF!</definedName>
    <definedName name="TFM45E" localSheetId="42">#REF!</definedName>
    <definedName name="TFM45E">#REF!</definedName>
    <definedName name="TFM46A" localSheetId="2">#REF!</definedName>
    <definedName name="TFM46A" localSheetId="48">#REF!</definedName>
    <definedName name="TFM46A" localSheetId="43">#REF!</definedName>
    <definedName name="TFM46A" localSheetId="47">#REF!</definedName>
    <definedName name="TFM46A" localSheetId="38">#REF!</definedName>
    <definedName name="TFM46A" localSheetId="40">#REF!</definedName>
    <definedName name="TFM46A" localSheetId="41">#REF!</definedName>
    <definedName name="TFM46A" localSheetId="45">#REF!</definedName>
    <definedName name="TFM46A" localSheetId="44">#REF!</definedName>
    <definedName name="TFM46A" localSheetId="39">#REF!</definedName>
    <definedName name="TFM46A" localSheetId="36">#REF!</definedName>
    <definedName name="TFM46A" localSheetId="49">#REF!</definedName>
    <definedName name="TFM46A" localSheetId="46">#REF!</definedName>
    <definedName name="TFM46A" localSheetId="35">#REF!</definedName>
    <definedName name="TFM46A" localSheetId="37">#REF!</definedName>
    <definedName name="TFM46A" localSheetId="42">#REF!</definedName>
    <definedName name="TFM46A">#REF!</definedName>
    <definedName name="TFM46B" localSheetId="2">#REF!</definedName>
    <definedName name="TFM46B" localSheetId="48">#REF!</definedName>
    <definedName name="TFM46B" localSheetId="43">#REF!</definedName>
    <definedName name="TFM46B" localSheetId="47">#REF!</definedName>
    <definedName name="TFM46B" localSheetId="38">#REF!</definedName>
    <definedName name="TFM46B" localSheetId="40">#REF!</definedName>
    <definedName name="TFM46B" localSheetId="41">#REF!</definedName>
    <definedName name="TFM46B" localSheetId="45">#REF!</definedName>
    <definedName name="TFM46B" localSheetId="44">#REF!</definedName>
    <definedName name="TFM46B" localSheetId="39">#REF!</definedName>
    <definedName name="TFM46B" localSheetId="36">#REF!</definedName>
    <definedName name="TFM46B" localSheetId="49">#REF!</definedName>
    <definedName name="TFM46B" localSheetId="46">#REF!</definedName>
    <definedName name="TFM46B" localSheetId="35">#REF!</definedName>
    <definedName name="TFM46B" localSheetId="37">#REF!</definedName>
    <definedName name="TFM46B" localSheetId="42">#REF!</definedName>
    <definedName name="TFM46B">#REF!</definedName>
    <definedName name="TFM46C" localSheetId="2">#REF!</definedName>
    <definedName name="TFM46C" localSheetId="48">#REF!</definedName>
    <definedName name="TFM46C" localSheetId="43">#REF!</definedName>
    <definedName name="TFM46C" localSheetId="47">#REF!</definedName>
    <definedName name="TFM46C" localSheetId="38">#REF!</definedName>
    <definedName name="TFM46C" localSheetId="40">#REF!</definedName>
    <definedName name="TFM46C" localSheetId="41">#REF!</definedName>
    <definedName name="TFM46C" localSheetId="45">#REF!</definedName>
    <definedName name="TFM46C" localSheetId="44">#REF!</definedName>
    <definedName name="TFM46C" localSheetId="39">#REF!</definedName>
    <definedName name="TFM46C" localSheetId="36">#REF!</definedName>
    <definedName name="TFM46C" localSheetId="49">#REF!</definedName>
    <definedName name="TFM46C" localSheetId="46">#REF!</definedName>
    <definedName name="TFM46C" localSheetId="35">#REF!</definedName>
    <definedName name="TFM46C" localSheetId="37">#REF!</definedName>
    <definedName name="TFM46C" localSheetId="42">#REF!</definedName>
    <definedName name="TFM46C">#REF!</definedName>
    <definedName name="TFM46D" localSheetId="2">#REF!</definedName>
    <definedName name="TFM46D" localSheetId="48">#REF!</definedName>
    <definedName name="TFM46D" localSheetId="43">#REF!</definedName>
    <definedName name="TFM46D" localSheetId="47">#REF!</definedName>
    <definedName name="TFM46D" localSheetId="38">#REF!</definedName>
    <definedName name="TFM46D" localSheetId="40">#REF!</definedName>
    <definedName name="TFM46D" localSheetId="41">#REF!</definedName>
    <definedName name="TFM46D" localSheetId="45">#REF!</definedName>
    <definedName name="TFM46D" localSheetId="44">#REF!</definedName>
    <definedName name="TFM46D" localSheetId="39">#REF!</definedName>
    <definedName name="TFM46D" localSheetId="36">#REF!</definedName>
    <definedName name="TFM46D" localSheetId="49">#REF!</definedName>
    <definedName name="TFM46D" localSheetId="46">#REF!</definedName>
    <definedName name="TFM46D" localSheetId="35">#REF!</definedName>
    <definedName name="TFM46D" localSheetId="37">#REF!</definedName>
    <definedName name="TFM46D" localSheetId="42">#REF!</definedName>
    <definedName name="TFM46D">#REF!</definedName>
    <definedName name="TFM46E" localSheetId="2">#REF!</definedName>
    <definedName name="TFM46E" localSheetId="48">#REF!</definedName>
    <definedName name="TFM46E" localSheetId="43">#REF!</definedName>
    <definedName name="TFM46E" localSheetId="47">#REF!</definedName>
    <definedName name="TFM46E" localSheetId="38">#REF!</definedName>
    <definedName name="TFM46E" localSheetId="40">#REF!</definedName>
    <definedName name="TFM46E" localSheetId="41">#REF!</definedName>
    <definedName name="TFM46E" localSheetId="45">#REF!</definedName>
    <definedName name="TFM46E" localSheetId="44">#REF!</definedName>
    <definedName name="TFM46E" localSheetId="39">#REF!</definedName>
    <definedName name="TFM46E" localSheetId="36">#REF!</definedName>
    <definedName name="TFM46E" localSheetId="49">#REF!</definedName>
    <definedName name="TFM46E" localSheetId="46">#REF!</definedName>
    <definedName name="TFM46E" localSheetId="35">#REF!</definedName>
    <definedName name="TFM46E" localSheetId="37">#REF!</definedName>
    <definedName name="TFM46E" localSheetId="42">#REF!</definedName>
    <definedName name="TFM46E">#REF!</definedName>
    <definedName name="TFM46F" localSheetId="2">#REF!</definedName>
    <definedName name="TFM46F" localSheetId="48">#REF!</definedName>
    <definedName name="TFM46F" localSheetId="43">#REF!</definedName>
    <definedName name="TFM46F" localSheetId="47">#REF!</definedName>
    <definedName name="TFM46F" localSheetId="38">#REF!</definedName>
    <definedName name="TFM46F" localSheetId="40">#REF!</definedName>
    <definedName name="TFM46F" localSheetId="41">#REF!</definedName>
    <definedName name="TFM46F" localSheetId="45">#REF!</definedName>
    <definedName name="TFM46F" localSheetId="44">#REF!</definedName>
    <definedName name="TFM46F" localSheetId="39">#REF!</definedName>
    <definedName name="TFM46F" localSheetId="36">#REF!</definedName>
    <definedName name="TFM46F" localSheetId="49">#REF!</definedName>
    <definedName name="TFM46F" localSheetId="46">#REF!</definedName>
    <definedName name="TFM46F" localSheetId="35">#REF!</definedName>
    <definedName name="TFM46F" localSheetId="37">#REF!</definedName>
    <definedName name="TFM46F" localSheetId="42">#REF!</definedName>
    <definedName name="TFM46F">#REF!</definedName>
    <definedName name="TFM46G" localSheetId="2">#REF!</definedName>
    <definedName name="TFM46G" localSheetId="48">#REF!</definedName>
    <definedName name="TFM46G" localSheetId="43">#REF!</definedName>
    <definedName name="TFM46G" localSheetId="47">#REF!</definedName>
    <definedName name="TFM46G" localSheetId="38">#REF!</definedName>
    <definedName name="TFM46G" localSheetId="40">#REF!</definedName>
    <definedName name="TFM46G" localSheetId="41">#REF!</definedName>
    <definedName name="TFM46G" localSheetId="45">#REF!</definedName>
    <definedName name="TFM46G" localSheetId="44">#REF!</definedName>
    <definedName name="TFM46G" localSheetId="39">#REF!</definedName>
    <definedName name="TFM46G" localSheetId="36">#REF!</definedName>
    <definedName name="TFM46G" localSheetId="49">#REF!</definedName>
    <definedName name="TFM46G" localSheetId="46">#REF!</definedName>
    <definedName name="TFM46G" localSheetId="35">#REF!</definedName>
    <definedName name="TFM46G" localSheetId="37">#REF!</definedName>
    <definedName name="TFM46G" localSheetId="42">#REF!</definedName>
    <definedName name="TFM46G">#REF!</definedName>
    <definedName name="TFM46H" localSheetId="2">#REF!</definedName>
    <definedName name="TFM46H" localSheetId="48">#REF!</definedName>
    <definedName name="TFM46H" localSheetId="43">#REF!</definedName>
    <definedName name="TFM46H" localSheetId="47">#REF!</definedName>
    <definedName name="TFM46H" localSheetId="38">#REF!</definedName>
    <definedName name="TFM46H" localSheetId="40">#REF!</definedName>
    <definedName name="TFM46H" localSheetId="41">#REF!</definedName>
    <definedName name="TFM46H" localSheetId="45">#REF!</definedName>
    <definedName name="TFM46H" localSheetId="44">#REF!</definedName>
    <definedName name="TFM46H" localSheetId="39">#REF!</definedName>
    <definedName name="TFM46H" localSheetId="36">#REF!</definedName>
    <definedName name="TFM46H" localSheetId="49">#REF!</definedName>
    <definedName name="TFM46H" localSheetId="46">#REF!</definedName>
    <definedName name="TFM46H" localSheetId="35">#REF!</definedName>
    <definedName name="TFM46H" localSheetId="37">#REF!</definedName>
    <definedName name="TFM46H" localSheetId="42">#REF!</definedName>
    <definedName name="TFM46H">#REF!</definedName>
    <definedName name="TFM46I" localSheetId="2">#REF!</definedName>
    <definedName name="TFM46I" localSheetId="48">#REF!</definedName>
    <definedName name="TFM46I" localSheetId="43">#REF!</definedName>
    <definedName name="TFM46I" localSheetId="47">#REF!</definedName>
    <definedName name="TFM46I" localSheetId="38">#REF!</definedName>
    <definedName name="TFM46I" localSheetId="40">#REF!</definedName>
    <definedName name="TFM46I" localSheetId="41">#REF!</definedName>
    <definedName name="TFM46I" localSheetId="45">#REF!</definedName>
    <definedName name="TFM46I" localSheetId="44">#REF!</definedName>
    <definedName name="TFM46I" localSheetId="39">#REF!</definedName>
    <definedName name="TFM46I" localSheetId="36">#REF!</definedName>
    <definedName name="TFM46I" localSheetId="49">#REF!</definedName>
    <definedName name="TFM46I" localSheetId="46">#REF!</definedName>
    <definedName name="TFM46I" localSheetId="35">#REF!</definedName>
    <definedName name="TFM46I" localSheetId="37">#REF!</definedName>
    <definedName name="TFM46I" localSheetId="42">#REF!</definedName>
    <definedName name="TFM46I">#REF!</definedName>
    <definedName name="TFM46J" localSheetId="2">#REF!</definedName>
    <definedName name="TFM46J" localSheetId="48">#REF!</definedName>
    <definedName name="TFM46J" localSheetId="43">#REF!</definedName>
    <definedName name="TFM46J" localSheetId="47">#REF!</definedName>
    <definedName name="TFM46J" localSheetId="38">#REF!</definedName>
    <definedName name="TFM46J" localSheetId="40">#REF!</definedName>
    <definedName name="TFM46J" localSheetId="41">#REF!</definedName>
    <definedName name="TFM46J" localSheetId="45">#REF!</definedName>
    <definedName name="TFM46J" localSheetId="44">#REF!</definedName>
    <definedName name="TFM46J" localSheetId="39">#REF!</definedName>
    <definedName name="TFM46J" localSheetId="36">#REF!</definedName>
    <definedName name="TFM46J" localSheetId="49">#REF!</definedName>
    <definedName name="TFM46J" localSheetId="46">#REF!</definedName>
    <definedName name="TFM46J" localSheetId="35">#REF!</definedName>
    <definedName name="TFM46J" localSheetId="37">#REF!</definedName>
    <definedName name="TFM46J" localSheetId="42">#REF!</definedName>
    <definedName name="TFM46J">#REF!</definedName>
    <definedName name="TFM46K" localSheetId="2">#REF!</definedName>
    <definedName name="TFM46K" localSheetId="48">#REF!</definedName>
    <definedName name="TFM46K" localSheetId="43">#REF!</definedName>
    <definedName name="TFM46K" localSheetId="47">#REF!</definedName>
    <definedName name="TFM46K" localSheetId="38">#REF!</definedName>
    <definedName name="TFM46K" localSheetId="40">#REF!</definedName>
    <definedName name="TFM46K" localSheetId="41">#REF!</definedName>
    <definedName name="TFM46K" localSheetId="45">#REF!</definedName>
    <definedName name="TFM46K" localSheetId="44">#REF!</definedName>
    <definedName name="TFM46K" localSheetId="39">#REF!</definedName>
    <definedName name="TFM46K" localSheetId="36">#REF!</definedName>
    <definedName name="TFM46K" localSheetId="49">#REF!</definedName>
    <definedName name="TFM46K" localSheetId="46">#REF!</definedName>
    <definedName name="TFM46K" localSheetId="35">#REF!</definedName>
    <definedName name="TFM46K" localSheetId="37">#REF!</definedName>
    <definedName name="TFM46K" localSheetId="42">#REF!</definedName>
    <definedName name="TFM46K">#REF!</definedName>
    <definedName name="TFM46L" localSheetId="2">#REF!</definedName>
    <definedName name="TFM46L" localSheetId="48">#REF!</definedName>
    <definedName name="TFM46L" localSheetId="43">#REF!</definedName>
    <definedName name="TFM46L" localSheetId="47">#REF!</definedName>
    <definedName name="TFM46L" localSheetId="38">#REF!</definedName>
    <definedName name="TFM46L" localSheetId="40">#REF!</definedName>
    <definedName name="TFM46L" localSheetId="41">#REF!</definedName>
    <definedName name="TFM46L" localSheetId="45">#REF!</definedName>
    <definedName name="TFM46L" localSheetId="44">#REF!</definedName>
    <definedName name="TFM46L" localSheetId="39">#REF!</definedName>
    <definedName name="TFM46L" localSheetId="36">#REF!</definedName>
    <definedName name="TFM46L" localSheetId="49">#REF!</definedName>
    <definedName name="TFM46L" localSheetId="46">#REF!</definedName>
    <definedName name="TFM46L" localSheetId="35">#REF!</definedName>
    <definedName name="TFM46L" localSheetId="37">#REF!</definedName>
    <definedName name="TFM46L" localSheetId="42">#REF!</definedName>
    <definedName name="TFM46L">#REF!</definedName>
    <definedName name="TFM46M" localSheetId="2">#REF!</definedName>
    <definedName name="TFM46M" localSheetId="48">#REF!</definedName>
    <definedName name="TFM46M" localSheetId="43">#REF!</definedName>
    <definedName name="TFM46M" localSheetId="47">#REF!</definedName>
    <definedName name="TFM46M" localSheetId="38">#REF!</definedName>
    <definedName name="TFM46M" localSheetId="40">#REF!</definedName>
    <definedName name="TFM46M" localSheetId="41">#REF!</definedName>
    <definedName name="TFM46M" localSheetId="45">#REF!</definedName>
    <definedName name="TFM46M" localSheetId="44">#REF!</definedName>
    <definedName name="TFM46M" localSheetId="39">#REF!</definedName>
    <definedName name="TFM46M" localSheetId="36">#REF!</definedName>
    <definedName name="TFM46M" localSheetId="49">#REF!</definedName>
    <definedName name="TFM46M" localSheetId="46">#REF!</definedName>
    <definedName name="TFM46M" localSheetId="35">#REF!</definedName>
    <definedName name="TFM46M" localSheetId="37">#REF!</definedName>
    <definedName name="TFM46M" localSheetId="42">#REF!</definedName>
    <definedName name="TFM46M">#REF!</definedName>
    <definedName name="TFM46N" localSheetId="2">#REF!</definedName>
    <definedName name="TFM46N" localSheetId="48">#REF!</definedName>
    <definedName name="TFM46N" localSheetId="43">#REF!</definedName>
    <definedName name="TFM46N" localSheetId="47">#REF!</definedName>
    <definedName name="TFM46N" localSheetId="38">#REF!</definedName>
    <definedName name="TFM46N" localSheetId="40">#REF!</definedName>
    <definedName name="TFM46N" localSheetId="41">#REF!</definedName>
    <definedName name="TFM46N" localSheetId="45">#REF!</definedName>
    <definedName name="TFM46N" localSheetId="44">#REF!</definedName>
    <definedName name="TFM46N" localSheetId="39">#REF!</definedName>
    <definedName name="TFM46N" localSheetId="36">#REF!</definedName>
    <definedName name="TFM46N" localSheetId="49">#REF!</definedName>
    <definedName name="TFM46N" localSheetId="46">#REF!</definedName>
    <definedName name="TFM46N" localSheetId="35">#REF!</definedName>
    <definedName name="TFM46N" localSheetId="37">#REF!</definedName>
    <definedName name="TFM46N" localSheetId="42">#REF!</definedName>
    <definedName name="TFM46N">#REF!</definedName>
    <definedName name="TFM46O" localSheetId="2">#REF!</definedName>
    <definedName name="TFM46O" localSheetId="48">#REF!</definedName>
    <definedName name="TFM46O" localSheetId="43">#REF!</definedName>
    <definedName name="TFM46O" localSheetId="47">#REF!</definedName>
    <definedName name="TFM46O" localSheetId="38">#REF!</definedName>
    <definedName name="TFM46O" localSheetId="40">#REF!</definedName>
    <definedName name="TFM46O" localSheetId="41">#REF!</definedName>
    <definedName name="TFM46O" localSheetId="45">#REF!</definedName>
    <definedName name="TFM46O" localSheetId="44">#REF!</definedName>
    <definedName name="TFM46O" localSheetId="39">#REF!</definedName>
    <definedName name="TFM46O" localSheetId="36">#REF!</definedName>
    <definedName name="TFM46O" localSheetId="49">#REF!</definedName>
    <definedName name="TFM46O" localSheetId="46">#REF!</definedName>
    <definedName name="TFM46O" localSheetId="35">#REF!</definedName>
    <definedName name="TFM46O" localSheetId="37">#REF!</definedName>
    <definedName name="TFM46O" localSheetId="42">#REF!</definedName>
    <definedName name="TFM46O">#REF!</definedName>
    <definedName name="TFM46P" localSheetId="2">#REF!</definedName>
    <definedName name="TFM46P" localSheetId="48">#REF!</definedName>
    <definedName name="TFM46P" localSheetId="43">#REF!</definedName>
    <definedName name="TFM46P" localSheetId="47">#REF!</definedName>
    <definedName name="TFM46P" localSheetId="38">#REF!</definedName>
    <definedName name="TFM46P" localSheetId="40">#REF!</definedName>
    <definedName name="TFM46P" localSheetId="41">#REF!</definedName>
    <definedName name="TFM46P" localSheetId="45">#REF!</definedName>
    <definedName name="TFM46P" localSheetId="44">#REF!</definedName>
    <definedName name="TFM46P" localSheetId="39">#REF!</definedName>
    <definedName name="TFM46P" localSheetId="36">#REF!</definedName>
    <definedName name="TFM46P" localSheetId="49">#REF!</definedName>
    <definedName name="TFM46P" localSheetId="46">#REF!</definedName>
    <definedName name="TFM46P" localSheetId="35">#REF!</definedName>
    <definedName name="TFM46P" localSheetId="37">#REF!</definedName>
    <definedName name="TFM46P" localSheetId="42">#REF!</definedName>
    <definedName name="TFM46P">#REF!</definedName>
    <definedName name="TFM46Q" localSheetId="2">#REF!</definedName>
    <definedName name="TFM46Q" localSheetId="48">#REF!</definedName>
    <definedName name="TFM46Q" localSheetId="43">#REF!</definedName>
    <definedName name="TFM46Q" localSheetId="47">#REF!</definedName>
    <definedName name="TFM46Q" localSheetId="38">#REF!</definedName>
    <definedName name="TFM46Q" localSheetId="40">#REF!</definedName>
    <definedName name="TFM46Q" localSheetId="41">#REF!</definedName>
    <definedName name="TFM46Q" localSheetId="45">#REF!</definedName>
    <definedName name="TFM46Q" localSheetId="44">#REF!</definedName>
    <definedName name="TFM46Q" localSheetId="39">#REF!</definedName>
    <definedName name="TFM46Q" localSheetId="36">#REF!</definedName>
    <definedName name="TFM46Q" localSheetId="49">#REF!</definedName>
    <definedName name="TFM46Q" localSheetId="46">#REF!</definedName>
    <definedName name="TFM46Q" localSheetId="35">#REF!</definedName>
    <definedName name="TFM46Q" localSheetId="37">#REF!</definedName>
    <definedName name="TFM46Q" localSheetId="42">#REF!</definedName>
    <definedName name="TFM46Q">#REF!</definedName>
    <definedName name="TFM46R" localSheetId="2">#REF!</definedName>
    <definedName name="TFM46R" localSheetId="48">#REF!</definedName>
    <definedName name="TFM46R" localSheetId="43">#REF!</definedName>
    <definedName name="TFM46R" localSheetId="47">#REF!</definedName>
    <definedName name="TFM46R" localSheetId="38">#REF!</definedName>
    <definedName name="TFM46R" localSheetId="40">#REF!</definedName>
    <definedName name="TFM46R" localSheetId="41">#REF!</definedName>
    <definedName name="TFM46R" localSheetId="45">#REF!</definedName>
    <definedName name="TFM46R" localSheetId="44">#REF!</definedName>
    <definedName name="TFM46R" localSheetId="39">#REF!</definedName>
    <definedName name="TFM46R" localSheetId="36">#REF!</definedName>
    <definedName name="TFM46R" localSheetId="49">#REF!</definedName>
    <definedName name="TFM46R" localSheetId="46">#REF!</definedName>
    <definedName name="TFM46R" localSheetId="35">#REF!</definedName>
    <definedName name="TFM46R" localSheetId="37">#REF!</definedName>
    <definedName name="TFM46R" localSheetId="42">#REF!</definedName>
    <definedName name="TFM46R">#REF!</definedName>
    <definedName name="TFM46S" localSheetId="2">#REF!</definedName>
    <definedName name="TFM46S" localSheetId="48">#REF!</definedName>
    <definedName name="TFM46S" localSheetId="43">#REF!</definedName>
    <definedName name="TFM46S" localSheetId="47">#REF!</definedName>
    <definedName name="TFM46S" localSheetId="38">#REF!</definedName>
    <definedName name="TFM46S" localSheetId="40">#REF!</definedName>
    <definedName name="TFM46S" localSheetId="41">#REF!</definedName>
    <definedName name="TFM46S" localSheetId="45">#REF!</definedName>
    <definedName name="TFM46S" localSheetId="44">#REF!</definedName>
    <definedName name="TFM46S" localSheetId="39">#REF!</definedName>
    <definedName name="TFM46S" localSheetId="36">#REF!</definedName>
    <definedName name="TFM46S" localSheetId="49">#REF!</definedName>
    <definedName name="TFM46S" localSheetId="46">#REF!</definedName>
    <definedName name="TFM46S" localSheetId="35">#REF!</definedName>
    <definedName name="TFM46S" localSheetId="37">#REF!</definedName>
    <definedName name="TFM46S" localSheetId="42">#REF!</definedName>
    <definedName name="TFM46S">#REF!</definedName>
    <definedName name="TFM46T" localSheetId="2">#REF!</definedName>
    <definedName name="TFM46T" localSheetId="48">#REF!</definedName>
    <definedName name="TFM46T" localSheetId="43">#REF!</definedName>
    <definedName name="TFM46T" localSheetId="47">#REF!</definedName>
    <definedName name="TFM46T" localSheetId="38">#REF!</definedName>
    <definedName name="TFM46T" localSheetId="40">#REF!</definedName>
    <definedName name="TFM46T" localSheetId="41">#REF!</definedName>
    <definedName name="TFM46T" localSheetId="45">#REF!</definedName>
    <definedName name="TFM46T" localSheetId="44">#REF!</definedName>
    <definedName name="TFM46T" localSheetId="39">#REF!</definedName>
    <definedName name="TFM46T" localSheetId="36">#REF!</definedName>
    <definedName name="TFM46T" localSheetId="49">#REF!</definedName>
    <definedName name="TFM46T" localSheetId="46">#REF!</definedName>
    <definedName name="TFM46T" localSheetId="35">#REF!</definedName>
    <definedName name="TFM46T" localSheetId="37">#REF!</definedName>
    <definedName name="TFM46T" localSheetId="42">#REF!</definedName>
    <definedName name="TFM46T">#REF!</definedName>
    <definedName name="TFM47A" localSheetId="2">#REF!</definedName>
    <definedName name="TFM47A" localSheetId="48">#REF!</definedName>
    <definedName name="TFM47A" localSheetId="43">#REF!</definedName>
    <definedName name="TFM47A" localSheetId="47">#REF!</definedName>
    <definedName name="TFM47A" localSheetId="38">#REF!</definedName>
    <definedName name="TFM47A" localSheetId="40">#REF!</definedName>
    <definedName name="TFM47A" localSheetId="41">#REF!</definedName>
    <definedName name="TFM47A" localSheetId="45">#REF!</definedName>
    <definedName name="TFM47A" localSheetId="44">#REF!</definedName>
    <definedName name="TFM47A" localSheetId="39">#REF!</definedName>
    <definedName name="TFM47A" localSheetId="36">#REF!</definedName>
    <definedName name="TFM47A" localSheetId="49">#REF!</definedName>
    <definedName name="TFM47A" localSheetId="46">#REF!</definedName>
    <definedName name="TFM47A" localSheetId="35">#REF!</definedName>
    <definedName name="TFM47A" localSheetId="37">#REF!</definedName>
    <definedName name="TFM47A" localSheetId="42">#REF!</definedName>
    <definedName name="TFM47A">#REF!</definedName>
    <definedName name="TFM47B" localSheetId="2">#REF!</definedName>
    <definedName name="TFM47B" localSheetId="48">#REF!</definedName>
    <definedName name="TFM47B" localSheetId="43">#REF!</definedName>
    <definedName name="TFM47B" localSheetId="47">#REF!</definedName>
    <definedName name="TFM47B" localSheetId="38">#REF!</definedName>
    <definedName name="TFM47B" localSheetId="40">#REF!</definedName>
    <definedName name="TFM47B" localSheetId="41">#REF!</definedName>
    <definedName name="TFM47B" localSheetId="45">#REF!</definedName>
    <definedName name="TFM47B" localSheetId="44">#REF!</definedName>
    <definedName name="TFM47B" localSheetId="39">#REF!</definedName>
    <definedName name="TFM47B" localSheetId="36">#REF!</definedName>
    <definedName name="TFM47B" localSheetId="49">#REF!</definedName>
    <definedName name="TFM47B" localSheetId="46">#REF!</definedName>
    <definedName name="TFM47B" localSheetId="35">#REF!</definedName>
    <definedName name="TFM47B" localSheetId="37">#REF!</definedName>
    <definedName name="TFM47B" localSheetId="42">#REF!</definedName>
    <definedName name="TFM47B">#REF!</definedName>
    <definedName name="TFM47C" localSheetId="2">#REF!</definedName>
    <definedName name="TFM47C" localSheetId="48">#REF!</definedName>
    <definedName name="TFM47C" localSheetId="43">#REF!</definedName>
    <definedName name="TFM47C" localSheetId="47">#REF!</definedName>
    <definedName name="TFM47C" localSheetId="38">#REF!</definedName>
    <definedName name="TFM47C" localSheetId="40">#REF!</definedName>
    <definedName name="TFM47C" localSheetId="41">#REF!</definedName>
    <definedName name="TFM47C" localSheetId="45">#REF!</definedName>
    <definedName name="TFM47C" localSheetId="44">#REF!</definedName>
    <definedName name="TFM47C" localSheetId="39">#REF!</definedName>
    <definedName name="TFM47C" localSheetId="36">#REF!</definedName>
    <definedName name="TFM47C" localSheetId="49">#REF!</definedName>
    <definedName name="TFM47C" localSheetId="46">#REF!</definedName>
    <definedName name="TFM47C" localSheetId="35">#REF!</definedName>
    <definedName name="TFM47C" localSheetId="37">#REF!</definedName>
    <definedName name="TFM47C" localSheetId="42">#REF!</definedName>
    <definedName name="TFM47C">#REF!</definedName>
    <definedName name="TFM47D" localSheetId="2">#REF!</definedName>
    <definedName name="TFM47D" localSheetId="48">#REF!</definedName>
    <definedName name="TFM47D" localSheetId="43">#REF!</definedName>
    <definedName name="TFM47D" localSheetId="47">#REF!</definedName>
    <definedName name="TFM47D" localSheetId="38">#REF!</definedName>
    <definedName name="TFM47D" localSheetId="40">#REF!</definedName>
    <definedName name="TFM47D" localSheetId="41">#REF!</definedName>
    <definedName name="TFM47D" localSheetId="45">#REF!</definedName>
    <definedName name="TFM47D" localSheetId="44">#REF!</definedName>
    <definedName name="TFM47D" localSheetId="39">#REF!</definedName>
    <definedName name="TFM47D" localSheetId="36">#REF!</definedName>
    <definedName name="TFM47D" localSheetId="49">#REF!</definedName>
    <definedName name="TFM47D" localSheetId="46">#REF!</definedName>
    <definedName name="TFM47D" localSheetId="35">#REF!</definedName>
    <definedName name="TFM47D" localSheetId="37">#REF!</definedName>
    <definedName name="TFM47D" localSheetId="42">#REF!</definedName>
    <definedName name="TFM47D">#REF!</definedName>
    <definedName name="TFM47E" localSheetId="2">#REF!</definedName>
    <definedName name="TFM47E" localSheetId="48">#REF!</definedName>
    <definedName name="TFM47E" localSheetId="43">#REF!</definedName>
    <definedName name="TFM47E" localSheetId="47">#REF!</definedName>
    <definedName name="TFM47E" localSheetId="38">#REF!</definedName>
    <definedName name="TFM47E" localSheetId="40">#REF!</definedName>
    <definedName name="TFM47E" localSheetId="41">#REF!</definedName>
    <definedName name="TFM47E" localSheetId="45">#REF!</definedName>
    <definedName name="TFM47E" localSheetId="44">#REF!</definedName>
    <definedName name="TFM47E" localSheetId="39">#REF!</definedName>
    <definedName name="TFM47E" localSheetId="36">#REF!</definedName>
    <definedName name="TFM47E" localSheetId="49">#REF!</definedName>
    <definedName name="TFM47E" localSheetId="46">#REF!</definedName>
    <definedName name="TFM47E" localSheetId="35">#REF!</definedName>
    <definedName name="TFM47E" localSheetId="37">#REF!</definedName>
    <definedName name="TFM47E" localSheetId="42">#REF!</definedName>
    <definedName name="TFM47E">#REF!</definedName>
    <definedName name="TFM47F" localSheetId="2">#REF!</definedName>
    <definedName name="TFM47F" localSheetId="48">#REF!</definedName>
    <definedName name="TFM47F" localSheetId="43">#REF!</definedName>
    <definedName name="TFM47F" localSheetId="47">#REF!</definedName>
    <definedName name="TFM47F" localSheetId="38">#REF!</definedName>
    <definedName name="TFM47F" localSheetId="40">#REF!</definedName>
    <definedName name="TFM47F" localSheetId="41">#REF!</definedName>
    <definedName name="TFM47F" localSheetId="45">#REF!</definedName>
    <definedName name="TFM47F" localSheetId="44">#REF!</definedName>
    <definedName name="TFM47F" localSheetId="39">#REF!</definedName>
    <definedName name="TFM47F" localSheetId="36">#REF!</definedName>
    <definedName name="TFM47F" localSheetId="49">#REF!</definedName>
    <definedName name="TFM47F" localSheetId="46">#REF!</definedName>
    <definedName name="TFM47F" localSheetId="35">#REF!</definedName>
    <definedName name="TFM47F" localSheetId="37">#REF!</definedName>
    <definedName name="TFM47F" localSheetId="42">#REF!</definedName>
    <definedName name="TFM47F">#REF!</definedName>
    <definedName name="TFM47G" localSheetId="2">#REF!</definedName>
    <definedName name="TFM47G" localSheetId="48">#REF!</definedName>
    <definedName name="TFM47G" localSheetId="43">#REF!</definedName>
    <definedName name="TFM47G" localSheetId="47">#REF!</definedName>
    <definedName name="TFM47G" localSheetId="38">#REF!</definedName>
    <definedName name="TFM47G" localSheetId="40">#REF!</definedName>
    <definedName name="TFM47G" localSheetId="41">#REF!</definedName>
    <definedName name="TFM47G" localSheetId="45">#REF!</definedName>
    <definedName name="TFM47G" localSheetId="44">#REF!</definedName>
    <definedName name="TFM47G" localSheetId="39">#REF!</definedName>
    <definedName name="TFM47G" localSheetId="36">#REF!</definedName>
    <definedName name="TFM47G" localSheetId="49">#REF!</definedName>
    <definedName name="TFM47G" localSheetId="46">#REF!</definedName>
    <definedName name="TFM47G" localSheetId="35">#REF!</definedName>
    <definedName name="TFM47G" localSheetId="37">#REF!</definedName>
    <definedName name="TFM47G" localSheetId="42">#REF!</definedName>
    <definedName name="TFM47G">#REF!</definedName>
    <definedName name="TFM47H" localSheetId="2">#REF!</definedName>
    <definedName name="TFM47H" localSheetId="48">#REF!</definedName>
    <definedName name="TFM47H" localSheetId="43">#REF!</definedName>
    <definedName name="TFM47H" localSheetId="47">#REF!</definedName>
    <definedName name="TFM47H" localSheetId="38">#REF!</definedName>
    <definedName name="TFM47H" localSheetId="40">#REF!</definedName>
    <definedName name="TFM47H" localSheetId="41">#REF!</definedName>
    <definedName name="TFM47H" localSheetId="45">#REF!</definedName>
    <definedName name="TFM47H" localSheetId="44">#REF!</definedName>
    <definedName name="TFM47H" localSheetId="39">#REF!</definedName>
    <definedName name="TFM47H" localSheetId="36">#REF!</definedName>
    <definedName name="TFM47H" localSheetId="49">#REF!</definedName>
    <definedName name="TFM47H" localSheetId="46">#REF!</definedName>
    <definedName name="TFM47H" localSheetId="35">#REF!</definedName>
    <definedName name="TFM47H" localSheetId="37">#REF!</definedName>
    <definedName name="TFM47H" localSheetId="42">#REF!</definedName>
    <definedName name="TFM47H">#REF!</definedName>
    <definedName name="TFM47I" localSheetId="2">#REF!</definedName>
    <definedName name="TFM47I" localSheetId="48">#REF!</definedName>
    <definedName name="TFM47I" localSheetId="43">#REF!</definedName>
    <definedName name="TFM47I" localSheetId="47">#REF!</definedName>
    <definedName name="TFM47I" localSheetId="38">#REF!</definedName>
    <definedName name="TFM47I" localSheetId="40">#REF!</definedName>
    <definedName name="TFM47I" localSheetId="41">#REF!</definedName>
    <definedName name="TFM47I" localSheetId="45">#REF!</definedName>
    <definedName name="TFM47I" localSheetId="44">#REF!</definedName>
    <definedName name="TFM47I" localSheetId="39">#REF!</definedName>
    <definedName name="TFM47I" localSheetId="36">#REF!</definedName>
    <definedName name="TFM47I" localSheetId="49">#REF!</definedName>
    <definedName name="TFM47I" localSheetId="46">#REF!</definedName>
    <definedName name="TFM47I" localSheetId="35">#REF!</definedName>
    <definedName name="TFM47I" localSheetId="37">#REF!</definedName>
    <definedName name="TFM47I" localSheetId="42">#REF!</definedName>
    <definedName name="TFM47I">#REF!</definedName>
    <definedName name="TFM47J" localSheetId="2">#REF!</definedName>
    <definedName name="TFM47J" localSheetId="48">#REF!</definedName>
    <definedName name="TFM47J" localSheetId="43">#REF!</definedName>
    <definedName name="TFM47J" localSheetId="47">#REF!</definedName>
    <definedName name="TFM47J" localSheetId="38">#REF!</definedName>
    <definedName name="TFM47J" localSheetId="40">#REF!</definedName>
    <definedName name="TFM47J" localSheetId="41">#REF!</definedName>
    <definedName name="TFM47J" localSheetId="45">#REF!</definedName>
    <definedName name="TFM47J" localSheetId="44">#REF!</definedName>
    <definedName name="TFM47J" localSheetId="39">#REF!</definedName>
    <definedName name="TFM47J" localSheetId="36">#REF!</definedName>
    <definedName name="TFM47J" localSheetId="49">#REF!</definedName>
    <definedName name="TFM47J" localSheetId="46">#REF!</definedName>
    <definedName name="TFM47J" localSheetId="35">#REF!</definedName>
    <definedName name="TFM47J" localSheetId="37">#REF!</definedName>
    <definedName name="TFM47J" localSheetId="42">#REF!</definedName>
    <definedName name="TFM47J">#REF!</definedName>
    <definedName name="TFM47K" localSheetId="2">#REF!</definedName>
    <definedName name="TFM47K" localSheetId="48">#REF!</definedName>
    <definedName name="TFM47K" localSheetId="43">#REF!</definedName>
    <definedName name="TFM47K" localSheetId="47">#REF!</definedName>
    <definedName name="TFM47K" localSheetId="38">#REF!</definedName>
    <definedName name="TFM47K" localSheetId="40">#REF!</definedName>
    <definedName name="TFM47K" localSheetId="41">#REF!</definedName>
    <definedName name="TFM47K" localSheetId="45">#REF!</definedName>
    <definedName name="TFM47K" localSheetId="44">#REF!</definedName>
    <definedName name="TFM47K" localSheetId="39">#REF!</definedName>
    <definedName name="TFM47K" localSheetId="36">#REF!</definedName>
    <definedName name="TFM47K" localSheetId="49">#REF!</definedName>
    <definedName name="TFM47K" localSheetId="46">#REF!</definedName>
    <definedName name="TFM47K" localSheetId="35">#REF!</definedName>
    <definedName name="TFM47K" localSheetId="37">#REF!</definedName>
    <definedName name="TFM47K" localSheetId="42">#REF!</definedName>
    <definedName name="TFM47K">#REF!</definedName>
    <definedName name="TFM47L" localSheetId="2">#REF!</definedName>
    <definedName name="TFM47L" localSheetId="48">#REF!</definedName>
    <definedName name="TFM47L" localSheetId="43">#REF!</definedName>
    <definedName name="TFM47L" localSheetId="47">#REF!</definedName>
    <definedName name="TFM47L" localSheetId="38">#REF!</definedName>
    <definedName name="TFM47L" localSheetId="40">#REF!</definedName>
    <definedName name="TFM47L" localSheetId="41">#REF!</definedName>
    <definedName name="TFM47L" localSheetId="45">#REF!</definedName>
    <definedName name="TFM47L" localSheetId="44">#REF!</definedName>
    <definedName name="TFM47L" localSheetId="39">#REF!</definedName>
    <definedName name="TFM47L" localSheetId="36">#REF!</definedName>
    <definedName name="TFM47L" localSheetId="49">#REF!</definedName>
    <definedName name="TFM47L" localSheetId="46">#REF!</definedName>
    <definedName name="TFM47L" localSheetId="35">#REF!</definedName>
    <definedName name="TFM47L" localSheetId="37">#REF!</definedName>
    <definedName name="TFM47L" localSheetId="42">#REF!</definedName>
    <definedName name="TFM47L">#REF!</definedName>
    <definedName name="TFM47M" localSheetId="2">#REF!</definedName>
    <definedName name="TFM47M" localSheetId="48">#REF!</definedName>
    <definedName name="TFM47M" localSheetId="43">#REF!</definedName>
    <definedName name="TFM47M" localSheetId="47">#REF!</definedName>
    <definedName name="TFM47M" localSheetId="38">#REF!</definedName>
    <definedName name="TFM47M" localSheetId="40">#REF!</definedName>
    <definedName name="TFM47M" localSheetId="41">#REF!</definedName>
    <definedName name="TFM47M" localSheetId="45">#REF!</definedName>
    <definedName name="TFM47M" localSheetId="44">#REF!</definedName>
    <definedName name="TFM47M" localSheetId="39">#REF!</definedName>
    <definedName name="TFM47M" localSheetId="36">#REF!</definedName>
    <definedName name="TFM47M" localSheetId="49">#REF!</definedName>
    <definedName name="TFM47M" localSheetId="46">#REF!</definedName>
    <definedName name="TFM47M" localSheetId="35">#REF!</definedName>
    <definedName name="TFM47M" localSheetId="37">#REF!</definedName>
    <definedName name="TFM47M" localSheetId="42">#REF!</definedName>
    <definedName name="TFM47M">#REF!</definedName>
    <definedName name="TFM47N" localSheetId="2">#REF!</definedName>
    <definedName name="TFM47N" localSheetId="48">#REF!</definedName>
    <definedName name="TFM47N" localSheetId="43">#REF!</definedName>
    <definedName name="TFM47N" localSheetId="47">#REF!</definedName>
    <definedName name="TFM47N" localSheetId="38">#REF!</definedName>
    <definedName name="TFM47N" localSheetId="40">#REF!</definedName>
    <definedName name="TFM47N" localSheetId="41">#REF!</definedName>
    <definedName name="TFM47N" localSheetId="45">#REF!</definedName>
    <definedName name="TFM47N" localSheetId="44">#REF!</definedName>
    <definedName name="TFM47N" localSheetId="39">#REF!</definedName>
    <definedName name="TFM47N" localSheetId="36">#REF!</definedName>
    <definedName name="TFM47N" localSheetId="49">#REF!</definedName>
    <definedName name="TFM47N" localSheetId="46">#REF!</definedName>
    <definedName name="TFM47N" localSheetId="35">#REF!</definedName>
    <definedName name="TFM47N" localSheetId="37">#REF!</definedName>
    <definedName name="TFM47N" localSheetId="42">#REF!</definedName>
    <definedName name="TFM47N">#REF!</definedName>
    <definedName name="TFM48A" localSheetId="2">#REF!</definedName>
    <definedName name="TFM48A" localSheetId="48">#REF!</definedName>
    <definedName name="TFM48A" localSheetId="43">#REF!</definedName>
    <definedName name="TFM48A" localSheetId="47">#REF!</definedName>
    <definedName name="TFM48A" localSheetId="38">#REF!</definedName>
    <definedName name="TFM48A" localSheetId="40">#REF!</definedName>
    <definedName name="TFM48A" localSheetId="41">#REF!</definedName>
    <definedName name="TFM48A" localSheetId="45">#REF!</definedName>
    <definedName name="TFM48A" localSheetId="44">#REF!</definedName>
    <definedName name="TFM48A" localSheetId="39">#REF!</definedName>
    <definedName name="TFM48A" localSheetId="36">#REF!</definedName>
    <definedName name="TFM48A" localSheetId="49">#REF!</definedName>
    <definedName name="TFM48A" localSheetId="46">#REF!</definedName>
    <definedName name="TFM48A" localSheetId="35">#REF!</definedName>
    <definedName name="TFM48A" localSheetId="37">#REF!</definedName>
    <definedName name="TFM48A" localSheetId="42">#REF!</definedName>
    <definedName name="TFM48A">#REF!</definedName>
    <definedName name="TFM48B" localSheetId="2">#REF!</definedName>
    <definedName name="TFM48B" localSheetId="48">#REF!</definedName>
    <definedName name="TFM48B" localSheetId="43">#REF!</definedName>
    <definedName name="TFM48B" localSheetId="47">#REF!</definedName>
    <definedName name="TFM48B" localSheetId="38">#REF!</definedName>
    <definedName name="TFM48B" localSheetId="40">#REF!</definedName>
    <definedName name="TFM48B" localSheetId="41">#REF!</definedName>
    <definedName name="TFM48B" localSheetId="45">#REF!</definedName>
    <definedName name="TFM48B" localSheetId="44">#REF!</definedName>
    <definedName name="TFM48B" localSheetId="39">#REF!</definedName>
    <definedName name="TFM48B" localSheetId="36">#REF!</definedName>
    <definedName name="TFM48B" localSheetId="49">#REF!</definedName>
    <definedName name="TFM48B" localSheetId="46">#REF!</definedName>
    <definedName name="TFM48B" localSheetId="35">#REF!</definedName>
    <definedName name="TFM48B" localSheetId="37">#REF!</definedName>
    <definedName name="TFM48B" localSheetId="42">#REF!</definedName>
    <definedName name="TFM48B">#REF!</definedName>
    <definedName name="TFM48C" localSheetId="2">#REF!</definedName>
    <definedName name="TFM48C" localSheetId="48">#REF!</definedName>
    <definedName name="TFM48C" localSheetId="43">#REF!</definedName>
    <definedName name="TFM48C" localSheetId="47">#REF!</definedName>
    <definedName name="TFM48C" localSheetId="38">#REF!</definedName>
    <definedName name="TFM48C" localSheetId="40">#REF!</definedName>
    <definedName name="TFM48C" localSheetId="41">#REF!</definedName>
    <definedName name="TFM48C" localSheetId="45">#REF!</definedName>
    <definedName name="TFM48C" localSheetId="44">#REF!</definedName>
    <definedName name="TFM48C" localSheetId="39">#REF!</definedName>
    <definedName name="TFM48C" localSheetId="36">#REF!</definedName>
    <definedName name="TFM48C" localSheetId="49">#REF!</definedName>
    <definedName name="TFM48C" localSheetId="46">#REF!</definedName>
    <definedName name="TFM48C" localSheetId="35">#REF!</definedName>
    <definedName name="TFM48C" localSheetId="37">#REF!</definedName>
    <definedName name="TFM48C" localSheetId="42">#REF!</definedName>
    <definedName name="TFM48C">#REF!</definedName>
    <definedName name="TFM48D" localSheetId="2">#REF!</definedName>
    <definedName name="TFM48D" localSheetId="48">#REF!</definedName>
    <definedName name="TFM48D" localSheetId="43">#REF!</definedName>
    <definedName name="TFM48D" localSheetId="47">#REF!</definedName>
    <definedName name="TFM48D" localSheetId="38">#REF!</definedName>
    <definedName name="TFM48D" localSheetId="40">#REF!</definedName>
    <definedName name="TFM48D" localSheetId="41">#REF!</definedName>
    <definedName name="TFM48D" localSheetId="45">#REF!</definedName>
    <definedName name="TFM48D" localSheetId="44">#REF!</definedName>
    <definedName name="TFM48D" localSheetId="39">#REF!</definedName>
    <definedName name="TFM48D" localSheetId="36">#REF!</definedName>
    <definedName name="TFM48D" localSheetId="49">#REF!</definedName>
    <definedName name="TFM48D" localSheetId="46">#REF!</definedName>
    <definedName name="TFM48D" localSheetId="35">#REF!</definedName>
    <definedName name="TFM48D" localSheetId="37">#REF!</definedName>
    <definedName name="TFM48D" localSheetId="42">#REF!</definedName>
    <definedName name="TFM48D">#REF!</definedName>
    <definedName name="TFM48E" localSheetId="2">#REF!</definedName>
    <definedName name="TFM48E" localSheetId="48">#REF!</definedName>
    <definedName name="TFM48E" localSheetId="43">#REF!</definedName>
    <definedName name="TFM48E" localSheetId="47">#REF!</definedName>
    <definedName name="TFM48E" localSheetId="38">#REF!</definedName>
    <definedName name="TFM48E" localSheetId="40">#REF!</definedName>
    <definedName name="TFM48E" localSheetId="41">#REF!</definedName>
    <definedName name="TFM48E" localSheetId="45">#REF!</definedName>
    <definedName name="TFM48E" localSheetId="44">#REF!</definedName>
    <definedName name="TFM48E" localSheetId="39">#REF!</definedName>
    <definedName name="TFM48E" localSheetId="36">#REF!</definedName>
    <definedName name="TFM48E" localSheetId="49">#REF!</definedName>
    <definedName name="TFM48E" localSheetId="46">#REF!</definedName>
    <definedName name="TFM48E" localSheetId="35">#REF!</definedName>
    <definedName name="TFM48E" localSheetId="37">#REF!</definedName>
    <definedName name="TFM48E" localSheetId="42">#REF!</definedName>
    <definedName name="TFM48E">#REF!</definedName>
    <definedName name="TFM48F" localSheetId="2">#REF!</definedName>
    <definedName name="TFM48F" localSheetId="48">#REF!</definedName>
    <definedName name="TFM48F" localSheetId="43">#REF!</definedName>
    <definedName name="TFM48F" localSheetId="47">#REF!</definedName>
    <definedName name="TFM48F" localSheetId="38">#REF!</definedName>
    <definedName name="TFM48F" localSheetId="40">#REF!</definedName>
    <definedName name="TFM48F" localSheetId="41">#REF!</definedName>
    <definedName name="TFM48F" localSheetId="45">#REF!</definedName>
    <definedName name="TFM48F" localSheetId="44">#REF!</definedName>
    <definedName name="TFM48F" localSheetId="39">#REF!</definedName>
    <definedName name="TFM48F" localSheetId="36">#REF!</definedName>
    <definedName name="TFM48F" localSheetId="49">#REF!</definedName>
    <definedName name="TFM48F" localSheetId="46">#REF!</definedName>
    <definedName name="TFM48F" localSheetId="35">#REF!</definedName>
    <definedName name="TFM48F" localSheetId="37">#REF!</definedName>
    <definedName name="TFM48F" localSheetId="42">#REF!</definedName>
    <definedName name="TFM48F">#REF!</definedName>
    <definedName name="TFM48G" localSheetId="2">#REF!</definedName>
    <definedName name="TFM48G" localSheetId="48">#REF!</definedName>
    <definedName name="TFM48G" localSheetId="43">#REF!</definedName>
    <definedName name="TFM48G" localSheetId="47">#REF!</definedName>
    <definedName name="TFM48G" localSheetId="38">#REF!</definedName>
    <definedName name="TFM48G" localSheetId="40">#REF!</definedName>
    <definedName name="TFM48G" localSheetId="41">#REF!</definedName>
    <definedName name="TFM48G" localSheetId="45">#REF!</definedName>
    <definedName name="TFM48G" localSheetId="44">#REF!</definedName>
    <definedName name="TFM48G" localSheetId="39">#REF!</definedName>
    <definedName name="TFM48G" localSheetId="36">#REF!</definedName>
    <definedName name="TFM48G" localSheetId="49">#REF!</definedName>
    <definedName name="TFM48G" localSheetId="46">#REF!</definedName>
    <definedName name="TFM48G" localSheetId="35">#REF!</definedName>
    <definedName name="TFM48G" localSheetId="37">#REF!</definedName>
    <definedName name="TFM48G" localSheetId="42">#REF!</definedName>
    <definedName name="TFM48G">#REF!</definedName>
    <definedName name="TFM49A" localSheetId="2">#REF!</definedName>
    <definedName name="TFM49A" localSheetId="48">#REF!</definedName>
    <definedName name="TFM49A" localSheetId="43">#REF!</definedName>
    <definedName name="TFM49A" localSheetId="47">#REF!</definedName>
    <definedName name="TFM49A" localSheetId="38">#REF!</definedName>
    <definedName name="TFM49A" localSheetId="40">#REF!</definedName>
    <definedName name="TFM49A" localSheetId="41">#REF!</definedName>
    <definedName name="TFM49A" localSheetId="45">#REF!</definedName>
    <definedName name="TFM49A" localSheetId="44">#REF!</definedName>
    <definedName name="TFM49A" localSheetId="39">#REF!</definedName>
    <definedName name="TFM49A" localSheetId="36">#REF!</definedName>
    <definedName name="TFM49A" localSheetId="49">#REF!</definedName>
    <definedName name="TFM49A" localSheetId="46">#REF!</definedName>
    <definedName name="TFM49A" localSheetId="35">#REF!</definedName>
    <definedName name="TFM49A" localSheetId="37">#REF!</definedName>
    <definedName name="TFM49A" localSheetId="42">#REF!</definedName>
    <definedName name="TFM49A">#REF!</definedName>
    <definedName name="TFM49B" localSheetId="2">#REF!</definedName>
    <definedName name="TFM49B" localSheetId="48">#REF!</definedName>
    <definedName name="TFM49B" localSheetId="43">#REF!</definedName>
    <definedName name="TFM49B" localSheetId="47">#REF!</definedName>
    <definedName name="TFM49B" localSheetId="38">#REF!</definedName>
    <definedName name="TFM49B" localSheetId="40">#REF!</definedName>
    <definedName name="TFM49B" localSheetId="41">#REF!</definedName>
    <definedName name="TFM49B" localSheetId="45">#REF!</definedName>
    <definedName name="TFM49B" localSheetId="44">#REF!</definedName>
    <definedName name="TFM49B" localSheetId="39">#REF!</definedName>
    <definedName name="TFM49B" localSheetId="36">#REF!</definedName>
    <definedName name="TFM49B" localSheetId="49">#REF!</definedName>
    <definedName name="TFM49B" localSheetId="46">#REF!</definedName>
    <definedName name="TFM49B" localSheetId="35">#REF!</definedName>
    <definedName name="TFM49B" localSheetId="37">#REF!</definedName>
    <definedName name="TFM49B" localSheetId="42">#REF!</definedName>
    <definedName name="TFM49B">#REF!</definedName>
    <definedName name="TFM49C" localSheetId="2">#REF!</definedName>
    <definedName name="TFM49C" localSheetId="48">#REF!</definedName>
    <definedName name="TFM49C" localSheetId="43">#REF!</definedName>
    <definedName name="TFM49C" localSheetId="47">#REF!</definedName>
    <definedName name="TFM49C" localSheetId="38">#REF!</definedName>
    <definedName name="TFM49C" localSheetId="40">#REF!</definedName>
    <definedName name="TFM49C" localSheetId="41">#REF!</definedName>
    <definedName name="TFM49C" localSheetId="45">#REF!</definedName>
    <definedName name="TFM49C" localSheetId="44">#REF!</definedName>
    <definedName name="TFM49C" localSheetId="39">#REF!</definedName>
    <definedName name="TFM49C" localSheetId="36">#REF!</definedName>
    <definedName name="TFM49C" localSheetId="49">#REF!</definedName>
    <definedName name="TFM49C" localSheetId="46">#REF!</definedName>
    <definedName name="TFM49C" localSheetId="35">#REF!</definedName>
    <definedName name="TFM49C" localSheetId="37">#REF!</definedName>
    <definedName name="TFM49C" localSheetId="42">#REF!</definedName>
    <definedName name="TFM49C">#REF!</definedName>
    <definedName name="TFM53A" localSheetId="48">#REF!</definedName>
    <definedName name="TFM53A" localSheetId="43">#REF!</definedName>
    <definedName name="TFM53A" localSheetId="47">#REF!</definedName>
    <definedName name="TFM53A" localSheetId="38">#REF!</definedName>
    <definedName name="TFM53A" localSheetId="40">#REF!</definedName>
    <definedName name="TFM53A" localSheetId="41">#REF!</definedName>
    <definedName name="TFM53A" localSheetId="45">#REF!</definedName>
    <definedName name="TFM53A" localSheetId="44">#REF!</definedName>
    <definedName name="TFM53A" localSheetId="39">#REF!</definedName>
    <definedName name="TFM53A" localSheetId="36">#REF!</definedName>
    <definedName name="TFM53A" localSheetId="49">#REF!</definedName>
    <definedName name="TFM53A" localSheetId="46">#REF!</definedName>
    <definedName name="TFM53A" localSheetId="35">#REF!</definedName>
    <definedName name="TFM53A" localSheetId="37">#REF!</definedName>
    <definedName name="TFM53A" localSheetId="42">#REF!</definedName>
    <definedName name="TFM53A">#REF!</definedName>
    <definedName name="TFM53B" localSheetId="48">#REF!</definedName>
    <definedName name="TFM53B" localSheetId="43">#REF!</definedName>
    <definedName name="TFM53B" localSheetId="47">#REF!</definedName>
    <definedName name="TFM53B" localSheetId="38">#REF!</definedName>
    <definedName name="TFM53B" localSheetId="40">#REF!</definedName>
    <definedName name="TFM53B" localSheetId="41">#REF!</definedName>
    <definedName name="TFM53B" localSheetId="45">#REF!</definedName>
    <definedName name="TFM53B" localSheetId="44">#REF!</definedName>
    <definedName name="TFM53B" localSheetId="39">#REF!</definedName>
    <definedName name="TFM53B" localSheetId="36">#REF!</definedName>
    <definedName name="TFM53B" localSheetId="49">#REF!</definedName>
    <definedName name="TFM53B" localSheetId="46">#REF!</definedName>
    <definedName name="TFM53B" localSheetId="35">#REF!</definedName>
    <definedName name="TFM53B" localSheetId="37">#REF!</definedName>
    <definedName name="TFM53B" localSheetId="42">#REF!</definedName>
    <definedName name="TFM53B">#REF!</definedName>
    <definedName name="TFM53C" localSheetId="2">#REF!</definedName>
    <definedName name="TFM53C" localSheetId="48">#REF!</definedName>
    <definedName name="TFM53C" localSheetId="43">#REF!</definedName>
    <definedName name="TFM53C" localSheetId="47">#REF!</definedName>
    <definedName name="TFM53C" localSheetId="38">#REF!</definedName>
    <definedName name="TFM53C" localSheetId="40">#REF!</definedName>
    <definedName name="TFM53C" localSheetId="41">#REF!</definedName>
    <definedName name="TFM53C" localSheetId="45">#REF!</definedName>
    <definedName name="TFM53C" localSheetId="44">#REF!</definedName>
    <definedName name="TFM53C" localSheetId="39">#REF!</definedName>
    <definedName name="TFM53C" localSheetId="36">#REF!</definedName>
    <definedName name="TFM53C" localSheetId="49">#REF!</definedName>
    <definedName name="TFM53C" localSheetId="46">#REF!</definedName>
    <definedName name="TFM53C" localSheetId="35">#REF!</definedName>
    <definedName name="TFM53C" localSheetId="37">#REF!</definedName>
    <definedName name="TFM53C" localSheetId="42">#REF!</definedName>
    <definedName name="TFM53C">#REF!</definedName>
    <definedName name="TFM54A" localSheetId="48">#REF!</definedName>
    <definedName name="TFM54A" localSheetId="43">#REF!</definedName>
    <definedName name="TFM54A" localSheetId="47">#REF!</definedName>
    <definedName name="TFM54A" localSheetId="38">#REF!</definedName>
    <definedName name="TFM54A" localSheetId="40">#REF!</definedName>
    <definedName name="TFM54A" localSheetId="41">#REF!</definedName>
    <definedName name="TFM54A" localSheetId="45">#REF!</definedName>
    <definedName name="TFM54A" localSheetId="44">#REF!</definedName>
    <definedName name="TFM54A" localSheetId="39">#REF!</definedName>
    <definedName name="TFM54A" localSheetId="36">#REF!</definedName>
    <definedName name="TFM54A" localSheetId="49">#REF!</definedName>
    <definedName name="TFM54A" localSheetId="46">#REF!</definedName>
    <definedName name="TFM54A" localSheetId="35">#REF!</definedName>
    <definedName name="TFM54A" localSheetId="37">#REF!</definedName>
    <definedName name="TFM54A" localSheetId="42">#REF!</definedName>
    <definedName name="TFM54A">#REF!</definedName>
    <definedName name="TFM54B" localSheetId="2">#REF!</definedName>
    <definedName name="TFM54B" localSheetId="48">#REF!</definedName>
    <definedName name="TFM54B" localSheetId="43">#REF!</definedName>
    <definedName name="TFM54B" localSheetId="47">#REF!</definedName>
    <definedName name="TFM54B" localSheetId="38">#REF!</definedName>
    <definedName name="TFM54B" localSheetId="40">#REF!</definedName>
    <definedName name="TFM54B" localSheetId="41">#REF!</definedName>
    <definedName name="TFM54B" localSheetId="45">#REF!</definedName>
    <definedName name="TFM54B" localSheetId="44">#REF!</definedName>
    <definedName name="TFM54B" localSheetId="39">#REF!</definedName>
    <definedName name="TFM54B" localSheetId="36">#REF!</definedName>
    <definedName name="TFM54B" localSheetId="49">#REF!</definedName>
    <definedName name="TFM54B" localSheetId="46">#REF!</definedName>
    <definedName name="TFM54B" localSheetId="35">#REF!</definedName>
    <definedName name="TFM54B" localSheetId="37">#REF!</definedName>
    <definedName name="TFM54B" localSheetId="42">#REF!</definedName>
    <definedName name="TFM54B">#REF!</definedName>
    <definedName name="TFM54C" localSheetId="2">#REF!</definedName>
    <definedName name="TFM54C" localSheetId="48">#REF!</definedName>
    <definedName name="TFM54C" localSheetId="43">#REF!</definedName>
    <definedName name="TFM54C" localSheetId="47">#REF!</definedName>
    <definedName name="TFM54C" localSheetId="38">#REF!</definedName>
    <definedName name="TFM54C" localSheetId="40">#REF!</definedName>
    <definedName name="TFM54C" localSheetId="41">#REF!</definedName>
    <definedName name="TFM54C" localSheetId="45">#REF!</definedName>
    <definedName name="TFM54C" localSheetId="44">#REF!</definedName>
    <definedName name="TFM54C" localSheetId="39">#REF!</definedName>
    <definedName name="TFM54C" localSheetId="36">#REF!</definedName>
    <definedName name="TFM54C" localSheetId="49">#REF!</definedName>
    <definedName name="TFM54C" localSheetId="46">#REF!</definedName>
    <definedName name="TFM54C" localSheetId="35">#REF!</definedName>
    <definedName name="TFM54C" localSheetId="37">#REF!</definedName>
    <definedName name="TFM54C" localSheetId="42">#REF!</definedName>
    <definedName name="TFM54C">#REF!</definedName>
    <definedName name="TFM55A" localSheetId="48">#REF!</definedName>
    <definedName name="TFM55A" localSheetId="43">#REF!</definedName>
    <definedName name="TFM55A" localSheetId="47">#REF!</definedName>
    <definedName name="TFM55A" localSheetId="38">#REF!</definedName>
    <definedName name="TFM55A" localSheetId="40">#REF!</definedName>
    <definedName name="TFM55A" localSheetId="41">#REF!</definedName>
    <definedName name="TFM55A" localSheetId="45">#REF!</definedName>
    <definedName name="TFM55A" localSheetId="44">#REF!</definedName>
    <definedName name="TFM55A" localSheetId="39">#REF!</definedName>
    <definedName name="TFM55A" localSheetId="36">#REF!</definedName>
    <definedName name="TFM55A" localSheetId="49">#REF!</definedName>
    <definedName name="TFM55A" localSheetId="46">#REF!</definedName>
    <definedName name="TFM55A" localSheetId="35">#REF!</definedName>
    <definedName name="TFM55A" localSheetId="37">#REF!</definedName>
    <definedName name="TFM55A" localSheetId="42">#REF!</definedName>
    <definedName name="TFM55A">#REF!</definedName>
    <definedName name="TFM55B" localSheetId="48">#REF!</definedName>
    <definedName name="TFM55B" localSheetId="43">#REF!</definedName>
    <definedName name="TFM55B" localSheetId="47">#REF!</definedName>
    <definedName name="TFM55B" localSheetId="38">#REF!</definedName>
    <definedName name="TFM55B" localSheetId="40">#REF!</definedName>
    <definedName name="TFM55B" localSheetId="41">#REF!</definedName>
    <definedName name="TFM55B" localSheetId="45">#REF!</definedName>
    <definedName name="TFM55B" localSheetId="44">#REF!</definedName>
    <definedName name="TFM55B" localSheetId="39">#REF!</definedName>
    <definedName name="TFM55B" localSheetId="36">#REF!</definedName>
    <definedName name="TFM55B" localSheetId="49">#REF!</definedName>
    <definedName name="TFM55B" localSheetId="46">#REF!</definedName>
    <definedName name="TFM55B" localSheetId="35">#REF!</definedName>
    <definedName name="TFM55B" localSheetId="37">#REF!</definedName>
    <definedName name="TFM55B" localSheetId="42">#REF!</definedName>
    <definedName name="TFM55B">#REF!</definedName>
    <definedName name="TFM55C" localSheetId="2">#REF!</definedName>
    <definedName name="TFM55C" localSheetId="48">#REF!</definedName>
    <definedName name="TFM55C" localSheetId="43">#REF!</definedName>
    <definedName name="TFM55C" localSheetId="47">#REF!</definedName>
    <definedName name="TFM55C" localSheetId="38">#REF!</definedName>
    <definedName name="TFM55C" localSheetId="40">#REF!</definedName>
    <definedName name="TFM55C" localSheetId="41">#REF!</definedName>
    <definedName name="TFM55C" localSheetId="45">#REF!</definedName>
    <definedName name="TFM55C" localSheetId="44">#REF!</definedName>
    <definedName name="TFM55C" localSheetId="39">#REF!</definedName>
    <definedName name="TFM55C" localSheetId="36">#REF!</definedName>
    <definedName name="TFM55C" localSheetId="49">#REF!</definedName>
    <definedName name="TFM55C" localSheetId="46">#REF!</definedName>
    <definedName name="TFM55C" localSheetId="35">#REF!</definedName>
    <definedName name="TFM55C" localSheetId="37">#REF!</definedName>
    <definedName name="TFM55C" localSheetId="42">#REF!</definedName>
    <definedName name="TFM55C">#REF!</definedName>
    <definedName name="TFM55D" localSheetId="48">#REF!</definedName>
    <definedName name="TFM55D" localSheetId="43">#REF!</definedName>
    <definedName name="TFM55D" localSheetId="47">#REF!</definedName>
    <definedName name="TFM55D" localSheetId="38">#REF!</definedName>
    <definedName name="TFM55D" localSheetId="40">#REF!</definedName>
    <definedName name="TFM55D" localSheetId="41">#REF!</definedName>
    <definedName name="TFM55D" localSheetId="45">#REF!</definedName>
    <definedName name="TFM55D" localSheetId="44">#REF!</definedName>
    <definedName name="TFM55D" localSheetId="39">#REF!</definedName>
    <definedName name="TFM55D" localSheetId="36">#REF!</definedName>
    <definedName name="TFM55D" localSheetId="49">#REF!</definedName>
    <definedName name="TFM55D" localSheetId="46">#REF!</definedName>
    <definedName name="TFM55D" localSheetId="35">#REF!</definedName>
    <definedName name="TFM55D" localSheetId="37">#REF!</definedName>
    <definedName name="TFM55D" localSheetId="42">#REF!</definedName>
    <definedName name="TFM55D">#REF!</definedName>
    <definedName name="TFM55E" localSheetId="48">#REF!</definedName>
    <definedName name="TFM55E" localSheetId="43">#REF!</definedName>
    <definedName name="TFM55E" localSheetId="47">#REF!</definedName>
    <definedName name="TFM55E" localSheetId="38">#REF!</definedName>
    <definedName name="TFM55E" localSheetId="40">#REF!</definedName>
    <definedName name="TFM55E" localSheetId="41">#REF!</definedName>
    <definedName name="TFM55E" localSheetId="45">#REF!</definedName>
    <definedName name="TFM55E" localSheetId="44">#REF!</definedName>
    <definedName name="TFM55E" localSheetId="39">#REF!</definedName>
    <definedName name="TFM55E" localSheetId="36">#REF!</definedName>
    <definedName name="TFM55E" localSheetId="49">#REF!</definedName>
    <definedName name="TFM55E" localSheetId="46">#REF!</definedName>
    <definedName name="TFM55E" localSheetId="35">#REF!</definedName>
    <definedName name="TFM55E" localSheetId="37">#REF!</definedName>
    <definedName name="TFM55E" localSheetId="42">#REF!</definedName>
    <definedName name="TFM55E">#REF!</definedName>
    <definedName name="TFM55F" localSheetId="48">#REF!</definedName>
    <definedName name="TFM55F" localSheetId="43">#REF!</definedName>
    <definedName name="TFM55F" localSheetId="47">#REF!</definedName>
    <definedName name="TFM55F" localSheetId="38">#REF!</definedName>
    <definedName name="TFM55F" localSheetId="40">#REF!</definedName>
    <definedName name="TFM55F" localSheetId="41">#REF!</definedName>
    <definedName name="TFM55F" localSheetId="45">#REF!</definedName>
    <definedName name="TFM55F" localSheetId="44">#REF!</definedName>
    <definedName name="TFM55F" localSheetId="39">#REF!</definedName>
    <definedName name="TFM55F" localSheetId="36">#REF!</definedName>
    <definedName name="TFM55F" localSheetId="49">#REF!</definedName>
    <definedName name="TFM55F" localSheetId="46">#REF!</definedName>
    <definedName name="TFM55F" localSheetId="35">#REF!</definedName>
    <definedName name="TFM55F" localSheetId="37">#REF!</definedName>
    <definedName name="TFM55F" localSheetId="42">#REF!</definedName>
    <definedName name="TFM55F">#REF!</definedName>
    <definedName name="TFM55G" localSheetId="48">#REF!</definedName>
    <definedName name="TFM55G" localSheetId="43">#REF!</definedName>
    <definedName name="TFM55G" localSheetId="47">#REF!</definedName>
    <definedName name="TFM55G" localSheetId="38">#REF!</definedName>
    <definedName name="TFM55G" localSheetId="40">#REF!</definedName>
    <definedName name="TFM55G" localSheetId="41">#REF!</definedName>
    <definedName name="TFM55G" localSheetId="45">#REF!</definedName>
    <definedName name="TFM55G" localSheetId="44">#REF!</definedName>
    <definedName name="TFM55G" localSheetId="39">#REF!</definedName>
    <definedName name="TFM55G" localSheetId="36">#REF!</definedName>
    <definedName name="TFM55G" localSheetId="49">#REF!</definedName>
    <definedName name="TFM55G" localSheetId="46">#REF!</definedName>
    <definedName name="TFM55G" localSheetId="35">#REF!</definedName>
    <definedName name="TFM55G" localSheetId="37">#REF!</definedName>
    <definedName name="TFM55G" localSheetId="42">#REF!</definedName>
    <definedName name="TFM55G">#REF!</definedName>
    <definedName name="TFM55H" localSheetId="2">#REF!</definedName>
    <definedName name="TFM55H" localSheetId="48">#REF!</definedName>
    <definedName name="TFM55H" localSheetId="43">#REF!</definedName>
    <definedName name="TFM55H" localSheetId="47">#REF!</definedName>
    <definedName name="TFM55H" localSheetId="38">#REF!</definedName>
    <definedName name="TFM55H" localSheetId="40">#REF!</definedName>
    <definedName name="TFM55H" localSheetId="41">#REF!</definedName>
    <definedName name="TFM55H" localSheetId="45">#REF!</definedName>
    <definedName name="TFM55H" localSheetId="44">#REF!</definedName>
    <definedName name="TFM55H" localSheetId="39">#REF!</definedName>
    <definedName name="TFM55H" localSheetId="36">#REF!</definedName>
    <definedName name="TFM55H" localSheetId="49">#REF!</definedName>
    <definedName name="TFM55H" localSheetId="46">#REF!</definedName>
    <definedName name="TFM55H" localSheetId="35">#REF!</definedName>
    <definedName name="TFM55H" localSheetId="37">#REF!</definedName>
    <definedName name="TFM55H" localSheetId="42">#REF!</definedName>
    <definedName name="TFM55H">#REF!</definedName>
    <definedName name="TFM55I" localSheetId="48">#REF!</definedName>
    <definedName name="TFM55I" localSheetId="43">#REF!</definedName>
    <definedName name="TFM55I" localSheetId="47">#REF!</definedName>
    <definedName name="TFM55I" localSheetId="38">#REF!</definedName>
    <definedName name="TFM55I" localSheetId="40">#REF!</definedName>
    <definedName name="TFM55I" localSheetId="41">#REF!</definedName>
    <definedName name="TFM55I" localSheetId="45">#REF!</definedName>
    <definedName name="TFM55I" localSheetId="44">#REF!</definedName>
    <definedName name="TFM55I" localSheetId="39">#REF!</definedName>
    <definedName name="TFM55I" localSheetId="36">#REF!</definedName>
    <definedName name="TFM55I" localSheetId="49">#REF!</definedName>
    <definedName name="TFM55I" localSheetId="46">#REF!</definedName>
    <definedName name="TFM55I" localSheetId="35">#REF!</definedName>
    <definedName name="TFM55I" localSheetId="37">#REF!</definedName>
    <definedName name="TFM55I" localSheetId="42">#REF!</definedName>
    <definedName name="TFM55I">#REF!</definedName>
    <definedName name="TFM55J" localSheetId="2">#REF!</definedName>
    <definedName name="TFM55J" localSheetId="48">#REF!</definedName>
    <definedName name="TFM55J" localSheetId="43">#REF!</definedName>
    <definedName name="TFM55J" localSheetId="47">#REF!</definedName>
    <definedName name="TFM55J" localSheetId="38">#REF!</definedName>
    <definedName name="TFM55J" localSheetId="40">#REF!</definedName>
    <definedName name="TFM55J" localSheetId="41">#REF!</definedName>
    <definedName name="TFM55J" localSheetId="45">#REF!</definedName>
    <definedName name="TFM55J" localSheetId="44">#REF!</definedName>
    <definedName name="TFM55J" localSheetId="39">#REF!</definedName>
    <definedName name="TFM55J" localSheetId="36">#REF!</definedName>
    <definedName name="TFM55J" localSheetId="49">#REF!</definedName>
    <definedName name="TFM55J" localSheetId="46">#REF!</definedName>
    <definedName name="TFM55J" localSheetId="35">#REF!</definedName>
    <definedName name="TFM55J" localSheetId="37">#REF!</definedName>
    <definedName name="TFM55J" localSheetId="42">#REF!</definedName>
    <definedName name="TFM55J">#REF!</definedName>
    <definedName name="TFM56A" localSheetId="48">#REF!</definedName>
    <definedName name="TFM56A" localSheetId="43">#REF!</definedName>
    <definedName name="TFM56A" localSheetId="47">#REF!</definedName>
    <definedName name="TFM56A" localSheetId="38">#REF!</definedName>
    <definedName name="TFM56A" localSheetId="40">#REF!</definedName>
    <definedName name="TFM56A" localSheetId="41">#REF!</definedName>
    <definedName name="TFM56A" localSheetId="45">#REF!</definedName>
    <definedName name="TFM56A" localSheetId="44">#REF!</definedName>
    <definedName name="TFM56A" localSheetId="39">#REF!</definedName>
    <definedName name="TFM56A" localSheetId="36">#REF!</definedName>
    <definedName name="TFM56A" localSheetId="49">#REF!</definedName>
    <definedName name="TFM56A" localSheetId="46">#REF!</definedName>
    <definedName name="TFM56A" localSheetId="35">#REF!</definedName>
    <definedName name="TFM56A" localSheetId="37">#REF!</definedName>
    <definedName name="TFM56A" localSheetId="42">#REF!</definedName>
    <definedName name="TFM56A">#REF!</definedName>
    <definedName name="TFM56B" localSheetId="48">#REF!</definedName>
    <definedName name="TFM56B" localSheetId="43">#REF!</definedName>
    <definedName name="TFM56B" localSheetId="47">#REF!</definedName>
    <definedName name="TFM56B" localSheetId="38">#REF!</definedName>
    <definedName name="TFM56B" localSheetId="40">#REF!</definedName>
    <definedName name="TFM56B" localSheetId="41">#REF!</definedName>
    <definedName name="TFM56B" localSheetId="45">#REF!</definedName>
    <definedName name="TFM56B" localSheetId="44">#REF!</definedName>
    <definedName name="TFM56B" localSheetId="39">#REF!</definedName>
    <definedName name="TFM56B" localSheetId="36">#REF!</definedName>
    <definedName name="TFM56B" localSheetId="49">#REF!</definedName>
    <definedName name="TFM56B" localSheetId="46">#REF!</definedName>
    <definedName name="TFM56B" localSheetId="35">#REF!</definedName>
    <definedName name="TFM56B" localSheetId="37">#REF!</definedName>
    <definedName name="TFM56B" localSheetId="42">#REF!</definedName>
    <definedName name="TFM56B">#REF!</definedName>
    <definedName name="TFM56C" localSheetId="48">#REF!</definedName>
    <definedName name="TFM56C" localSheetId="43">#REF!</definedName>
    <definedName name="TFM56C" localSheetId="47">#REF!</definedName>
    <definedName name="TFM56C" localSheetId="38">#REF!</definedName>
    <definedName name="TFM56C" localSheetId="40">#REF!</definedName>
    <definedName name="TFM56C" localSheetId="41">#REF!</definedName>
    <definedName name="TFM56C" localSheetId="45">#REF!</definedName>
    <definedName name="TFM56C" localSheetId="44">#REF!</definedName>
    <definedName name="TFM56C" localSheetId="39">#REF!</definedName>
    <definedName name="TFM56C" localSheetId="36">#REF!</definedName>
    <definedName name="TFM56C" localSheetId="49">#REF!</definedName>
    <definedName name="TFM56C" localSheetId="46">#REF!</definedName>
    <definedName name="TFM56C" localSheetId="35">#REF!</definedName>
    <definedName name="TFM56C" localSheetId="37">#REF!</definedName>
    <definedName name="TFM56C" localSheetId="42">#REF!</definedName>
    <definedName name="TFM56C">#REF!</definedName>
    <definedName name="TFM56D" localSheetId="48">#REF!</definedName>
    <definedName name="TFM56D" localSheetId="43">#REF!</definedName>
    <definedName name="TFM56D" localSheetId="47">#REF!</definedName>
    <definedName name="TFM56D" localSheetId="38">#REF!</definedName>
    <definedName name="TFM56D" localSheetId="40">#REF!</definedName>
    <definedName name="TFM56D" localSheetId="41">#REF!</definedName>
    <definedName name="TFM56D" localSheetId="45">#REF!</definedName>
    <definedName name="TFM56D" localSheetId="44">#REF!</definedName>
    <definedName name="TFM56D" localSheetId="39">#REF!</definedName>
    <definedName name="TFM56D" localSheetId="36">#REF!</definedName>
    <definedName name="TFM56D" localSheetId="49">#REF!</definedName>
    <definedName name="TFM56D" localSheetId="46">#REF!</definedName>
    <definedName name="TFM56D" localSheetId="35">#REF!</definedName>
    <definedName name="TFM56D" localSheetId="37">#REF!</definedName>
    <definedName name="TFM56D" localSheetId="42">#REF!</definedName>
    <definedName name="TFM56D">#REF!</definedName>
    <definedName name="TFM56E" localSheetId="2">#REF!</definedName>
    <definedName name="TFM56E" localSheetId="48">#REF!</definedName>
    <definedName name="TFM56E" localSheetId="43">#REF!</definedName>
    <definedName name="TFM56E" localSheetId="47">#REF!</definedName>
    <definedName name="TFM56E" localSheetId="38">#REF!</definedName>
    <definedName name="TFM56E" localSheetId="40">#REF!</definedName>
    <definedName name="TFM56E" localSheetId="41">#REF!</definedName>
    <definedName name="TFM56E" localSheetId="45">#REF!</definedName>
    <definedName name="TFM56E" localSheetId="44">#REF!</definedName>
    <definedName name="TFM56E" localSheetId="39">#REF!</definedName>
    <definedName name="TFM56E" localSheetId="36">#REF!</definedName>
    <definedName name="TFM56E" localSheetId="49">#REF!</definedName>
    <definedName name="TFM56E" localSheetId="46">#REF!</definedName>
    <definedName name="TFM56E" localSheetId="35">#REF!</definedName>
    <definedName name="TFM56E" localSheetId="37">#REF!</definedName>
    <definedName name="TFM56E" localSheetId="42">#REF!</definedName>
    <definedName name="TFM56E">#REF!</definedName>
    <definedName name="TFM56F" localSheetId="48">#REF!</definedName>
    <definedName name="TFM56F" localSheetId="43">#REF!</definedName>
    <definedName name="TFM56F" localSheetId="47">#REF!</definedName>
    <definedName name="TFM56F" localSheetId="38">#REF!</definedName>
    <definedName name="TFM56F" localSheetId="40">#REF!</definedName>
    <definedName name="TFM56F" localSheetId="41">#REF!</definedName>
    <definedName name="TFM56F" localSheetId="45">#REF!</definedName>
    <definedName name="TFM56F" localSheetId="44">#REF!</definedName>
    <definedName name="TFM56F" localSheetId="39">#REF!</definedName>
    <definedName name="TFM56F" localSheetId="36">#REF!</definedName>
    <definedName name="TFM56F" localSheetId="49">#REF!</definedName>
    <definedName name="TFM56F" localSheetId="46">#REF!</definedName>
    <definedName name="TFM56F" localSheetId="35">#REF!</definedName>
    <definedName name="TFM56F" localSheetId="37">#REF!</definedName>
    <definedName name="TFM56F" localSheetId="42">#REF!</definedName>
    <definedName name="TFM56F">#REF!</definedName>
    <definedName name="TFMP02" localSheetId="2">#REF!</definedName>
    <definedName name="TFMP02" localSheetId="48">#REF!</definedName>
    <definedName name="TFMP02" localSheetId="43">#REF!</definedName>
    <definedName name="TFMP02" localSheetId="47">#REF!</definedName>
    <definedName name="TFMP02" localSheetId="38">#REF!</definedName>
    <definedName name="TFMP02" localSheetId="40">#REF!</definedName>
    <definedName name="TFMP02" localSheetId="41">#REF!</definedName>
    <definedName name="TFMP02" localSheetId="45">#REF!</definedName>
    <definedName name="TFMP02" localSheetId="44">#REF!</definedName>
    <definedName name="TFMP02" localSheetId="39">#REF!</definedName>
    <definedName name="TFMP02" localSheetId="36">#REF!</definedName>
    <definedName name="TFMP02" localSheetId="49">#REF!</definedName>
    <definedName name="TFMP02" localSheetId="46">#REF!</definedName>
    <definedName name="TFMP02" localSheetId="35">#REF!</definedName>
    <definedName name="TFMP02" localSheetId="37">#REF!</definedName>
    <definedName name="TFMP02" localSheetId="42">#REF!</definedName>
    <definedName name="TFMP02">#REF!</definedName>
    <definedName name="TFMP04" localSheetId="2">#REF!</definedName>
    <definedName name="TFMP04" localSheetId="48">#REF!</definedName>
    <definedName name="TFMP04" localSheetId="43">#REF!</definedName>
    <definedName name="TFMP04" localSheetId="47">#REF!</definedName>
    <definedName name="TFMP04" localSheetId="38">#REF!</definedName>
    <definedName name="TFMP04" localSheetId="40">#REF!</definedName>
    <definedName name="TFMP04" localSheetId="41">#REF!</definedName>
    <definedName name="TFMP04" localSheetId="45">#REF!</definedName>
    <definedName name="TFMP04" localSheetId="44">#REF!</definedName>
    <definedName name="TFMP04" localSheetId="39">#REF!</definedName>
    <definedName name="TFMP04" localSheetId="36">#REF!</definedName>
    <definedName name="TFMP04" localSheetId="49">#REF!</definedName>
    <definedName name="TFMP04" localSheetId="46">#REF!</definedName>
    <definedName name="TFMP04" localSheetId="35">#REF!</definedName>
    <definedName name="TFMP04" localSheetId="37">#REF!</definedName>
    <definedName name="TFMP04" localSheetId="42">#REF!</definedName>
    <definedName name="TFMP04">#REF!</definedName>
    <definedName name="TFMP15" localSheetId="2">#REF!</definedName>
    <definedName name="TFMP15" localSheetId="48">#REF!</definedName>
    <definedName name="TFMP15" localSheetId="43">#REF!</definedName>
    <definedName name="TFMP15" localSheetId="47">#REF!</definedName>
    <definedName name="TFMP15" localSheetId="38">#REF!</definedName>
    <definedName name="TFMP15" localSheetId="40">#REF!</definedName>
    <definedName name="TFMP15" localSheetId="41">#REF!</definedName>
    <definedName name="TFMP15" localSheetId="45">#REF!</definedName>
    <definedName name="TFMP15" localSheetId="44">#REF!</definedName>
    <definedName name="TFMP15" localSheetId="39">#REF!</definedName>
    <definedName name="TFMP15" localSheetId="36">#REF!</definedName>
    <definedName name="TFMP15" localSheetId="49">#REF!</definedName>
    <definedName name="TFMP15" localSheetId="46">#REF!</definedName>
    <definedName name="TFMP15" localSheetId="35">#REF!</definedName>
    <definedName name="TFMP15" localSheetId="37">#REF!</definedName>
    <definedName name="TFMP15" localSheetId="42">#REF!</definedName>
    <definedName name="TFMP15">#REF!</definedName>
    <definedName name="TFMP19" localSheetId="2">#REF!</definedName>
    <definedName name="TFMP19" localSheetId="48">#REF!</definedName>
    <definedName name="TFMP19" localSheetId="43">#REF!</definedName>
    <definedName name="TFMP19" localSheetId="47">#REF!</definedName>
    <definedName name="TFMP19" localSheetId="38">#REF!</definedName>
    <definedName name="TFMP19" localSheetId="40">#REF!</definedName>
    <definedName name="TFMP19" localSheetId="41">#REF!</definedName>
    <definedName name="TFMP19" localSheetId="45">#REF!</definedName>
    <definedName name="TFMP19" localSheetId="44">#REF!</definedName>
    <definedName name="TFMP19" localSheetId="39">#REF!</definedName>
    <definedName name="TFMP19" localSheetId="36">#REF!</definedName>
    <definedName name="TFMP19" localSheetId="49">#REF!</definedName>
    <definedName name="TFMP19" localSheetId="46">#REF!</definedName>
    <definedName name="TFMP19" localSheetId="35">#REF!</definedName>
    <definedName name="TFMP19" localSheetId="37">#REF!</definedName>
    <definedName name="TFMP19" localSheetId="42">#REF!</definedName>
    <definedName name="TFMP19">#REF!</definedName>
    <definedName name="TFMP22" localSheetId="2">#REF!</definedName>
    <definedName name="TFMP22" localSheetId="48">#REF!</definedName>
    <definedName name="TFMP22" localSheetId="43">#REF!</definedName>
    <definedName name="TFMP22" localSheetId="47">#REF!</definedName>
    <definedName name="TFMP22" localSheetId="38">#REF!</definedName>
    <definedName name="TFMP22" localSheetId="40">#REF!</definedName>
    <definedName name="TFMP22" localSheetId="41">#REF!</definedName>
    <definedName name="TFMP22" localSheetId="45">#REF!</definedName>
    <definedName name="TFMP22" localSheetId="44">#REF!</definedName>
    <definedName name="TFMP22" localSheetId="39">#REF!</definedName>
    <definedName name="TFMP22" localSheetId="36">#REF!</definedName>
    <definedName name="TFMP22" localSheetId="49">#REF!</definedName>
    <definedName name="TFMP22" localSheetId="46">#REF!</definedName>
    <definedName name="TFMP22" localSheetId="35">#REF!</definedName>
    <definedName name="TFMP22" localSheetId="37">#REF!</definedName>
    <definedName name="TFMP22" localSheetId="42">#REF!</definedName>
    <definedName name="TFMP22">#REF!</definedName>
    <definedName name="TFMP23" localSheetId="2">#REF!</definedName>
    <definedName name="TFMP23" localSheetId="48">#REF!</definedName>
    <definedName name="TFMP23" localSheetId="43">#REF!</definedName>
    <definedName name="TFMP23" localSheetId="47">#REF!</definedName>
    <definedName name="TFMP23" localSheetId="38">#REF!</definedName>
    <definedName name="TFMP23" localSheetId="40">#REF!</definedName>
    <definedName name="TFMP23" localSheetId="41">#REF!</definedName>
    <definedName name="TFMP23" localSheetId="45">#REF!</definedName>
    <definedName name="TFMP23" localSheetId="44">#REF!</definedName>
    <definedName name="TFMP23" localSheetId="39">#REF!</definedName>
    <definedName name="TFMP23" localSheetId="36">#REF!</definedName>
    <definedName name="TFMP23" localSheetId="49">#REF!</definedName>
    <definedName name="TFMP23" localSheetId="46">#REF!</definedName>
    <definedName name="TFMP23" localSheetId="35">#REF!</definedName>
    <definedName name="TFMP23" localSheetId="37">#REF!</definedName>
    <definedName name="TFMP23" localSheetId="42">#REF!</definedName>
    <definedName name="TFMP23">#REF!</definedName>
    <definedName name="TFMP24" localSheetId="2">#REF!</definedName>
    <definedName name="TFMP24" localSheetId="48">#REF!</definedName>
    <definedName name="TFMP24" localSheetId="43">#REF!</definedName>
    <definedName name="TFMP24" localSheetId="47">#REF!</definedName>
    <definedName name="TFMP24" localSheetId="38">#REF!</definedName>
    <definedName name="TFMP24" localSheetId="40">#REF!</definedName>
    <definedName name="TFMP24" localSheetId="41">#REF!</definedName>
    <definedName name="TFMP24" localSheetId="45">#REF!</definedName>
    <definedName name="TFMP24" localSheetId="44">#REF!</definedName>
    <definedName name="TFMP24" localSheetId="39">#REF!</definedName>
    <definedName name="TFMP24" localSheetId="36">#REF!</definedName>
    <definedName name="TFMP24" localSheetId="49">#REF!</definedName>
    <definedName name="TFMP24" localSheetId="46">#REF!</definedName>
    <definedName name="TFMP24" localSheetId="35">#REF!</definedName>
    <definedName name="TFMP24" localSheetId="37">#REF!</definedName>
    <definedName name="TFMP24" localSheetId="42">#REF!</definedName>
    <definedName name="TFMP24">#REF!</definedName>
    <definedName name="TFMP25" localSheetId="2">#REF!</definedName>
    <definedName name="TFMP25" localSheetId="48">#REF!</definedName>
    <definedName name="TFMP25" localSheetId="43">#REF!</definedName>
    <definedName name="TFMP25" localSheetId="47">#REF!</definedName>
    <definedName name="TFMP25" localSheetId="38">#REF!</definedName>
    <definedName name="TFMP25" localSheetId="40">#REF!</definedName>
    <definedName name="TFMP25" localSheetId="41">#REF!</definedName>
    <definedName name="TFMP25" localSheetId="45">#REF!</definedName>
    <definedName name="TFMP25" localSheetId="44">#REF!</definedName>
    <definedName name="TFMP25" localSheetId="39">#REF!</definedName>
    <definedName name="TFMP25" localSheetId="36">#REF!</definedName>
    <definedName name="TFMP25" localSheetId="49">#REF!</definedName>
    <definedName name="TFMP25" localSheetId="46">#REF!</definedName>
    <definedName name="TFMP25" localSheetId="35">#REF!</definedName>
    <definedName name="TFMP25" localSheetId="37">#REF!</definedName>
    <definedName name="TFMP25" localSheetId="42">#REF!</definedName>
    <definedName name="TFMP25">#REF!</definedName>
    <definedName name="TFMP27" localSheetId="2">#REF!</definedName>
    <definedName name="TFMP27" localSheetId="48">#REF!</definedName>
    <definedName name="TFMP27" localSheetId="43">#REF!</definedName>
    <definedName name="TFMP27" localSheetId="47">#REF!</definedName>
    <definedName name="TFMP27" localSheetId="38">#REF!</definedName>
    <definedName name="TFMP27" localSheetId="40">#REF!</definedName>
    <definedName name="TFMP27" localSheetId="41">#REF!</definedName>
    <definedName name="TFMP27" localSheetId="45">#REF!</definedName>
    <definedName name="TFMP27" localSheetId="44">#REF!</definedName>
    <definedName name="TFMP27" localSheetId="39">#REF!</definedName>
    <definedName name="TFMP27" localSheetId="36">#REF!</definedName>
    <definedName name="TFMP27" localSheetId="49">#REF!</definedName>
    <definedName name="TFMP27" localSheetId="46">#REF!</definedName>
    <definedName name="TFMP27" localSheetId="35">#REF!</definedName>
    <definedName name="TFMP27" localSheetId="37">#REF!</definedName>
    <definedName name="TFMP27" localSheetId="42">#REF!</definedName>
    <definedName name="TFMP27">#REF!</definedName>
    <definedName name="TFMP30" localSheetId="2">#REF!</definedName>
    <definedName name="TFMP30" localSheetId="48">#REF!</definedName>
    <definedName name="TFMP30" localSheetId="43">#REF!</definedName>
    <definedName name="TFMP30" localSheetId="47">#REF!</definedName>
    <definedName name="TFMP30" localSheetId="38">#REF!</definedName>
    <definedName name="TFMP30" localSheetId="40">#REF!</definedName>
    <definedName name="TFMP30" localSheetId="41">#REF!</definedName>
    <definedName name="TFMP30" localSheetId="45">#REF!</definedName>
    <definedName name="TFMP30" localSheetId="44">#REF!</definedName>
    <definedName name="TFMP30" localSheetId="39">#REF!</definedName>
    <definedName name="TFMP30" localSheetId="36">#REF!</definedName>
    <definedName name="TFMP30" localSheetId="49">#REF!</definedName>
    <definedName name="TFMP30" localSheetId="46">#REF!</definedName>
    <definedName name="TFMP30" localSheetId="35">#REF!</definedName>
    <definedName name="TFMP30" localSheetId="37">#REF!</definedName>
    <definedName name="TFMP30" localSheetId="42">#REF!</definedName>
    <definedName name="TFMP30">#REF!</definedName>
    <definedName name="TFMP32" localSheetId="2">#REF!</definedName>
    <definedName name="TFMP32" localSheetId="48">#REF!</definedName>
    <definedName name="TFMP32" localSheetId="43">#REF!</definedName>
    <definedName name="TFMP32" localSheetId="47">#REF!</definedName>
    <definedName name="TFMP32" localSheetId="38">#REF!</definedName>
    <definedName name="TFMP32" localSheetId="40">#REF!</definedName>
    <definedName name="TFMP32" localSheetId="41">#REF!</definedName>
    <definedName name="TFMP32" localSheetId="45">#REF!</definedName>
    <definedName name="TFMP32" localSheetId="44">#REF!</definedName>
    <definedName name="TFMP32" localSheetId="39">#REF!</definedName>
    <definedName name="TFMP32" localSheetId="36">#REF!</definedName>
    <definedName name="TFMP32" localSheetId="49">#REF!</definedName>
    <definedName name="TFMP32" localSheetId="46">#REF!</definedName>
    <definedName name="TFMP32" localSheetId="35">#REF!</definedName>
    <definedName name="TFMP32" localSheetId="37">#REF!</definedName>
    <definedName name="TFMP32" localSheetId="42">#REF!</definedName>
    <definedName name="TFMP32">#REF!</definedName>
    <definedName name="TFMP33" localSheetId="2">#REF!</definedName>
    <definedName name="TFMP33" localSheetId="48">#REF!</definedName>
    <definedName name="TFMP33" localSheetId="43">#REF!</definedName>
    <definedName name="TFMP33" localSheetId="47">#REF!</definedName>
    <definedName name="TFMP33" localSheetId="38">#REF!</definedName>
    <definedName name="TFMP33" localSheetId="40">#REF!</definedName>
    <definedName name="TFMP33" localSheetId="41">#REF!</definedName>
    <definedName name="TFMP33" localSheetId="45">#REF!</definedName>
    <definedName name="TFMP33" localSheetId="44">#REF!</definedName>
    <definedName name="TFMP33" localSheetId="39">#REF!</definedName>
    <definedName name="TFMP33" localSheetId="36">#REF!</definedName>
    <definedName name="TFMP33" localSheetId="49">#REF!</definedName>
    <definedName name="TFMP33" localSheetId="46">#REF!</definedName>
    <definedName name="TFMP33" localSheetId="35">#REF!</definedName>
    <definedName name="TFMP33" localSheetId="37">#REF!</definedName>
    <definedName name="TFMP33" localSheetId="42">#REF!</definedName>
    <definedName name="TFMP33">#REF!</definedName>
    <definedName name="TFMP35" localSheetId="2">#REF!</definedName>
    <definedName name="TFMP35" localSheetId="48">#REF!</definedName>
    <definedName name="TFMP35" localSheetId="43">#REF!</definedName>
    <definedName name="TFMP35" localSheetId="47">#REF!</definedName>
    <definedName name="TFMP35" localSheetId="38">#REF!</definedName>
    <definedName name="TFMP35" localSheetId="40">#REF!</definedName>
    <definedName name="TFMP35" localSheetId="41">#REF!</definedName>
    <definedName name="TFMP35" localSheetId="45">#REF!</definedName>
    <definedName name="TFMP35" localSheetId="44">#REF!</definedName>
    <definedName name="TFMP35" localSheetId="39">#REF!</definedName>
    <definedName name="TFMP35" localSheetId="36">#REF!</definedName>
    <definedName name="TFMP35" localSheetId="49">#REF!</definedName>
    <definedName name="TFMP35" localSheetId="46">#REF!</definedName>
    <definedName name="TFMP35" localSheetId="35">#REF!</definedName>
    <definedName name="TFMP35" localSheetId="37">#REF!</definedName>
    <definedName name="TFMP35" localSheetId="42">#REF!</definedName>
    <definedName name="TFMP35">#REF!</definedName>
    <definedName name="TFMP36" localSheetId="2">#REF!</definedName>
    <definedName name="TFMP36" localSheetId="48">#REF!</definedName>
    <definedName name="TFMP36" localSheetId="43">#REF!</definedName>
    <definedName name="TFMP36" localSheetId="47">#REF!</definedName>
    <definedName name="TFMP36" localSheetId="38">#REF!</definedName>
    <definedName name="TFMP36" localSheetId="40">#REF!</definedName>
    <definedName name="TFMP36" localSheetId="41">#REF!</definedName>
    <definedName name="TFMP36" localSheetId="45">#REF!</definedName>
    <definedName name="TFMP36" localSheetId="44">#REF!</definedName>
    <definedName name="TFMP36" localSheetId="39">#REF!</definedName>
    <definedName name="TFMP36" localSheetId="36">#REF!</definedName>
    <definedName name="TFMP36" localSheetId="49">#REF!</definedName>
    <definedName name="TFMP36" localSheetId="46">#REF!</definedName>
    <definedName name="TFMP36" localSheetId="35">#REF!</definedName>
    <definedName name="TFMP36" localSheetId="37">#REF!</definedName>
    <definedName name="TFMP36" localSheetId="42">#REF!</definedName>
    <definedName name="TFMP36">#REF!</definedName>
    <definedName name="TFMP37" localSheetId="2">#REF!</definedName>
    <definedName name="TFMP37" localSheetId="48">#REF!</definedName>
    <definedName name="TFMP37" localSheetId="43">#REF!</definedName>
    <definedName name="TFMP37" localSheetId="47">#REF!</definedName>
    <definedName name="TFMP37" localSheetId="38">#REF!</definedName>
    <definedName name="TFMP37" localSheetId="40">#REF!</definedName>
    <definedName name="TFMP37" localSheetId="41">#REF!</definedName>
    <definedName name="TFMP37" localSheetId="45">#REF!</definedName>
    <definedName name="TFMP37" localSheetId="44">#REF!</definedName>
    <definedName name="TFMP37" localSheetId="39">#REF!</definedName>
    <definedName name="TFMP37" localSheetId="36">#REF!</definedName>
    <definedName name="TFMP37" localSheetId="49">#REF!</definedName>
    <definedName name="TFMP37" localSheetId="46">#REF!</definedName>
    <definedName name="TFMP37" localSheetId="35">#REF!</definedName>
    <definedName name="TFMP37" localSheetId="37">#REF!</definedName>
    <definedName name="TFMP37" localSheetId="42">#REF!</definedName>
    <definedName name="TFMP37">#REF!</definedName>
    <definedName name="TFMP38" localSheetId="2">#REF!</definedName>
    <definedName name="TFMP38" localSheetId="48">#REF!</definedName>
    <definedName name="TFMP38" localSheetId="43">#REF!</definedName>
    <definedName name="TFMP38" localSheetId="47">#REF!</definedName>
    <definedName name="TFMP38" localSheetId="38">#REF!</definedName>
    <definedName name="TFMP38" localSheetId="40">#REF!</definedName>
    <definedName name="TFMP38" localSheetId="41">#REF!</definedName>
    <definedName name="TFMP38" localSheetId="45">#REF!</definedName>
    <definedName name="TFMP38" localSheetId="44">#REF!</definedName>
    <definedName name="TFMP38" localSheetId="39">#REF!</definedName>
    <definedName name="TFMP38" localSheetId="36">#REF!</definedName>
    <definedName name="TFMP38" localSheetId="49">#REF!</definedName>
    <definedName name="TFMP38" localSheetId="46">#REF!</definedName>
    <definedName name="TFMP38" localSheetId="35">#REF!</definedName>
    <definedName name="TFMP38" localSheetId="37">#REF!</definedName>
    <definedName name="TFMP38" localSheetId="42">#REF!</definedName>
    <definedName name="TFMP38">#REF!</definedName>
    <definedName name="TFMP40" localSheetId="2">#REF!</definedName>
    <definedName name="TFMP40" localSheetId="48">#REF!</definedName>
    <definedName name="TFMP40" localSheetId="43">#REF!</definedName>
    <definedName name="TFMP40" localSheetId="47">#REF!</definedName>
    <definedName name="TFMP40" localSheetId="38">#REF!</definedName>
    <definedName name="TFMP40" localSheetId="40">#REF!</definedName>
    <definedName name="TFMP40" localSheetId="41">#REF!</definedName>
    <definedName name="TFMP40" localSheetId="45">#REF!</definedName>
    <definedName name="TFMP40" localSheetId="44">#REF!</definedName>
    <definedName name="TFMP40" localSheetId="39">#REF!</definedName>
    <definedName name="TFMP40" localSheetId="36">#REF!</definedName>
    <definedName name="TFMP40" localSheetId="49">#REF!</definedName>
    <definedName name="TFMP40" localSheetId="46">#REF!</definedName>
    <definedName name="TFMP40" localSheetId="35">#REF!</definedName>
    <definedName name="TFMP40" localSheetId="37">#REF!</definedName>
    <definedName name="TFMP40" localSheetId="42">#REF!</definedName>
    <definedName name="TFMP40">#REF!</definedName>
    <definedName name="TFMP41" localSheetId="2">#REF!</definedName>
    <definedName name="TFMP41" localSheetId="48">#REF!</definedName>
    <definedName name="TFMP41" localSheetId="43">#REF!</definedName>
    <definedName name="TFMP41" localSheetId="47">#REF!</definedName>
    <definedName name="TFMP41" localSheetId="38">#REF!</definedName>
    <definedName name="TFMP41" localSheetId="40">#REF!</definedName>
    <definedName name="TFMP41" localSheetId="41">#REF!</definedName>
    <definedName name="TFMP41" localSheetId="45">#REF!</definedName>
    <definedName name="TFMP41" localSheetId="44">#REF!</definedName>
    <definedName name="TFMP41" localSheetId="39">#REF!</definedName>
    <definedName name="TFMP41" localSheetId="36">#REF!</definedName>
    <definedName name="TFMP41" localSheetId="49">#REF!</definedName>
    <definedName name="TFMP41" localSheetId="46">#REF!</definedName>
    <definedName name="TFMP41" localSheetId="35">#REF!</definedName>
    <definedName name="TFMP41" localSheetId="37">#REF!</definedName>
    <definedName name="TFMP41" localSheetId="42">#REF!</definedName>
    <definedName name="TFMP41">#REF!</definedName>
    <definedName name="TFMP42" localSheetId="2">#REF!</definedName>
    <definedName name="TFMP42" localSheetId="48">#REF!</definedName>
    <definedName name="TFMP42" localSheetId="43">#REF!</definedName>
    <definedName name="TFMP42" localSheetId="47">#REF!</definedName>
    <definedName name="TFMP42" localSheetId="38">#REF!</definedName>
    <definedName name="TFMP42" localSheetId="40">#REF!</definedName>
    <definedName name="TFMP42" localSheetId="41">#REF!</definedName>
    <definedName name="TFMP42" localSheetId="45">#REF!</definedName>
    <definedName name="TFMP42" localSheetId="44">#REF!</definedName>
    <definedName name="TFMP42" localSheetId="39">#REF!</definedName>
    <definedName name="TFMP42" localSheetId="36">#REF!</definedName>
    <definedName name="TFMP42" localSheetId="49">#REF!</definedName>
    <definedName name="TFMP42" localSheetId="46">#REF!</definedName>
    <definedName name="TFMP42" localSheetId="35">#REF!</definedName>
    <definedName name="TFMP42" localSheetId="37">#REF!</definedName>
    <definedName name="TFMP42" localSheetId="42">#REF!</definedName>
    <definedName name="TFMP42">#REF!</definedName>
    <definedName name="TFMP43" localSheetId="2">#REF!</definedName>
    <definedName name="TFMP43" localSheetId="48">#REF!</definedName>
    <definedName name="TFMP43" localSheetId="43">#REF!</definedName>
    <definedName name="TFMP43" localSheetId="47">#REF!</definedName>
    <definedName name="TFMP43" localSheetId="38">#REF!</definedName>
    <definedName name="TFMP43" localSheetId="40">#REF!</definedName>
    <definedName name="TFMP43" localSheetId="41">#REF!</definedName>
    <definedName name="TFMP43" localSheetId="45">#REF!</definedName>
    <definedName name="TFMP43" localSheetId="44">#REF!</definedName>
    <definedName name="TFMP43" localSheetId="39">#REF!</definedName>
    <definedName name="TFMP43" localSheetId="36">#REF!</definedName>
    <definedName name="TFMP43" localSheetId="49">#REF!</definedName>
    <definedName name="TFMP43" localSheetId="46">#REF!</definedName>
    <definedName name="TFMP43" localSheetId="35">#REF!</definedName>
    <definedName name="TFMP43" localSheetId="37">#REF!</definedName>
    <definedName name="TFMP43" localSheetId="42">#REF!</definedName>
    <definedName name="TFMP43">#REF!</definedName>
    <definedName name="TFMP44" localSheetId="2">#REF!</definedName>
    <definedName name="TFMP44" localSheetId="48">#REF!</definedName>
    <definedName name="TFMP44" localSheetId="43">#REF!</definedName>
    <definedName name="TFMP44" localSheetId="47">#REF!</definedName>
    <definedName name="TFMP44" localSheetId="38">#REF!</definedName>
    <definedName name="TFMP44" localSheetId="40">#REF!</definedName>
    <definedName name="TFMP44" localSheetId="41">#REF!</definedName>
    <definedName name="TFMP44" localSheetId="45">#REF!</definedName>
    <definedName name="TFMP44" localSheetId="44">#REF!</definedName>
    <definedName name="TFMP44" localSheetId="39">#REF!</definedName>
    <definedName name="TFMP44" localSheetId="36">#REF!</definedName>
    <definedName name="TFMP44" localSheetId="49">#REF!</definedName>
    <definedName name="TFMP44" localSheetId="46">#REF!</definedName>
    <definedName name="TFMP44" localSheetId="35">#REF!</definedName>
    <definedName name="TFMP44" localSheetId="37">#REF!</definedName>
    <definedName name="TFMP44" localSheetId="42">#REF!</definedName>
    <definedName name="TFMP44">#REF!</definedName>
    <definedName name="TFMP45" localSheetId="2">#REF!</definedName>
    <definedName name="TFMP45" localSheetId="48">#REF!</definedName>
    <definedName name="TFMP45" localSheetId="43">#REF!</definedName>
    <definedName name="TFMP45" localSheetId="47">#REF!</definedName>
    <definedName name="TFMP45" localSheetId="38">#REF!</definedName>
    <definedName name="TFMP45" localSheetId="40">#REF!</definedName>
    <definedName name="TFMP45" localSheetId="41">#REF!</definedName>
    <definedName name="TFMP45" localSheetId="45">#REF!</definedName>
    <definedName name="TFMP45" localSheetId="44">#REF!</definedName>
    <definedName name="TFMP45" localSheetId="39">#REF!</definedName>
    <definedName name="TFMP45" localSheetId="36">#REF!</definedName>
    <definedName name="TFMP45" localSheetId="49">#REF!</definedName>
    <definedName name="TFMP45" localSheetId="46">#REF!</definedName>
    <definedName name="TFMP45" localSheetId="35">#REF!</definedName>
    <definedName name="TFMP45" localSheetId="37">#REF!</definedName>
    <definedName name="TFMP45" localSheetId="42">#REF!</definedName>
    <definedName name="TFMP45">#REF!</definedName>
    <definedName name="TFRF" localSheetId="40">TFRF!$B$1</definedName>
    <definedName name="TFRF">#REF!</definedName>
    <definedName name="TFRF_Debt_Related" localSheetId="40">TFRF!$B$29:$H$43</definedName>
    <definedName name="TFRF_GOV_SEC" localSheetId="40">TFRF!$B$22:$H$27</definedName>
    <definedName name="TFRFNAV" localSheetId="40">TFRF!$B$57:$B$72</definedName>
    <definedName name="TFRLTF" localSheetId="2">#REF!</definedName>
    <definedName name="TFRLTF" localSheetId="48">#REF!</definedName>
    <definedName name="TFRLTF" localSheetId="43">#REF!</definedName>
    <definedName name="TFRLTF" localSheetId="47">#REF!</definedName>
    <definedName name="TFRLTF" localSheetId="38">#REF!</definedName>
    <definedName name="TFRLTF" localSheetId="40">#REF!</definedName>
    <definedName name="TFRLTF" localSheetId="41">#REF!</definedName>
    <definedName name="TFRLTF" localSheetId="45">#REF!</definedName>
    <definedName name="TFRLTF" localSheetId="44">#REF!</definedName>
    <definedName name="TFRLTF" localSheetId="39">#REF!</definedName>
    <definedName name="TFRLTF" localSheetId="36">#REF!</definedName>
    <definedName name="TFRLTF" localSheetId="49">#REF!</definedName>
    <definedName name="TFRLTF" localSheetId="46">#REF!</definedName>
    <definedName name="TFRLTF" localSheetId="35">#REF!</definedName>
    <definedName name="TFRLTF" localSheetId="37">#REF!</definedName>
    <definedName name="TFRLTF" localSheetId="42">#REF!</definedName>
    <definedName name="TFRLTF">#REF!</definedName>
    <definedName name="TFRSTF" localSheetId="41">TFRSTF!$B$1</definedName>
    <definedName name="TFRSTF">#REF!</definedName>
    <definedName name="TFRSTF_GOV_SEC" localSheetId="41">TFRSTF!$B$22:$H$26</definedName>
    <definedName name="TFRSTF_MM" localSheetId="41">TFRSTF!$B$28:$H$84</definedName>
    <definedName name="TFRSTFNAV" localSheetId="41">TFRSTF!$B$97:$B$104</definedName>
    <definedName name="TFTF1" localSheetId="2">#REF!</definedName>
    <definedName name="TFTF1" localSheetId="48">#REF!</definedName>
    <definedName name="TFTF1" localSheetId="43">#REF!</definedName>
    <definedName name="TFTF1" localSheetId="47">#REF!</definedName>
    <definedName name="TFTF1" localSheetId="38">#REF!</definedName>
    <definedName name="TFTF1" localSheetId="40">#REF!</definedName>
    <definedName name="TFTF1" localSheetId="41">#REF!</definedName>
    <definedName name="TFTF1" localSheetId="45">#REF!</definedName>
    <definedName name="TFTF1" localSheetId="44">#REF!</definedName>
    <definedName name="TFTF1" localSheetId="39">#REF!</definedName>
    <definedName name="TFTF1" localSheetId="36">#REF!</definedName>
    <definedName name="TFTF1" localSheetId="49">#REF!</definedName>
    <definedName name="TFTF1" localSheetId="46">#REF!</definedName>
    <definedName name="TFTF1" localSheetId="35">#REF!</definedName>
    <definedName name="TFTF1" localSheetId="37">#REF!</definedName>
    <definedName name="TFTF1" localSheetId="42">#REF!</definedName>
    <definedName name="TFTF1">#REF!</definedName>
    <definedName name="TFTF2A" localSheetId="2">#REF!</definedName>
    <definedName name="TFTF2A" localSheetId="48">#REF!</definedName>
    <definedName name="TFTF2A" localSheetId="43">#REF!</definedName>
    <definedName name="TFTF2A" localSheetId="47">#REF!</definedName>
    <definedName name="TFTF2A" localSheetId="38">#REF!</definedName>
    <definedName name="TFTF2A" localSheetId="40">#REF!</definedName>
    <definedName name="TFTF2A" localSheetId="41">#REF!</definedName>
    <definedName name="TFTF2A" localSheetId="45">#REF!</definedName>
    <definedName name="TFTF2A" localSheetId="44">#REF!</definedName>
    <definedName name="TFTF2A" localSheetId="39">#REF!</definedName>
    <definedName name="TFTF2A" localSheetId="36">#REF!</definedName>
    <definedName name="TFTF2A" localSheetId="49">#REF!</definedName>
    <definedName name="TFTF2A" localSheetId="46">#REF!</definedName>
    <definedName name="TFTF2A" localSheetId="35">#REF!</definedName>
    <definedName name="TFTF2A" localSheetId="37">#REF!</definedName>
    <definedName name="TFTF2A" localSheetId="42">#REF!</definedName>
    <definedName name="TFTF2A">#REF!</definedName>
    <definedName name="TFTF2B" localSheetId="2">#REF!</definedName>
    <definedName name="TFTF2B" localSheetId="48">#REF!</definedName>
    <definedName name="TFTF2B" localSheetId="43">#REF!</definedName>
    <definedName name="TFTF2B" localSheetId="47">#REF!</definedName>
    <definedName name="TFTF2B" localSheetId="38">#REF!</definedName>
    <definedName name="TFTF2B" localSheetId="40">#REF!</definedName>
    <definedName name="TFTF2B" localSheetId="41">#REF!</definedName>
    <definedName name="TFTF2B" localSheetId="45">#REF!</definedName>
    <definedName name="TFTF2B" localSheetId="44">#REF!</definedName>
    <definedName name="TFTF2B" localSheetId="39">#REF!</definedName>
    <definedName name="TFTF2B" localSheetId="36">#REF!</definedName>
    <definedName name="TFTF2B" localSheetId="49">#REF!</definedName>
    <definedName name="TFTF2B" localSheetId="46">#REF!</definedName>
    <definedName name="TFTF2B" localSheetId="35">#REF!</definedName>
    <definedName name="TFTF2B" localSheetId="37">#REF!</definedName>
    <definedName name="TFTF2B" localSheetId="42">#REF!</definedName>
    <definedName name="TFTF2B">#REF!</definedName>
    <definedName name="TGEIFA" localSheetId="2">#REF!</definedName>
    <definedName name="TGEIFA" localSheetId="48">#REF!</definedName>
    <definedName name="TGEIFA" localSheetId="43">#REF!</definedName>
    <definedName name="TGEIFA" localSheetId="47">#REF!</definedName>
    <definedName name="TGEIFA" localSheetId="38">#REF!</definedName>
    <definedName name="TGEIFA" localSheetId="40">#REF!</definedName>
    <definedName name="TGEIFA" localSheetId="41">#REF!</definedName>
    <definedName name="TGEIFA" localSheetId="45">#REF!</definedName>
    <definedName name="TGEIFA" localSheetId="44">#REF!</definedName>
    <definedName name="TGEIFA" localSheetId="39">#REF!</definedName>
    <definedName name="TGEIFA" localSheetId="36">#REF!</definedName>
    <definedName name="TGEIFA" localSheetId="49">#REF!</definedName>
    <definedName name="TGEIFA" localSheetId="46">#REF!</definedName>
    <definedName name="TGEIFA" localSheetId="35">#REF!</definedName>
    <definedName name="TGEIFA" localSheetId="37">#REF!</definedName>
    <definedName name="TGEIFA" localSheetId="42">#REF!</definedName>
    <definedName name="TGEIFA">#REF!</definedName>
    <definedName name="TGEIFB" localSheetId="2">#REF!</definedName>
    <definedName name="TGEIFB" localSheetId="48">#REF!</definedName>
    <definedName name="TGEIFB" localSheetId="43">#REF!</definedName>
    <definedName name="TGEIFB" localSheetId="47">#REF!</definedName>
    <definedName name="TGEIFB" localSheetId="38">#REF!</definedName>
    <definedName name="TGEIFB" localSheetId="40">#REF!</definedName>
    <definedName name="TGEIFB" localSheetId="41">#REF!</definedName>
    <definedName name="TGEIFB" localSheetId="45">#REF!</definedName>
    <definedName name="TGEIFB" localSheetId="44">#REF!</definedName>
    <definedName name="TGEIFB" localSheetId="39">#REF!</definedName>
    <definedName name="TGEIFB" localSheetId="36">#REF!</definedName>
    <definedName name="TGEIFB" localSheetId="49">#REF!</definedName>
    <definedName name="TGEIFB" localSheetId="46">#REF!</definedName>
    <definedName name="TGEIFB" localSheetId="35">#REF!</definedName>
    <definedName name="TGEIFB" localSheetId="37">#REF!</definedName>
    <definedName name="TGEIFB" localSheetId="42">#REF!</definedName>
    <definedName name="TGEIFB">#REF!</definedName>
    <definedName name="TGMTF" localSheetId="2">#REF!</definedName>
    <definedName name="TGMTF" localSheetId="48">#REF!</definedName>
    <definedName name="TGMTF" localSheetId="43">#REF!</definedName>
    <definedName name="TGMTF" localSheetId="47">#REF!</definedName>
    <definedName name="TGMTF" localSheetId="38">#REF!</definedName>
    <definedName name="TGMTF" localSheetId="40">#REF!</definedName>
    <definedName name="TGMTF" localSheetId="41">#REF!</definedName>
    <definedName name="TGMTF" localSheetId="45">#REF!</definedName>
    <definedName name="TGMTF" localSheetId="44">#REF!</definedName>
    <definedName name="TGMTF" localSheetId="39">#REF!</definedName>
    <definedName name="TGMTF" localSheetId="36">#REF!</definedName>
    <definedName name="TGMTF" localSheetId="49">#REF!</definedName>
    <definedName name="TGMTF" localSheetId="46">#REF!</definedName>
    <definedName name="TGMTF" localSheetId="35">#REF!</definedName>
    <definedName name="TGMTF" localSheetId="37">#REF!</definedName>
    <definedName name="TGMTF" localSheetId="42">#REF!</definedName>
    <definedName name="TGMTF">#REF!</definedName>
    <definedName name="TGSFR" localSheetId="45">TGSFR!$B$1</definedName>
    <definedName name="TGSFR">#REF!</definedName>
    <definedName name="TGSFR_GOV_SEC" localSheetId="45">TGSFR!$B$22:$H$39</definedName>
    <definedName name="TGSFR_MM" localSheetId="45">TGSFR!$B$41:$H$42</definedName>
    <definedName name="TGSFRNAV" localSheetId="45">TGSFR!$B$55:$B$66</definedName>
    <definedName name="TGSMF" localSheetId="2">#REF!</definedName>
    <definedName name="TGSMF" localSheetId="48">#REF!</definedName>
    <definedName name="TGSMF" localSheetId="43">#REF!</definedName>
    <definedName name="TGSMF" localSheetId="47">#REF!</definedName>
    <definedName name="TGSMF" localSheetId="38">#REF!</definedName>
    <definedName name="TGSMF" localSheetId="40">#REF!</definedName>
    <definedName name="TGSMF" localSheetId="41">#REF!</definedName>
    <definedName name="TGSMF" localSheetId="45">#REF!</definedName>
    <definedName name="TGSMF" localSheetId="44">#REF!</definedName>
    <definedName name="TGSMF" localSheetId="39">#REF!</definedName>
    <definedName name="TGSMF" localSheetId="36">#REF!</definedName>
    <definedName name="TGSMF" localSheetId="49">#REF!</definedName>
    <definedName name="TGSMF" localSheetId="46">#REF!</definedName>
    <definedName name="TGSMF" localSheetId="35">#REF!</definedName>
    <definedName name="TGSMF" localSheetId="37">#REF!</definedName>
    <definedName name="TGSMF" localSheetId="42">#REF!</definedName>
    <definedName name="TGSMF">#REF!</definedName>
    <definedName name="TICF" localSheetId="48">#REF!</definedName>
    <definedName name="TICF" localSheetId="43">#REF!</definedName>
    <definedName name="TICF" localSheetId="47">#REF!</definedName>
    <definedName name="TICF" localSheetId="38">#REF!</definedName>
    <definedName name="TICF" localSheetId="40">#REF!</definedName>
    <definedName name="TICF" localSheetId="41">#REF!</definedName>
    <definedName name="TICF" localSheetId="45">#REF!</definedName>
    <definedName name="TICF" localSheetId="44">#REF!</definedName>
    <definedName name="TICF" localSheetId="39">#REF!</definedName>
    <definedName name="TICF" localSheetId="36">#REF!</definedName>
    <definedName name="TICF" localSheetId="49">#REF!</definedName>
    <definedName name="TICF" localSheetId="46">#REF!</definedName>
    <definedName name="TICF" localSheetId="35">#REF!</definedName>
    <definedName name="TICF" localSheetId="37">#REF!</definedName>
    <definedName name="TICF" localSheetId="42">#REF!</definedName>
    <definedName name="TICF">TICF!$B$1</definedName>
    <definedName name="TICF_Debt_Related" localSheetId="19">TICF!$B$49:$H$53</definedName>
    <definedName name="TICF_EQ" localSheetId="19">TICF!$B$13:$I$47</definedName>
    <definedName name="TICFNAV" localSheetId="19">TICF!$B$67:$B$74</definedName>
    <definedName name="TIFA" localSheetId="44">TIFA!$B$1</definedName>
    <definedName name="TIFA">#REF!</definedName>
    <definedName name="TIFA_Debt_Related" localSheetId="44">TIFA!$B$31:$H$37</definedName>
    <definedName name="TIFA_Debt_Related_UNLISTED" localSheetId="44">TIFA!$B$39:$H$40</definedName>
    <definedName name="TIFA_GOV_SEC" localSheetId="44">TIFA!$B$22:$H$29</definedName>
    <definedName name="TIFANAV" localSheetId="44">TIFA!$B$53:$B$64</definedName>
    <definedName name="TIFNA" localSheetId="48">#REF!</definedName>
    <definedName name="TIFNA" localSheetId="43">#REF!</definedName>
    <definedName name="TIFNA" localSheetId="47">#REF!</definedName>
    <definedName name="TIFNA" localSheetId="38">#REF!</definedName>
    <definedName name="TIFNA" localSheetId="40">#REF!</definedName>
    <definedName name="TIFNA" localSheetId="41">#REF!</definedName>
    <definedName name="TIFNA" localSheetId="45">#REF!</definedName>
    <definedName name="TIFNA" localSheetId="44">#REF!</definedName>
    <definedName name="TIFNA" localSheetId="39">#REF!</definedName>
    <definedName name="TIFNA" localSheetId="36">#REF!</definedName>
    <definedName name="TIFNA" localSheetId="49">#REF!</definedName>
    <definedName name="TIFNA" localSheetId="46">#REF!</definedName>
    <definedName name="TIFNA" localSheetId="35">#REF!</definedName>
    <definedName name="TIFNA" localSheetId="37">#REF!</definedName>
    <definedName name="TIFNA" localSheetId="42">#REF!</definedName>
    <definedName name="TIFNA">TIFNA!$B$1</definedName>
    <definedName name="TIFNA_Debt_Related" localSheetId="24">TIFNA!$B$69:$H$73</definedName>
    <definedName name="TIFNA_EQ" localSheetId="24">TIFNA!$B$14:$I$67</definedName>
    <definedName name="TIFNANAV" localSheetId="24">TIFNA!$B$87:$B$90</definedName>
    <definedName name="TIFSA" localSheetId="48">#REF!</definedName>
    <definedName name="TIFSA" localSheetId="43">#REF!</definedName>
    <definedName name="TIFSA" localSheetId="47">#REF!</definedName>
    <definedName name="TIFSA" localSheetId="38">#REF!</definedName>
    <definedName name="TIFSA" localSheetId="40">#REF!</definedName>
    <definedName name="TIFSA" localSheetId="41">#REF!</definedName>
    <definedName name="TIFSA" localSheetId="45">#REF!</definedName>
    <definedName name="TIFSA" localSheetId="44">#REF!</definedName>
    <definedName name="TIFSA" localSheetId="39">#REF!</definedName>
    <definedName name="TIFSA" localSheetId="36">#REF!</definedName>
    <definedName name="TIFSA" localSheetId="49">#REF!</definedName>
    <definedName name="TIFSA" localSheetId="46">#REF!</definedName>
    <definedName name="TIFSA" localSheetId="35">#REF!</definedName>
    <definedName name="TIFSA" localSheetId="37">#REF!</definedName>
    <definedName name="TIFSA" localSheetId="42">#REF!</definedName>
    <definedName name="TIFSA">TIFSA!$B$1</definedName>
    <definedName name="TIFSA_EQ" localSheetId="23">TIFSA!$B$14:$I$46</definedName>
    <definedName name="TIFSANAV" localSheetId="23">TIFSA!$B$60:$B$63</definedName>
    <definedName name="TIGIF" localSheetId="2">#REF!</definedName>
    <definedName name="TIGIF" localSheetId="48">#REF!</definedName>
    <definedName name="TIGIF" localSheetId="43">#REF!</definedName>
    <definedName name="TIGIF" localSheetId="47">#REF!</definedName>
    <definedName name="TIGIF" localSheetId="38">#REF!</definedName>
    <definedName name="TIGIF" localSheetId="40">#REF!</definedName>
    <definedName name="TIGIF" localSheetId="41">#REF!</definedName>
    <definedName name="TIGIF" localSheetId="45">#REF!</definedName>
    <definedName name="TIGIF" localSheetId="44">#REF!</definedName>
    <definedName name="TIGIF" localSheetId="39">#REF!</definedName>
    <definedName name="TIGIF" localSheetId="36">#REF!</definedName>
    <definedName name="TIGIF" localSheetId="49">#REF!</definedName>
    <definedName name="TIGIF" localSheetId="46">#REF!</definedName>
    <definedName name="TIGIF" localSheetId="35">#REF!</definedName>
    <definedName name="TIGIF" localSheetId="37">#REF!</definedName>
    <definedName name="TIGIF" localSheetId="42">#REF!</definedName>
    <definedName name="TIGIF">#REF!</definedName>
    <definedName name="TINR" localSheetId="48">#REF!</definedName>
    <definedName name="TINR" localSheetId="43">#REF!</definedName>
    <definedName name="TINR" localSheetId="47">#REF!</definedName>
    <definedName name="TINR" localSheetId="38">#REF!</definedName>
    <definedName name="TINR" localSheetId="40">#REF!</definedName>
    <definedName name="TINR" localSheetId="41">#REF!</definedName>
    <definedName name="TINR" localSheetId="45">#REF!</definedName>
    <definedName name="TINR" localSheetId="44">#REF!</definedName>
    <definedName name="TINR" localSheetId="39">#REF!</definedName>
    <definedName name="TINR" localSheetId="36">#REF!</definedName>
    <definedName name="TINR" localSheetId="49">#REF!</definedName>
    <definedName name="TINR" localSheetId="46">#REF!</definedName>
    <definedName name="TINR" localSheetId="35">#REF!</definedName>
    <definedName name="TINR" localSheetId="37">#REF!</definedName>
    <definedName name="TINR" localSheetId="42">#REF!</definedName>
    <definedName name="TINR">TINR!$B$1</definedName>
    <definedName name="TINR_EQ" localSheetId="10">TINR!$B$13:$I$75</definedName>
    <definedName name="TINRNAV" localSheetId="10">TINR!$B$89:$B$96</definedName>
    <definedName name="TIPF" localSheetId="39">TIPF!$B$1</definedName>
    <definedName name="TIPF">#REF!</definedName>
    <definedName name="TIPF_Debt_Related" localSheetId="39">TIPF!$B$29:$H$45</definedName>
    <definedName name="TIPF_Debt_Related_UNLISTED" localSheetId="39">TIPF!$B$47:$H$48</definedName>
    <definedName name="TIPF_GOV_SEC" localSheetId="39">TIPF!$B$22:$H$27</definedName>
    <definedName name="TIPFNAV" localSheetId="39">TIPF!$B$61:$B$68</definedName>
    <definedName name="TIPFSP1" localSheetId="2">#REF!</definedName>
    <definedName name="TIPFSP1" localSheetId="48">#REF!</definedName>
    <definedName name="TIPFSP1" localSheetId="43">#REF!</definedName>
    <definedName name="TIPFSP1" localSheetId="47">#REF!</definedName>
    <definedName name="TIPFSP1" localSheetId="38">#REF!</definedName>
    <definedName name="TIPFSP1" localSheetId="40">#REF!</definedName>
    <definedName name="TIPFSP1" localSheetId="41">#REF!</definedName>
    <definedName name="TIPFSP1" localSheetId="45">#REF!</definedName>
    <definedName name="TIPFSP1" localSheetId="44">#REF!</definedName>
    <definedName name="TIPFSP1" localSheetId="39">#REF!</definedName>
    <definedName name="TIPFSP1" localSheetId="36">#REF!</definedName>
    <definedName name="TIPFSP1" localSheetId="49">#REF!</definedName>
    <definedName name="TIPFSP1" localSheetId="46">#REF!</definedName>
    <definedName name="TIPFSP1" localSheetId="35">#REF!</definedName>
    <definedName name="TIPFSP1" localSheetId="37">#REF!</definedName>
    <definedName name="TIPFSP1" localSheetId="42">#REF!</definedName>
    <definedName name="TIPFSP1">#REF!</definedName>
    <definedName name="TIPHF" localSheetId="48">#REF!</definedName>
    <definedName name="TIPHF" localSheetId="43">#REF!</definedName>
    <definedName name="TIPHF" localSheetId="47">#REF!</definedName>
    <definedName name="TIPHF" localSheetId="38">#REF!</definedName>
    <definedName name="TIPHF" localSheetId="40">#REF!</definedName>
    <definedName name="TIPHF" localSheetId="41">#REF!</definedName>
    <definedName name="TIPHF" localSheetId="45">#REF!</definedName>
    <definedName name="TIPHF" localSheetId="44">#REF!</definedName>
    <definedName name="TIPHF" localSheetId="39">#REF!</definedName>
    <definedName name="TIPHF" localSheetId="36">#REF!</definedName>
    <definedName name="TIPHF" localSheetId="49">#REF!</definedName>
    <definedName name="TIPHF" localSheetId="46">#REF!</definedName>
    <definedName name="TIPHF" localSheetId="35">#REF!</definedName>
    <definedName name="TIPHF" localSheetId="37">#REF!</definedName>
    <definedName name="TIPHF" localSheetId="42">#REF!</definedName>
    <definedName name="TIPHF">TIPHF!$B$1</definedName>
    <definedName name="TIPHF_EQ" localSheetId="20">TIPHF!$B$13:$I$41</definedName>
    <definedName name="TIPHFNAV" localSheetId="20">TIPHF!$B$55:$B$62</definedName>
    <definedName name="TISF" localSheetId="48">#REF!</definedName>
    <definedName name="TISF" localSheetId="43">#REF!</definedName>
    <definedName name="TISF" localSheetId="47">#REF!</definedName>
    <definedName name="TISF" localSheetId="38">#REF!</definedName>
    <definedName name="TISF" localSheetId="40">#REF!</definedName>
    <definedName name="TISF" localSheetId="41">#REF!</definedName>
    <definedName name="TISF" localSheetId="45">#REF!</definedName>
    <definedName name="TISF" localSheetId="44">#REF!</definedName>
    <definedName name="TISF" localSheetId="39">#REF!</definedName>
    <definedName name="TISF" localSheetId="36">#REF!</definedName>
    <definedName name="TISF" localSheetId="49">#REF!</definedName>
    <definedName name="TISF" localSheetId="46">#REF!</definedName>
    <definedName name="TISF" localSheetId="35">#REF!</definedName>
    <definedName name="TISF" localSheetId="37">#REF!</definedName>
    <definedName name="TISF" localSheetId="42">#REF!</definedName>
    <definedName name="TISF">TISF!$B$1</definedName>
    <definedName name="TISF_EQ" localSheetId="22">TISF!$B$13:$I$56</definedName>
    <definedName name="TISF_EQ_FU_Related" localSheetId="22">TISF!#REF!</definedName>
    <definedName name="TISFNAV" localSheetId="22">TISF!$B$75:$B$82</definedName>
    <definedName name="TITSF" localSheetId="2">#REF!</definedName>
    <definedName name="TITSF" localSheetId="48">#REF!</definedName>
    <definedName name="TITSF" localSheetId="43">#REF!</definedName>
    <definedName name="TITSF" localSheetId="47">#REF!</definedName>
    <definedName name="TITSF" localSheetId="38">#REF!</definedName>
    <definedName name="TITSF" localSheetId="40">#REF!</definedName>
    <definedName name="TITSF" localSheetId="41">#REF!</definedName>
    <definedName name="TITSF" localSheetId="45">#REF!</definedName>
    <definedName name="TITSF" localSheetId="44">#REF!</definedName>
    <definedName name="TITSF" localSheetId="39">#REF!</definedName>
    <definedName name="TITSF" localSheetId="36">#REF!</definedName>
    <definedName name="TITSF" localSheetId="49">#REF!</definedName>
    <definedName name="TITSF" localSheetId="46">#REF!</definedName>
    <definedName name="TITSF" localSheetId="35">#REF!</definedName>
    <definedName name="TITSF" localSheetId="37">#REF!</definedName>
    <definedName name="TITSF" localSheetId="42">#REF!</definedName>
    <definedName name="TITSF">#REF!</definedName>
    <definedName name="TLF" localSheetId="36">TLF!$B$1</definedName>
    <definedName name="TLF">#REF!</definedName>
    <definedName name="TLF_GOV_SEC" localSheetId="36">TLF!$B$23:$H$53</definedName>
    <definedName name="TLF_MM" localSheetId="36">TLF!$B$55:$H$103</definedName>
    <definedName name="TLFNAV" localSheetId="36">TLF!$B$116:$B$123</definedName>
    <definedName name="TLMF" localSheetId="2">#REF!</definedName>
    <definedName name="TLMF" localSheetId="48">#REF!</definedName>
    <definedName name="TLMF" localSheetId="43">#REF!</definedName>
    <definedName name="TLMF" localSheetId="47">#REF!</definedName>
    <definedName name="TLMF" localSheetId="38">#REF!</definedName>
    <definedName name="TLMF" localSheetId="40">#REF!</definedName>
    <definedName name="TLMF" localSheetId="41">#REF!</definedName>
    <definedName name="TLMF" localSheetId="45">#REF!</definedName>
    <definedName name="TLMF" localSheetId="44">#REF!</definedName>
    <definedName name="TLMF" localSheetId="39">#REF!</definedName>
    <definedName name="TLMF" localSheetId="36">#REF!</definedName>
    <definedName name="TLMF" localSheetId="49">#REF!</definedName>
    <definedName name="TLMF" localSheetId="46">#REF!</definedName>
    <definedName name="TLMF" localSheetId="35">#REF!</definedName>
    <definedName name="TLMF" localSheetId="37">#REF!</definedName>
    <definedName name="TLMF" localSheetId="42">#REF!</definedName>
    <definedName name="TLMF">#REF!</definedName>
    <definedName name="TMAOF" localSheetId="48">#REF!</definedName>
    <definedName name="TMAOF" localSheetId="43">#REF!</definedName>
    <definedName name="TMAOF" localSheetId="47">#REF!</definedName>
    <definedName name="TMAOF" localSheetId="38">#REF!</definedName>
    <definedName name="TMAOF" localSheetId="40">#REF!</definedName>
    <definedName name="TMAOF" localSheetId="41">#REF!</definedName>
    <definedName name="TMAOF" localSheetId="45">#REF!</definedName>
    <definedName name="TMAOF" localSheetId="44">#REF!</definedName>
    <definedName name="TMAOF" localSheetId="39">#REF!</definedName>
    <definedName name="TMAOF" localSheetId="36">#REF!</definedName>
    <definedName name="TMAOF" localSheetId="49">#REF!</definedName>
    <definedName name="TMAOF" localSheetId="46">#REF!</definedName>
    <definedName name="TMAOF" localSheetId="35">#REF!</definedName>
    <definedName name="TMAOF" localSheetId="37">#REF!</definedName>
    <definedName name="TMAOF" localSheetId="42">#REF!</definedName>
    <definedName name="TMAOF">TMAOF!$B$1</definedName>
    <definedName name="TMAOF_Debt_Related" localSheetId="6">TMAOF!$B$125:$H$129</definedName>
    <definedName name="TMAOF_EQ" localSheetId="6">TMAOF!$B$13:$I$79</definedName>
    <definedName name="TMAOF_EQ_Related" localSheetId="6">TMAOF!$B$80:$I$90</definedName>
    <definedName name="TMAOF_GOV_SEC" localSheetId="6">TMAOF!$B$114:$H$123</definedName>
    <definedName name="TMAOF_MM" localSheetId="6">TMAOF!$B$131:$H$133</definedName>
    <definedName name="TMAOFNAV" localSheetId="6">TMAOF!$B$147:$B$154</definedName>
    <definedName name="TMCAPF" localSheetId="48">#REF!</definedName>
    <definedName name="TMCAPF" localSheetId="43">#REF!</definedName>
    <definedName name="TMCAPF" localSheetId="47">#REF!</definedName>
    <definedName name="TMCAPF" localSheetId="38">#REF!</definedName>
    <definedName name="TMCAPF" localSheetId="40">#REF!</definedName>
    <definedName name="TMCAPF" localSheetId="41">#REF!</definedName>
    <definedName name="TMCAPF" localSheetId="45">#REF!</definedName>
    <definedName name="TMCAPF" localSheetId="44">#REF!</definedName>
    <definedName name="TMCAPF" localSheetId="39">#REF!</definedName>
    <definedName name="TMCAPF" localSheetId="36">#REF!</definedName>
    <definedName name="TMCAPF" localSheetId="49">#REF!</definedName>
    <definedName name="TMCAPF" localSheetId="46">#REF!</definedName>
    <definedName name="TMCAPF" localSheetId="35">#REF!</definedName>
    <definedName name="TMCAPF" localSheetId="37">#REF!</definedName>
    <definedName name="TMCAPF" localSheetId="42">#REF!</definedName>
    <definedName name="TMCAPF">TMCAPF!$B$1</definedName>
    <definedName name="TMCAPF_EQ" localSheetId="14">TMCAPF!$B$13:$I$60</definedName>
    <definedName name="TMCAPFNAV" localSheetId="14">TMCAPF!$B$74:$B$81</definedName>
    <definedName name="TMIF" localSheetId="48">#REF!</definedName>
    <definedName name="TMIF" localSheetId="43">#REF!</definedName>
    <definedName name="TMIF" localSheetId="47">#REF!</definedName>
    <definedName name="TMIF" localSheetId="38">#REF!</definedName>
    <definedName name="TMIF" localSheetId="40">#REF!</definedName>
    <definedName name="TMIF" localSheetId="41">#REF!</definedName>
    <definedName name="TMIF" localSheetId="45">#REF!</definedName>
    <definedName name="TMIF" localSheetId="44">#REF!</definedName>
    <definedName name="TMIF" localSheetId="39">#REF!</definedName>
    <definedName name="TMIF" localSheetId="36">#REF!</definedName>
    <definedName name="TMIF" localSheetId="49">#REF!</definedName>
    <definedName name="TMIF" localSheetId="46">#REF!</definedName>
    <definedName name="TMIF" localSheetId="35">#REF!</definedName>
    <definedName name="TMIF" localSheetId="37">#REF!</definedName>
    <definedName name="TMIF" localSheetId="42">#REF!</definedName>
    <definedName name="TMIF">TMIF!$B$1</definedName>
    <definedName name="TMIF_Debt_Related" localSheetId="5">TMIF!$B$94:$H$96</definedName>
    <definedName name="TMIF_EQ" localSheetId="5">TMIF!$B$13:$I$56</definedName>
    <definedName name="TMIF_EQ_FU_Related" localSheetId="5">TMIF!#REF!</definedName>
    <definedName name="TMIF_EQ_Related" localSheetId="5">TMIF!$B$57:$I$70</definedName>
    <definedName name="TMIF_GOV_SEC" localSheetId="5">TMIF!$B$84:$H$92</definedName>
    <definedName name="TMIFNAV" localSheetId="5">TMIF!$B$114:$B$125</definedName>
    <definedName name="TMPF" localSheetId="2">#REF!</definedName>
    <definedName name="TMPF" localSheetId="48">#REF!</definedName>
    <definedName name="TMPF" localSheetId="43">#REF!</definedName>
    <definedName name="TMPF" localSheetId="47">#REF!</definedName>
    <definedName name="TMPF" localSheetId="38">#REF!</definedName>
    <definedName name="TMPF" localSheetId="40">#REF!</definedName>
    <definedName name="TMPF" localSheetId="41">#REF!</definedName>
    <definedName name="TMPF" localSheetId="45">#REF!</definedName>
    <definedName name="TMPF" localSheetId="44">#REF!</definedName>
    <definedName name="TMPF" localSheetId="39">#REF!</definedName>
    <definedName name="TMPF" localSheetId="36">#REF!</definedName>
    <definedName name="TMPF" localSheetId="49">#REF!</definedName>
    <definedName name="TMPF" localSheetId="46">#REF!</definedName>
    <definedName name="TMPF" localSheetId="35">#REF!</definedName>
    <definedName name="TMPF" localSheetId="37">#REF!</definedName>
    <definedName name="TMPF" localSheetId="42">#REF!</definedName>
    <definedName name="TMPF">#REF!</definedName>
    <definedName name="TNETF" localSheetId="48">#REF!</definedName>
    <definedName name="TNETF" localSheetId="43">#REF!</definedName>
    <definedName name="TNETF" localSheetId="47">#REF!</definedName>
    <definedName name="TNETF" localSheetId="38">#REF!</definedName>
    <definedName name="TNETF" localSheetId="40">#REF!</definedName>
    <definedName name="TNETF" localSheetId="41">#REF!</definedName>
    <definedName name="TNETF" localSheetId="45">#REF!</definedName>
    <definedName name="TNETF" localSheetId="44">#REF!</definedName>
    <definedName name="TNETF" localSheetId="39">#REF!</definedName>
    <definedName name="TNETF" localSheetId="36">#REF!</definedName>
    <definedName name="TNETF" localSheetId="49">#REF!</definedName>
    <definedName name="TNETF" localSheetId="46">#REF!</definedName>
    <definedName name="TNETF" localSheetId="35">#REF!</definedName>
    <definedName name="TNETF" localSheetId="37">#REF!</definedName>
    <definedName name="TNETF" localSheetId="42">#REF!</definedName>
    <definedName name="TNETF">TNETF!$B$1</definedName>
    <definedName name="TNETF_Debt_Related" localSheetId="26">TNETF!$B$68:$H$72</definedName>
    <definedName name="TNETF_EQ" localSheetId="26">TNETF!$B$13:$I$66</definedName>
    <definedName name="TNETFNAV" localSheetId="26">TNETF!$B$86:$B$87</definedName>
    <definedName name="TNIDETF" localSheetId="48">#REF!</definedName>
    <definedName name="TNIDETF" localSheetId="43">#REF!</definedName>
    <definedName name="TNIDETF" localSheetId="47">#REF!</definedName>
    <definedName name="TNIDETF" localSheetId="38">#REF!</definedName>
    <definedName name="TNIDETF" localSheetId="40">#REF!</definedName>
    <definedName name="TNIDETF" localSheetId="41">#REF!</definedName>
    <definedName name="TNIDETF" localSheetId="45">#REF!</definedName>
    <definedName name="TNIDETF" localSheetId="44">#REF!</definedName>
    <definedName name="TNIDETF" localSheetId="39">#REF!</definedName>
    <definedName name="TNIDETF" localSheetId="36">#REF!</definedName>
    <definedName name="TNIDETF" localSheetId="49">#REF!</definedName>
    <definedName name="TNIDETF" localSheetId="46">#REF!</definedName>
    <definedName name="TNIDETF" localSheetId="35">#REF!</definedName>
    <definedName name="TNIDETF" localSheetId="37">#REF!</definedName>
    <definedName name="TNIDETF" localSheetId="42">#REF!</definedName>
    <definedName name="TNIDETF">TNIDETF!$B$1</definedName>
    <definedName name="TNIDETF_EQ" localSheetId="27">TNIDETF!$B$13:$I$45</definedName>
    <definedName name="TNIDETFNAV" localSheetId="27">TNIDETF!$B$59</definedName>
    <definedName name="TNIDFOF" localSheetId="48">#REF!</definedName>
    <definedName name="TNIDFOF" localSheetId="43">#REF!</definedName>
    <definedName name="TNIDFOF" localSheetId="47">#REF!</definedName>
    <definedName name="TNIDFOF" localSheetId="38">#REF!</definedName>
    <definedName name="TNIDFOF" localSheetId="40">#REF!</definedName>
    <definedName name="TNIDFOF" localSheetId="41">#REF!</definedName>
    <definedName name="TNIDFOF" localSheetId="45">#REF!</definedName>
    <definedName name="TNIDFOF" localSheetId="44">#REF!</definedName>
    <definedName name="TNIDFOF" localSheetId="39">#REF!</definedName>
    <definedName name="TNIDFOF" localSheetId="36">#REF!</definedName>
    <definedName name="TNIDFOF" localSheetId="49">#REF!</definedName>
    <definedName name="TNIDFOF" localSheetId="46">#REF!</definedName>
    <definedName name="TNIDFOF" localSheetId="35">#REF!</definedName>
    <definedName name="TNIDFOF" localSheetId="37">#REF!</definedName>
    <definedName name="TNIDFOF" localSheetId="42">#REF!</definedName>
    <definedName name="TNIDFOF">TNIDFOF!$B$1</definedName>
    <definedName name="TNIDFOF_Mutual_F_Units" localSheetId="28">TNIDFOF!$B$14:$H$15</definedName>
    <definedName name="TNIDFOFNAV" localSheetId="28">TNIDFOF!$B$29:$B$32</definedName>
    <definedName name="TNPBETF" localSheetId="48">#REF!</definedName>
    <definedName name="TNPBETF" localSheetId="43">#REF!</definedName>
    <definedName name="TNPBETF" localSheetId="47">#REF!</definedName>
    <definedName name="TNPBETF" localSheetId="38">#REF!</definedName>
    <definedName name="TNPBETF" localSheetId="40">#REF!</definedName>
    <definedName name="TNPBETF" localSheetId="41">#REF!</definedName>
    <definedName name="TNPBETF" localSheetId="45">#REF!</definedName>
    <definedName name="TNPBETF" localSheetId="44">#REF!</definedName>
    <definedName name="TNPBETF" localSheetId="39">#REF!</definedName>
    <definedName name="TNPBETF" localSheetId="36">#REF!</definedName>
    <definedName name="TNPBETF" localSheetId="49">#REF!</definedName>
    <definedName name="TNPBETF" localSheetId="46">#REF!</definedName>
    <definedName name="TNPBETF" localSheetId="35">#REF!</definedName>
    <definedName name="TNPBETF" localSheetId="37">#REF!</definedName>
    <definedName name="TNPBETF" localSheetId="42">#REF!</definedName>
    <definedName name="TNPBETF">TNPBETF!$B$1</definedName>
    <definedName name="TNPBETF_EQ" localSheetId="25">TNPBETF!$B$13:$I$26</definedName>
    <definedName name="TNPBETFNAV" localSheetId="25">TNPBETF!$B$40:$B$41</definedName>
    <definedName name="TNSIFDEC27" localSheetId="49">TNSIFDEC27!$B$1</definedName>
    <definedName name="TNSIFDEC27">#REF!</definedName>
    <definedName name="TNSIFDEC27_Debt_Related" localSheetId="49">TNSIFDEC27!$B$40:$H$44</definedName>
    <definedName name="TNSIFDEC27_GOV_SEC" localSheetId="49">TNSIFDEC27!$B$22:$H$38</definedName>
    <definedName name="TNSIFDEC27NAV" localSheetId="49">TNSIFDEC27!$B$57:$B$60</definedName>
    <definedName name="TOF" localSheetId="46">TOF!$B$1</definedName>
    <definedName name="TOF">#REF!</definedName>
    <definedName name="TOFNAV" localSheetId="46">TOF!$B$35:$B$42</definedName>
    <definedName name="TOIIS" localSheetId="2">#REF!</definedName>
    <definedName name="TOIIS" localSheetId="48">#REF!</definedName>
    <definedName name="TOIIS" localSheetId="43">#REF!</definedName>
    <definedName name="TOIIS" localSheetId="47">#REF!</definedName>
    <definedName name="TOIIS" localSheetId="38">#REF!</definedName>
    <definedName name="TOIIS" localSheetId="40">#REF!</definedName>
    <definedName name="TOIIS" localSheetId="41">#REF!</definedName>
    <definedName name="TOIIS" localSheetId="45">#REF!</definedName>
    <definedName name="TOIIS" localSheetId="44">#REF!</definedName>
    <definedName name="TOIIS" localSheetId="39">#REF!</definedName>
    <definedName name="TOIIS" localSheetId="36">#REF!</definedName>
    <definedName name="TOIIS" localSheetId="49">#REF!</definedName>
    <definedName name="TOIIS" localSheetId="46">#REF!</definedName>
    <definedName name="TOIIS" localSheetId="35">#REF!</definedName>
    <definedName name="TOIIS" localSheetId="37">#REF!</definedName>
    <definedName name="TOIIS" localSheetId="42">#REF!</definedName>
    <definedName name="TOIIS">#REF!</definedName>
    <definedName name="TOIOS" localSheetId="2">#REF!</definedName>
    <definedName name="TOIOS" localSheetId="48">#REF!</definedName>
    <definedName name="TOIOS" localSheetId="43">#REF!</definedName>
    <definedName name="TOIOS" localSheetId="47">#REF!</definedName>
    <definedName name="TOIOS" localSheetId="38">#REF!</definedName>
    <definedName name="TOIOS" localSheetId="40">#REF!</definedName>
    <definedName name="TOIOS" localSheetId="41">#REF!</definedName>
    <definedName name="TOIOS" localSheetId="45">#REF!</definedName>
    <definedName name="TOIOS" localSheetId="44">#REF!</definedName>
    <definedName name="TOIOS" localSheetId="39">#REF!</definedName>
    <definedName name="TOIOS" localSheetId="36">#REF!</definedName>
    <definedName name="TOIOS" localSheetId="49">#REF!</definedName>
    <definedName name="TOIOS" localSheetId="46">#REF!</definedName>
    <definedName name="TOIOS" localSheetId="35">#REF!</definedName>
    <definedName name="TOIOS" localSheetId="37">#REF!</definedName>
    <definedName name="TOIOS" localSheetId="42">#REF!</definedName>
    <definedName name="TOIOS">#REF!</definedName>
    <definedName name="TOISS" localSheetId="2">#REF!</definedName>
    <definedName name="TOISS" localSheetId="48">#REF!</definedName>
    <definedName name="TOISS" localSheetId="43">#REF!</definedName>
    <definedName name="TOISS" localSheetId="47">#REF!</definedName>
    <definedName name="TOISS" localSheetId="38">#REF!</definedName>
    <definedName name="TOISS" localSheetId="40">#REF!</definedName>
    <definedName name="TOISS" localSheetId="41">#REF!</definedName>
    <definedName name="TOISS" localSheetId="45">#REF!</definedName>
    <definedName name="TOISS" localSheetId="44">#REF!</definedName>
    <definedName name="TOISS" localSheetId="39">#REF!</definedName>
    <definedName name="TOISS" localSheetId="36">#REF!</definedName>
    <definedName name="TOISS" localSheetId="49">#REF!</definedName>
    <definedName name="TOISS" localSheetId="46">#REF!</definedName>
    <definedName name="TOISS" localSheetId="35">#REF!</definedName>
    <definedName name="TOISS" localSheetId="37">#REF!</definedName>
    <definedName name="TOISS" localSheetId="42">#REF!</definedName>
    <definedName name="TOISS">#REF!</definedName>
    <definedName name="TQNTF" localSheetId="48">#REF!</definedName>
    <definedName name="TQNTF" localSheetId="43">#REF!</definedName>
    <definedName name="TQNTF" localSheetId="47">#REF!</definedName>
    <definedName name="TQNTF" localSheetId="38">#REF!</definedName>
    <definedName name="TQNTF" localSheetId="40">#REF!</definedName>
    <definedName name="TQNTF" localSheetId="41">#REF!</definedName>
    <definedName name="TQNTF" localSheetId="45">#REF!</definedName>
    <definedName name="TQNTF" localSheetId="44">#REF!</definedName>
    <definedName name="TQNTF" localSheetId="39">#REF!</definedName>
    <definedName name="TQNTF" localSheetId="36">#REF!</definedName>
    <definedName name="TQNTF" localSheetId="49">#REF!</definedName>
    <definedName name="TQNTF" localSheetId="46">#REF!</definedName>
    <definedName name="TQNTF" localSheetId="35">#REF!</definedName>
    <definedName name="TQNTF" localSheetId="37">#REF!</definedName>
    <definedName name="TQNTF" localSheetId="42">#REF!</definedName>
    <definedName name="TQNTF">TQNTF!$B$1</definedName>
    <definedName name="TQNTF_Debt_Related" localSheetId="32">TQNTF!$B$47:$H$51</definedName>
    <definedName name="TQNTF_EQ" localSheetId="32">TQNTF!$B$13:$I$45</definedName>
    <definedName name="TQNTFNAV" localSheetId="32">TQNTF!$B$65:$B$72</definedName>
    <definedName name="TREF" localSheetId="48">#REF!</definedName>
    <definedName name="TREF" localSheetId="43">#REF!</definedName>
    <definedName name="TREF" localSheetId="47">#REF!</definedName>
    <definedName name="TREF" localSheetId="38">#REF!</definedName>
    <definedName name="TREF" localSheetId="40">#REF!</definedName>
    <definedName name="TREF" localSheetId="41">#REF!</definedName>
    <definedName name="TREF" localSheetId="45">#REF!</definedName>
    <definedName name="TREF" localSheetId="44">#REF!</definedName>
    <definedName name="TREF" localSheetId="39">#REF!</definedName>
    <definedName name="TREF" localSheetId="36">#REF!</definedName>
    <definedName name="TREF" localSheetId="49">#REF!</definedName>
    <definedName name="TREF" localSheetId="46">#REF!</definedName>
    <definedName name="TREF" localSheetId="35">#REF!</definedName>
    <definedName name="TREF" localSheetId="37">#REF!</definedName>
    <definedName name="TREF" localSheetId="42">#REF!</definedName>
    <definedName name="TREF">TREF!$B$1</definedName>
    <definedName name="TREF_EQ" localSheetId="21">TREF!$B$13:$I$51</definedName>
    <definedName name="TREFNAV" localSheetId="21">TREF!$B$65:$B$72</definedName>
    <definedName name="TRSFC" localSheetId="35">TRSFC!$B$1</definedName>
    <definedName name="TRSFC">#REF!</definedName>
    <definedName name="TRSFC_Debt_Related" localSheetId="35">TRSFC!$B$70:$H$76</definedName>
    <definedName name="TRSFC_EQ" localSheetId="35">TRSFC!$B$11:$I$57</definedName>
    <definedName name="TRSFC_GOV_SEC" localSheetId="35">TRSFC!$B$59:$H$68</definedName>
    <definedName name="TRSFC_MM" localSheetId="35">TRSFC!$B$78:$H$79</definedName>
    <definedName name="TRSFCNAV" localSheetId="35">TRSFC!$B$92:$B$95</definedName>
    <definedName name="TRSFM" localSheetId="48">#REF!</definedName>
    <definedName name="TRSFM" localSheetId="43">#REF!</definedName>
    <definedName name="TRSFM" localSheetId="47">#REF!</definedName>
    <definedName name="TRSFM" localSheetId="38">#REF!</definedName>
    <definedName name="TRSFM" localSheetId="40">#REF!</definedName>
    <definedName name="TRSFM" localSheetId="41">#REF!</definedName>
    <definedName name="TRSFM" localSheetId="45">#REF!</definedName>
    <definedName name="TRSFM" localSheetId="44">#REF!</definedName>
    <definedName name="TRSFM" localSheetId="39">#REF!</definedName>
    <definedName name="TRSFM" localSheetId="36">#REF!</definedName>
    <definedName name="TRSFM" localSheetId="49">#REF!</definedName>
    <definedName name="TRSFM" localSheetId="46">#REF!</definedName>
    <definedName name="TRSFM" localSheetId="35">#REF!</definedName>
    <definedName name="TRSFM" localSheetId="37">#REF!</definedName>
    <definedName name="TRSFM" localSheetId="42">#REF!</definedName>
    <definedName name="TRSFM">TRSFM!$B$1</definedName>
    <definedName name="TRSFM_Debt_Related" localSheetId="34">TRSFM!$B$70:$H$82</definedName>
    <definedName name="TRSFM_Debt_Related_UNLISTED" localSheetId="34">TRSFM!$B$84:$H$85</definedName>
    <definedName name="TRSFM_EQ" localSheetId="34">TRSFM!$B$12:$I$59</definedName>
    <definedName name="TRSFM_GOV_SEC" localSheetId="34">TRSFM!$B$61:$H$68</definedName>
    <definedName name="TRSFM_MM" localSheetId="34">TRSFM!$B$87:$H$88</definedName>
    <definedName name="TRSFMNAV" localSheetId="34">TRSFM!$B$102:$B$105</definedName>
    <definedName name="TRSFP" localSheetId="48">#REF!</definedName>
    <definedName name="TRSFP" localSheetId="43">#REF!</definedName>
    <definedName name="TRSFP" localSheetId="47">#REF!</definedName>
    <definedName name="TRSFP" localSheetId="38">#REF!</definedName>
    <definedName name="TRSFP" localSheetId="40">#REF!</definedName>
    <definedName name="TRSFP" localSheetId="41">#REF!</definedName>
    <definedName name="TRSFP" localSheetId="45">#REF!</definedName>
    <definedName name="TRSFP" localSheetId="44">#REF!</definedName>
    <definedName name="TRSFP" localSheetId="39">#REF!</definedName>
    <definedName name="TRSFP" localSheetId="36">#REF!</definedName>
    <definedName name="TRSFP" localSheetId="49">#REF!</definedName>
    <definedName name="TRSFP" localSheetId="46">#REF!</definedName>
    <definedName name="TRSFP" localSheetId="35">#REF!</definedName>
    <definedName name="TRSFP" localSheetId="37">#REF!</definedName>
    <definedName name="TRSFP" localSheetId="42">#REF!</definedName>
    <definedName name="TRSFP">TRSFP!$B$1</definedName>
    <definedName name="TRSFP_EQ" localSheetId="33">TRSFP!$B$12:$I$60</definedName>
    <definedName name="TRSFPNAV" localSheetId="33">TRSFP!$B$74:$B$77</definedName>
    <definedName name="TSCAPF" localSheetId="48">#REF!</definedName>
    <definedName name="TSCAPF" localSheetId="43">#REF!</definedName>
    <definedName name="TSCAPF" localSheetId="47">#REF!</definedName>
    <definedName name="TSCAPF" localSheetId="38">#REF!</definedName>
    <definedName name="TSCAPF" localSheetId="40">#REF!</definedName>
    <definedName name="TSCAPF" localSheetId="41">#REF!</definedName>
    <definedName name="TSCAPF" localSheetId="45">#REF!</definedName>
    <definedName name="TSCAPF" localSheetId="44">#REF!</definedName>
    <definedName name="TSCAPF" localSheetId="39">#REF!</definedName>
    <definedName name="TSCAPF" localSheetId="36">#REF!</definedName>
    <definedName name="TSCAPF" localSheetId="49">#REF!</definedName>
    <definedName name="TSCAPF" localSheetId="46">#REF!</definedName>
    <definedName name="TSCAPF" localSheetId="35">#REF!</definedName>
    <definedName name="TSCAPF" localSheetId="37">#REF!</definedName>
    <definedName name="TSCAPF" localSheetId="42">#REF!</definedName>
    <definedName name="TSCAPF">TSCAPF!$B$1</definedName>
    <definedName name="TSCAPF_EQ" localSheetId="11">TSCAPF!$B$13:$I$59</definedName>
    <definedName name="TSCAPF_EQ_FU_Related" localSheetId="11">TSCAPF!#REF!</definedName>
    <definedName name="TSCAPFNAV" localSheetId="11">TSCAPF!$B$78:$B$85</definedName>
    <definedName name="TSIPF3" localSheetId="2">#REF!</definedName>
    <definedName name="TSIPF3" localSheetId="48">#REF!</definedName>
    <definedName name="TSIPF3" localSheetId="43">#REF!</definedName>
    <definedName name="TSIPF3" localSheetId="47">#REF!</definedName>
    <definedName name="TSIPF3" localSheetId="38">#REF!</definedName>
    <definedName name="TSIPF3" localSheetId="40">#REF!</definedName>
    <definedName name="TSIPF3" localSheetId="41">#REF!</definedName>
    <definedName name="TSIPF3" localSheetId="45">#REF!</definedName>
    <definedName name="TSIPF3" localSheetId="44">#REF!</definedName>
    <definedName name="TSIPF3" localSheetId="39">#REF!</definedName>
    <definedName name="TSIPF3" localSheetId="36">#REF!</definedName>
    <definedName name="TSIPF3" localSheetId="49">#REF!</definedName>
    <definedName name="TSIPF3" localSheetId="46">#REF!</definedName>
    <definedName name="TSIPF3" localSheetId="35">#REF!</definedName>
    <definedName name="TSIPF3" localSheetId="37">#REF!</definedName>
    <definedName name="TSIPF3" localSheetId="42">#REF!</definedName>
    <definedName name="TSIPF3">#REF!</definedName>
    <definedName name="TSTBF" localSheetId="37">TSTBF!$B$1</definedName>
    <definedName name="TSTBF">#REF!</definedName>
    <definedName name="TSTBF_Debt_Related" localSheetId="37">TSTBF!$B$46:$H$81</definedName>
    <definedName name="TSTBF_Debt_Related_UNLISTED" localSheetId="37">TSTBF!$B$83:$H$85</definedName>
    <definedName name="TSTBF_GOV_SEC" localSheetId="37">TSTBF!$B$23:$H$44</definedName>
    <definedName name="TSTBF_MM" localSheetId="37">TSTBF!$B$87:$H$96</definedName>
    <definedName name="TSTBFNAV" localSheetId="37">TSTBF!$B$109:$B$120</definedName>
    <definedName name="TTAF1" localSheetId="2">#REF!</definedName>
    <definedName name="TTAF1" localSheetId="48">#REF!</definedName>
    <definedName name="TTAF1" localSheetId="43">#REF!</definedName>
    <definedName name="TTAF1" localSheetId="47">#REF!</definedName>
    <definedName name="TTAF1" localSheetId="38">#REF!</definedName>
    <definedName name="TTAF1" localSheetId="40">#REF!</definedName>
    <definedName name="TTAF1" localSheetId="41">#REF!</definedName>
    <definedName name="TTAF1" localSheetId="45">#REF!</definedName>
    <definedName name="TTAF1" localSheetId="44">#REF!</definedName>
    <definedName name="TTAF1" localSheetId="39">#REF!</definedName>
    <definedName name="TTAF1" localSheetId="36">#REF!</definedName>
    <definedName name="TTAF1" localSheetId="49">#REF!</definedName>
    <definedName name="TTAF1" localSheetId="46">#REF!</definedName>
    <definedName name="TTAF1" localSheetId="35">#REF!</definedName>
    <definedName name="TTAF1" localSheetId="37">#REF!</definedName>
    <definedName name="TTAF1" localSheetId="42">#REF!</definedName>
    <definedName name="TTAF1">#REF!</definedName>
    <definedName name="TTMF" localSheetId="2">#REF!</definedName>
    <definedName name="TTMF" localSheetId="48">#REF!</definedName>
    <definedName name="TTMF" localSheetId="43">#REF!</definedName>
    <definedName name="TTMF" localSheetId="47">#REF!</definedName>
    <definedName name="TTMF" localSheetId="38">#REF!</definedName>
    <definedName name="TTMF" localSheetId="40">#REF!</definedName>
    <definedName name="TTMF" localSheetId="41">#REF!</definedName>
    <definedName name="TTMF" localSheetId="45">#REF!</definedName>
    <definedName name="TTMF" localSheetId="44">#REF!</definedName>
    <definedName name="TTMF" localSheetId="39">#REF!</definedName>
    <definedName name="TTMF" localSheetId="36">#REF!</definedName>
    <definedName name="TTMF" localSheetId="49">#REF!</definedName>
    <definedName name="TTMF" localSheetId="46">#REF!</definedName>
    <definedName name="TTMF" localSheetId="35">#REF!</definedName>
    <definedName name="TTMF" localSheetId="37">#REF!</definedName>
    <definedName name="TTMF" localSheetId="42">#REF!</definedName>
    <definedName name="TTMF">#REF!</definedName>
    <definedName name="TTMFSP1" localSheetId="48">#REF!</definedName>
    <definedName name="TTMFSP1" localSheetId="43">#REF!</definedName>
    <definedName name="TTMFSP1" localSheetId="47">#REF!</definedName>
    <definedName name="TTMFSP1" localSheetId="38">#REF!</definedName>
    <definedName name="TTMFSP1" localSheetId="40">#REF!</definedName>
    <definedName name="TTMFSP1" localSheetId="41">#REF!</definedName>
    <definedName name="TTMFSP1" localSheetId="45">#REF!</definedName>
    <definedName name="TTMFSP1" localSheetId="44">#REF!</definedName>
    <definedName name="TTMFSP1" localSheetId="39">#REF!</definedName>
    <definedName name="TTMFSP1" localSheetId="36">#REF!</definedName>
    <definedName name="TTMFSP1" localSheetId="49">#REF!</definedName>
    <definedName name="TTMFSP1" localSheetId="46">#REF!</definedName>
    <definedName name="TTMFSP1" localSheetId="35">#REF!</definedName>
    <definedName name="TTMFSP1" localSheetId="37">#REF!</definedName>
    <definedName name="TTMFSP1" localSheetId="42">#REF!</definedName>
    <definedName name="TTMFSP1">#REF!</definedName>
    <definedName name="TTOFE" localSheetId="48">#REF!</definedName>
    <definedName name="TTOFE" localSheetId="43">#REF!</definedName>
    <definedName name="TTOFE" localSheetId="47">#REF!</definedName>
    <definedName name="TTOFE" localSheetId="38">#REF!</definedName>
    <definedName name="TTOFE" localSheetId="40">#REF!</definedName>
    <definedName name="TTOFE" localSheetId="41">#REF!</definedName>
    <definedName name="TTOFE" localSheetId="45">#REF!</definedName>
    <definedName name="TTOFE" localSheetId="44">#REF!</definedName>
    <definedName name="TTOFE" localSheetId="39">#REF!</definedName>
    <definedName name="TTOFE" localSheetId="36">#REF!</definedName>
    <definedName name="TTOFE" localSheetId="49">#REF!</definedName>
    <definedName name="TTOFE" localSheetId="46">#REF!</definedName>
    <definedName name="TTOFE" localSheetId="35">#REF!</definedName>
    <definedName name="TTOFE" localSheetId="37">#REF!</definedName>
    <definedName name="TTOFE" localSheetId="42">#REF!</definedName>
    <definedName name="TTOFE">TTOFE!$B$1</definedName>
    <definedName name="TTOFE_EQ" localSheetId="8">TTOFE!$B$13:$I$68</definedName>
    <definedName name="TTOFE_EQ_FU_Related" localSheetId="8">TTOFE!#REF!</definedName>
    <definedName name="TTOFENAV" localSheetId="8">TTOFE!$B$87:$B$94</definedName>
    <definedName name="TTSF96" localSheetId="48">#REF!</definedName>
    <definedName name="TTSF96" localSheetId="43">#REF!</definedName>
    <definedName name="TTSF96" localSheetId="47">#REF!</definedName>
    <definedName name="TTSF96" localSheetId="38">#REF!</definedName>
    <definedName name="TTSF96" localSheetId="40">#REF!</definedName>
    <definedName name="TTSF96" localSheetId="41">#REF!</definedName>
    <definedName name="TTSF96" localSheetId="45">#REF!</definedName>
    <definedName name="TTSF96" localSheetId="44">#REF!</definedName>
    <definedName name="TTSF96" localSheetId="39">#REF!</definedName>
    <definedName name="TTSF96" localSheetId="36">#REF!</definedName>
    <definedName name="TTSF96" localSheetId="49">#REF!</definedName>
    <definedName name="TTSF96" localSheetId="46">#REF!</definedName>
    <definedName name="TTSF96" localSheetId="35">#REF!</definedName>
    <definedName name="TTSF96" localSheetId="37">#REF!</definedName>
    <definedName name="TTSF96" localSheetId="42">#REF!</definedName>
    <definedName name="TTSF96">TTSF96!$B$1</definedName>
    <definedName name="TTSF96_EQ" localSheetId="16">TTSF96!$B$13:$I$69</definedName>
    <definedName name="TTSF96NAV" localSheetId="16">TTSF96!$B$83:$B$90</definedName>
    <definedName name="TUDG3S" localSheetId="2">#REF!</definedName>
    <definedName name="TUDG3S" localSheetId="48">#REF!</definedName>
    <definedName name="TUDG3S" localSheetId="43">#REF!</definedName>
    <definedName name="TUDG3S" localSheetId="47">#REF!</definedName>
    <definedName name="TUDG3S" localSheetId="38">#REF!</definedName>
    <definedName name="TUDG3S" localSheetId="40">#REF!</definedName>
    <definedName name="TUDG3S" localSheetId="41">#REF!</definedName>
    <definedName name="TUDG3S" localSheetId="45">#REF!</definedName>
    <definedName name="TUDG3S" localSheetId="44">#REF!</definedName>
    <definedName name="TUDG3S" localSheetId="39">#REF!</definedName>
    <definedName name="TUDG3S" localSheetId="36">#REF!</definedName>
    <definedName name="TUDG3S" localSheetId="49">#REF!</definedName>
    <definedName name="TUDG3S" localSheetId="46">#REF!</definedName>
    <definedName name="TUDG3S" localSheetId="35">#REF!</definedName>
    <definedName name="TUDG3S" localSheetId="37">#REF!</definedName>
    <definedName name="TUDG3S" localSheetId="42">#REF!</definedName>
    <definedName name="TUDG3S">#REF!</definedName>
    <definedName name="TUDS" localSheetId="2">#REF!</definedName>
    <definedName name="TUDS" localSheetId="48">#REF!</definedName>
    <definedName name="TUDS" localSheetId="43">#REF!</definedName>
    <definedName name="TUDS" localSheetId="47">#REF!</definedName>
    <definedName name="TUDS" localSheetId="38">#REF!</definedName>
    <definedName name="TUDS" localSheetId="40">#REF!</definedName>
    <definedName name="TUDS" localSheetId="41">#REF!</definedName>
    <definedName name="TUDS" localSheetId="45">#REF!</definedName>
    <definedName name="TUDS" localSheetId="44">#REF!</definedName>
    <definedName name="TUDS" localSheetId="39">#REF!</definedName>
    <definedName name="TUDS" localSheetId="36">#REF!</definedName>
    <definedName name="TUDS" localSheetId="49">#REF!</definedName>
    <definedName name="TUDS" localSheetId="46">#REF!</definedName>
    <definedName name="TUDS" localSheetId="35">#REF!</definedName>
    <definedName name="TUDS" localSheetId="37">#REF!</definedName>
    <definedName name="TUDS" localSheetId="42">#REF!</definedName>
    <definedName name="TUDS">#REF!</definedName>
    <definedName name="TURG3S" localSheetId="2">#REF!</definedName>
    <definedName name="TURG3S" localSheetId="48">#REF!</definedName>
    <definedName name="TURG3S" localSheetId="43">#REF!</definedName>
    <definedName name="TURG3S" localSheetId="47">#REF!</definedName>
    <definedName name="TURG3S" localSheetId="38">#REF!</definedName>
    <definedName name="TURG3S" localSheetId="40">#REF!</definedName>
    <definedName name="TURG3S" localSheetId="41">#REF!</definedName>
    <definedName name="TURG3S" localSheetId="45">#REF!</definedName>
    <definedName name="TURG3S" localSheetId="44">#REF!</definedName>
    <definedName name="TURG3S" localSheetId="39">#REF!</definedName>
    <definedName name="TURG3S" localSheetId="36">#REF!</definedName>
    <definedName name="TURG3S" localSheetId="49">#REF!</definedName>
    <definedName name="TURG3S" localSheetId="46">#REF!</definedName>
    <definedName name="TURG3S" localSheetId="35">#REF!</definedName>
    <definedName name="TURG3S" localSheetId="37">#REF!</definedName>
    <definedName name="TURG3S" localSheetId="42">#REF!</definedName>
    <definedName name="TURG3S">#REF!</definedName>
    <definedName name="TURS" localSheetId="2">#REF!</definedName>
    <definedName name="TURS" localSheetId="48">#REF!</definedName>
    <definedName name="TURS" localSheetId="43">#REF!</definedName>
    <definedName name="TURS" localSheetId="47">#REF!</definedName>
    <definedName name="TURS" localSheetId="38">#REF!</definedName>
    <definedName name="TURS" localSheetId="40">#REF!</definedName>
    <definedName name="TURS" localSheetId="41">#REF!</definedName>
    <definedName name="TURS" localSheetId="45">#REF!</definedName>
    <definedName name="TURS" localSheetId="44">#REF!</definedName>
    <definedName name="TURS" localSheetId="39">#REF!</definedName>
    <definedName name="TURS" localSheetId="36">#REF!</definedName>
    <definedName name="TURS" localSheetId="49">#REF!</definedName>
    <definedName name="TURS" localSheetId="46">#REF!</definedName>
    <definedName name="TURS" localSheetId="35">#REF!</definedName>
    <definedName name="TURS" localSheetId="37">#REF!</definedName>
    <definedName name="TURS" localSheetId="42">#REF!</definedName>
    <definedName name="TURS">#REF!</definedName>
    <definedName name="TUSTF" localSheetId="42">TUSTF!$B$1</definedName>
    <definedName name="TUSTF">#REF!</definedName>
    <definedName name="TUSTF_Debt_Related" localSheetId="42">TUSTF!$B$28:$H$39</definedName>
    <definedName name="TUSTF_GOV_SEC" localSheetId="42">TUSTF!$B$22:$H$26</definedName>
    <definedName name="TUSTF_MM" localSheetId="42">TUSTF!$B$41:$H$62</definedName>
    <definedName name="TUSTFNAV" localSheetId="42">TUSTF!$B$75:$B$86</definedName>
    <definedName name="TVFS1" localSheetId="48">#REF!</definedName>
    <definedName name="TVFS1" localSheetId="43">#REF!</definedName>
    <definedName name="TVFS1" localSheetId="47">#REF!</definedName>
    <definedName name="TVFS1" localSheetId="38">#REF!</definedName>
    <definedName name="TVFS1" localSheetId="40">#REF!</definedName>
    <definedName name="TVFS1" localSheetId="41">#REF!</definedName>
    <definedName name="TVFS1" localSheetId="45">#REF!</definedName>
    <definedName name="TVFS1" localSheetId="44">#REF!</definedName>
    <definedName name="TVFS1" localSheetId="39">#REF!</definedName>
    <definedName name="TVFS1" localSheetId="36">#REF!</definedName>
    <definedName name="TVFS1" localSheetId="49">#REF!</definedName>
    <definedName name="TVFS1" localSheetId="46">#REF!</definedName>
    <definedName name="TVFS1" localSheetId="35">#REF!</definedName>
    <definedName name="TVFS1" localSheetId="37">#REF!</definedName>
    <definedName name="TVFS1" localSheetId="42">#REF!</definedName>
    <definedName name="TVFS1">#REF!</definedName>
    <definedName name="TVFS2" localSheetId="48">#REF!</definedName>
    <definedName name="TVFS2" localSheetId="43">#REF!</definedName>
    <definedName name="TVFS2" localSheetId="47">#REF!</definedName>
    <definedName name="TVFS2" localSheetId="38">#REF!</definedName>
    <definedName name="TVFS2" localSheetId="40">#REF!</definedName>
    <definedName name="TVFS2" localSheetId="41">#REF!</definedName>
    <definedName name="TVFS2" localSheetId="45">#REF!</definedName>
    <definedName name="TVFS2" localSheetId="44">#REF!</definedName>
    <definedName name="TVFS2" localSheetId="39">#REF!</definedName>
    <definedName name="TVFS2" localSheetId="36">#REF!</definedName>
    <definedName name="TVFS2" localSheetId="49">#REF!</definedName>
    <definedName name="TVFS2" localSheetId="46">#REF!</definedName>
    <definedName name="TVFS2" localSheetId="35">#REF!</definedName>
    <definedName name="TVFS2" localSheetId="37">#REF!</definedName>
    <definedName name="TVFS2" localSheetId="42">#REF!</definedName>
    <definedName name="TVFS2">#REF!</definedName>
    <definedName name="TYCF" localSheetId="48">#REF!</definedName>
    <definedName name="TYCF" localSheetId="43">#REF!</definedName>
    <definedName name="TYCF" localSheetId="47">#REF!</definedName>
    <definedName name="TYCF" localSheetId="38">#REF!</definedName>
    <definedName name="TYCF" localSheetId="40">#REF!</definedName>
    <definedName name="TYCF" localSheetId="41">#REF!</definedName>
    <definedName name="TYCF" localSheetId="45">#REF!</definedName>
    <definedName name="TYCF" localSheetId="44">#REF!</definedName>
    <definedName name="TYCF" localSheetId="39">#REF!</definedName>
    <definedName name="TYCF" localSheetId="36">#REF!</definedName>
    <definedName name="TYCF" localSheetId="49">#REF!</definedName>
    <definedName name="TYCF" localSheetId="46">#REF!</definedName>
    <definedName name="TYCF" localSheetId="35">#REF!</definedName>
    <definedName name="TYCF" localSheetId="37">#REF!</definedName>
    <definedName name="TYCF" localSheetId="42">#REF!</definedName>
    <definedName name="TYCF">TYCF!$B$1</definedName>
    <definedName name="TYCF_EQ" localSheetId="30">TYCF!$B$12:$I$62</definedName>
    <definedName name="TYCFNAV" localSheetId="30">TYCF!$B$76:$B$79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147" i="29" l="1"/>
  <c r="C150" i="29" s="1"/>
  <c r="C139" i="29"/>
  <c r="A5" i="52" l="1"/>
  <c r="A6" i="52" s="1"/>
  <c r="A7" i="52" s="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H113" i="13" l="1"/>
  <c r="C248" i="13" l="1"/>
  <c r="C232" i="13"/>
  <c r="C380" i="13"/>
  <c r="C355" i="13"/>
  <c r="C250" i="13" l="1"/>
  <c r="C382" i="13"/>
  <c r="C275" i="27"/>
  <c r="C270" i="27"/>
  <c r="C277" i="27" l="1"/>
  <c r="C245" i="27"/>
  <c r="C223" i="27"/>
  <c r="C247" i="27" l="1"/>
  <c r="C495" i="33"/>
  <c r="C497" i="33" s="1"/>
  <c r="C490" i="33"/>
  <c r="C415" i="33" l="1"/>
  <c r="C459" i="33"/>
  <c r="C462" i="33" s="1"/>
  <c r="C1258" i="34" l="1"/>
  <c r="C1068" i="34"/>
  <c r="C1260" i="34" l="1"/>
  <c r="C87" i="20" l="1"/>
  <c r="C111" i="29"/>
  <c r="C168" i="13"/>
  <c r="C139" i="27"/>
  <c r="C239" i="33"/>
  <c r="C355" i="34"/>
  <c r="H100" i="37" l="1"/>
  <c r="G100" i="37"/>
  <c r="H99" i="37"/>
  <c r="H47" i="40"/>
  <c r="G47" i="40"/>
  <c r="G91" i="13" l="1"/>
  <c r="H91" i="13"/>
  <c r="G113" i="13"/>
  <c r="H45" i="49" l="1"/>
  <c r="G45" i="49"/>
  <c r="H39" i="49"/>
  <c r="G39" i="49"/>
  <c r="H62" i="48"/>
  <c r="G62" i="48"/>
  <c r="H49" i="48"/>
  <c r="G49" i="48"/>
  <c r="H35" i="47"/>
  <c r="G35" i="47"/>
  <c r="H29" i="47"/>
  <c r="G29" i="47"/>
  <c r="H43" i="45"/>
  <c r="G43" i="45"/>
  <c r="H40" i="45"/>
  <c r="G40" i="45"/>
  <c r="H41" i="44"/>
  <c r="G41" i="44"/>
  <c r="H38" i="44"/>
  <c r="G38" i="44"/>
  <c r="H30" i="44"/>
  <c r="G30" i="44"/>
  <c r="H41" i="43"/>
  <c r="G41" i="43"/>
  <c r="H30" i="43"/>
  <c r="G30" i="43"/>
  <c r="H63" i="42"/>
  <c r="G63" i="42"/>
  <c r="H40" i="42"/>
  <c r="G40" i="42"/>
  <c r="H27" i="42"/>
  <c r="G27" i="42"/>
  <c r="H85" i="41"/>
  <c r="G85" i="41"/>
  <c r="H27" i="41"/>
  <c r="G27" i="41"/>
  <c r="H44" i="40"/>
  <c r="G44" i="40"/>
  <c r="H28" i="40"/>
  <c r="H46" i="40" s="1"/>
  <c r="G28" i="40"/>
  <c r="G46" i="40" s="1"/>
  <c r="H49" i="39"/>
  <c r="G49" i="39"/>
  <c r="H46" i="39"/>
  <c r="G46" i="39"/>
  <c r="H28" i="39"/>
  <c r="G28" i="39"/>
  <c r="H99" i="38"/>
  <c r="G99" i="38"/>
  <c r="H82" i="38"/>
  <c r="G82" i="38"/>
  <c r="G101" i="38" s="1"/>
  <c r="G102" i="38" s="1"/>
  <c r="H46" i="38"/>
  <c r="H101" i="38" s="1"/>
  <c r="H102" i="38" s="1"/>
  <c r="G46" i="38"/>
  <c r="H97" i="37"/>
  <c r="G97" i="37"/>
  <c r="H86" i="37"/>
  <c r="G86" i="37"/>
  <c r="H82" i="37"/>
  <c r="G82" i="37"/>
  <c r="H45" i="37"/>
  <c r="G45" i="37"/>
  <c r="G99" i="37" s="1"/>
  <c r="H104" i="36"/>
  <c r="G104" i="36"/>
  <c r="H54" i="36"/>
  <c r="G54" i="36"/>
  <c r="H80" i="35"/>
  <c r="G80" i="35"/>
  <c r="H77" i="35"/>
  <c r="G77" i="35"/>
  <c r="H69" i="35"/>
  <c r="G69" i="35"/>
  <c r="H58" i="35"/>
  <c r="G58" i="35"/>
  <c r="H60" i="4" l="1"/>
  <c r="G60" i="4"/>
  <c r="H64" i="4"/>
  <c r="G64" i="4"/>
  <c r="G65" i="4" l="1"/>
  <c r="H65" i="4"/>
  <c r="H69" i="15"/>
  <c r="G69" i="15"/>
  <c r="H73" i="15"/>
  <c r="G73" i="15"/>
  <c r="G74" i="15" l="1"/>
  <c r="H74" i="15"/>
  <c r="H61" i="17" l="1"/>
  <c r="G61" i="17"/>
  <c r="H57" i="17"/>
  <c r="G57" i="17"/>
  <c r="G62" i="17" l="1"/>
  <c r="H62" i="17"/>
  <c r="H50" i="23" l="1"/>
  <c r="G50" i="23"/>
  <c r="H97" i="23"/>
  <c r="G97" i="23"/>
  <c r="H63" i="29"/>
  <c r="G63" i="29"/>
  <c r="H67" i="29"/>
  <c r="G67" i="29"/>
  <c r="H66" i="31"/>
  <c r="G66" i="31"/>
  <c r="G68" i="29" l="1"/>
  <c r="H68" i="29"/>
  <c r="H83" i="27" l="1"/>
  <c r="G83" i="27"/>
  <c r="H100" i="27"/>
  <c r="G100" i="27"/>
  <c r="H76" i="27"/>
  <c r="G76" i="27"/>
  <c r="H71" i="27"/>
  <c r="H77" i="27" s="1"/>
  <c r="G71" i="27"/>
  <c r="G77" i="27" s="1"/>
  <c r="H318" i="34" l="1"/>
  <c r="G318" i="34"/>
  <c r="H132" i="33"/>
  <c r="G132" i="33"/>
  <c r="H205" i="33"/>
  <c r="G205" i="33"/>
  <c r="H128" i="33"/>
  <c r="H133" i="33" s="1"/>
  <c r="G128" i="33"/>
  <c r="G133" i="33" s="1"/>
  <c r="H286" i="34"/>
  <c r="G286" i="34"/>
  <c r="H280" i="34"/>
  <c r="G280" i="34"/>
  <c r="H321" i="34"/>
  <c r="G321" i="34"/>
  <c r="H313" i="34"/>
  <c r="G313" i="34"/>
  <c r="H302" i="34"/>
  <c r="G302" i="34"/>
  <c r="H202" i="33"/>
  <c r="G202" i="33"/>
  <c r="H154" i="33"/>
  <c r="G154" i="33"/>
  <c r="H45" i="32"/>
  <c r="G45" i="32"/>
  <c r="H63" i="31"/>
  <c r="G63" i="31"/>
  <c r="H55" i="30"/>
  <c r="G55" i="30"/>
  <c r="H43" i="30"/>
  <c r="G43" i="30"/>
  <c r="H77" i="29"/>
  <c r="G77" i="29"/>
  <c r="H74" i="29"/>
  <c r="G74" i="29"/>
  <c r="H49" i="28"/>
  <c r="G49" i="28"/>
  <c r="H97" i="27"/>
  <c r="G97" i="27"/>
  <c r="H93" i="27"/>
  <c r="G93" i="27"/>
  <c r="G102" i="27" s="1"/>
  <c r="G103" i="27" s="1"/>
  <c r="H69" i="26"/>
  <c r="G69" i="26"/>
  <c r="H61" i="25"/>
  <c r="G61" i="25"/>
  <c r="H46" i="24"/>
  <c r="G46" i="24"/>
  <c r="H94" i="23"/>
  <c r="G94" i="23"/>
  <c r="H90" i="23"/>
  <c r="G90" i="23"/>
  <c r="H69" i="23"/>
  <c r="H99" i="23" s="1"/>
  <c r="H100" i="23" s="1"/>
  <c r="G69" i="23"/>
  <c r="H74" i="22"/>
  <c r="G74" i="22"/>
  <c r="H68" i="22"/>
  <c r="G68" i="22"/>
  <c r="H47" i="21"/>
  <c r="G47" i="21"/>
  <c r="H54" i="20"/>
  <c r="G54" i="20"/>
  <c r="H48" i="20"/>
  <c r="G48" i="20"/>
  <c r="H42" i="19"/>
  <c r="G42" i="19"/>
  <c r="H70" i="18"/>
  <c r="G70" i="18"/>
  <c r="H57" i="16"/>
  <c r="G57" i="16"/>
  <c r="H76" i="14"/>
  <c r="G76" i="14"/>
  <c r="H134" i="13"/>
  <c r="G134" i="13"/>
  <c r="H130" i="13"/>
  <c r="G130" i="13"/>
  <c r="H124" i="13"/>
  <c r="G124" i="13"/>
  <c r="H73" i="12"/>
  <c r="G73" i="12"/>
  <c r="H67" i="12"/>
  <c r="G67" i="12"/>
  <c r="H16" i="11"/>
  <c r="G16" i="11"/>
  <c r="H46" i="10"/>
  <c r="G46" i="10"/>
  <c r="H27" i="9"/>
  <c r="G27" i="9"/>
  <c r="H52" i="8"/>
  <c r="G52" i="8"/>
  <c r="H46" i="8"/>
  <c r="G46" i="8"/>
  <c r="H52" i="7"/>
  <c r="G52" i="7"/>
  <c r="H89" i="6"/>
  <c r="G89" i="6"/>
  <c r="H86" i="6"/>
  <c r="G86" i="6"/>
  <c r="H83" i="6"/>
  <c r="G83" i="6"/>
  <c r="H69" i="6"/>
  <c r="G69" i="6"/>
  <c r="H60" i="6"/>
  <c r="G60" i="6"/>
  <c r="H61" i="5"/>
  <c r="G61" i="5"/>
  <c r="H63" i="3"/>
  <c r="G63" i="3"/>
  <c r="H323" i="34" l="1"/>
  <c r="H324" i="34" s="1"/>
  <c r="G323" i="34"/>
  <c r="G324" i="34" s="1"/>
  <c r="H102" i="27"/>
  <c r="H103" i="27" s="1"/>
  <c r="G99" i="23"/>
  <c r="G100" i="23" s="1"/>
  <c r="G207" i="33"/>
  <c r="G208" i="33" s="1"/>
  <c r="H207" i="33"/>
  <c r="H208" i="33" s="1"/>
  <c r="G136" i="13"/>
  <c r="G137" i="13" s="1"/>
  <c r="H136" i="13"/>
  <c r="H137" i="1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BF9D8E-FBE6-4881-AD59-61097961B51D}" name="Connection1801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2' and a.scheme='TBPSUF' _x000d_ _x000d_and WEEKEND_DT='30 ju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jun 2022'_x000d_left outer join  tatamfplus.weeknav d on  d.weekend_dt='30 jun 2022' and d.scheme=a.scheme and d.schclass='GLOBAL' _x000d_left outer join  tatamfplus.assetype e on e.rectype='L' and e.asset_type=a.asset_type_x000d_WHERE del_date&lt;='30 jun 2022' AND mat_date &gt;'30 jun 2022' and a.scheme='TBPSUF')_x000d_order by 6 desc"/>
  </connection>
  <connection id="2" xr16:uid="{5EEFD6BB-AFF1-4E48-9C0C-1DB94B001742}" name="Connection1802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BPSUF' _x000d_ _x000d_and WEEKEND_DT='30 jun 2022' and a.ASSET_TYPE in('05','06','07','09','11','12','14','25','29','34','18','52') and LISTED_Y_N='Y'  _x000d_and a.schclass='GLOBAL' and a.security is not null and a.UNITS&gt;0  and LAST_NET_ASSETS&gt;1 and f.schclass='GLOBAL' ) _x000d_where MKTVAL &gt; 0) order by 6 desc"/>
  </connection>
  <connection id="3" xr16:uid="{7F700649-97BA-4784-BBAB-DDBC1DA373E7}" name="Connection1804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BPSU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 xr16:uid="{AEE9D68D-1434-4755-A7B5-7BDF472E3BA8}" name="Connection1807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2' and a.scheme='TCORPBF' _x000d_ _x000d_and WEEKEND_DT='30 ju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jun 2022'_x000d_left outer join  tatamfplus.weeknav d on  d.weekend_dt='30 jun 2022' and d.scheme=a.scheme and d.schclass='GLOBAL' _x000d_left outer join  tatamfplus.assetype e on e.rectype='L' and e.asset_type=a.asset_type_x000d_WHERE del_date&lt;='30 jun 2022' AND mat_date &gt;'30 jun 2022' and a.scheme='TCORPBF')_x000d_order by 6 desc"/>
  </connection>
  <connection id="5" xr16:uid="{9945F0E1-7617-46C1-B893-86BBABDFA87A}" name="Connection1808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CORPBF' _x000d_ _x000d_and WEEKEND_DT='30 jun 2022' and a.ASSET_TYPE in('05','06','07','09','11','12','14','25','29','34','18','52') and LISTED_Y_N='Y'  _x000d_and a.schclass='GLOBAL' and a.security is not null and a.UNITS&gt;0  and LAST_NET_ASSETS&gt;1 and f.schclass='GLOBAL' ) _x000d_where MKTVAL &gt; 0) order by 6 desc"/>
  </connection>
  <connection id="6" xr16:uid="{DAD1CFB2-56BB-4EA4-8240-30AB1D02672A}" name="Connection1810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 xr16:uid="{34C9B7A2-83A7-49A8-BE7E-F6D4DB1899F2}" name="Connection1812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2' and a.scheme='TDBF' _x000d_ _x000d_and WEEKEND_DT='30 ju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jun 2022'_x000d_left outer join  tatamfplus.weeknav d on  d.weekend_dt='30 jun 2022' and d.scheme=a.scheme and d.schclass='GLOBAL' _x000d_left outer join  tatamfplus.assetype e on e.rectype='L' and e.asset_type=a.asset_type_x000d_WHERE del_date&lt;='30 jun 2022' AND mat_date &gt;'30 jun 2022' and a.scheme='TDBF')_x000d_order by 6 desc"/>
  </connection>
  <connection id="8" xr16:uid="{1A53AE8D-8082-47E7-B54B-90F60D9C695D}" name="Connection1812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DBF' _x000d_ _x000d_and WEEKEND_DT='30 jun 2022' and a.ASSET_TYPE in('05','06','07','09','11','12','14','25','29','34','18','52') and LISTED_Y_N='Y'  _x000d_and a.schclass='GLOBAL' and a.security is not null and a.UNITS&gt;0  and LAST_NET_ASSETS&gt;1 and f.schclass='GLOBAL' ) _x000d_where MKTVAL &gt; 0) order by 6 desc"/>
  </connection>
  <connection id="9" xr16:uid="{41649EF9-4343-4ECB-B107-663A987D50CF}" name="Connection1815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D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 xr16:uid="{50F1EDF8-5779-42CC-91AE-2E5ABBBAB5A1}" name="Connection1818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2' and a.scheme='TFRF' _x000d_ _x000d_and WEEKEND_DT='30 ju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jun 2022'_x000d_left outer join  tatamfplus.weeknav d on  d.weekend_dt='30 jun 2022' and d.scheme=a.scheme and d.schclass='GLOBAL' _x000d_left outer join  tatamfplus.assetype e on e.rectype='L' and e.asset_type=a.asset_type_x000d_WHERE del_date&lt;='30 jun 2022' AND mat_date &gt;'30 jun 2022' and a.scheme='TFRF')_x000d_order by 6 desc"/>
  </connection>
  <connection id="11" xr16:uid="{A8AEF1EC-6824-4242-93DF-219FA375B303}" name="Connection1819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FRF' _x000d_ _x000d_and WEEKEND_DT='30 jun 2022' and a.ASSET_TYPE in('05','06','07','09','11','12','14','25','29','34','18','52') and LISTED_Y_N='Y'  _x000d_and a.schclass='GLOBAL' and a.security is not null and a.UNITS&gt;0  and LAST_NET_ASSETS&gt;1 and f.schclass='GLOBAL' ) _x000d_where MKTVAL &gt; 0) order by 6 desc"/>
  </connection>
  <connection id="12" xr16:uid="{B2BE052B-0502-4A98-9270-CEEBB0EA4C34}" name="Connection1821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 xr16:uid="{1CCFE237-2397-44AE-8590-3A5EADCA8713}" name="Connection1822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2' and a.scheme='TGSFR' _x000d_ _x000d_and WEEKEND_DT='30 ju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jun 2022'_x000d_left outer join  tatamfplus.weeknav d on  d.weekend_dt='30 jun 2022' and d.scheme=a.scheme and d.schclass='GLOBAL' _x000d_left outer join  tatamfplus.assetype e on e.rectype='L' and e.asset_type=a.asset_type_x000d_WHERE del_date&lt;='30 jun 2022' AND mat_date &gt;'30 jun 2022' and a.scheme='TGSFR')_x000d_order by 6 desc"/>
  </connection>
  <connection id="14" xr16:uid="{88DF90AB-2975-46DA-A91D-176F7E83F626}" name="Connection18229"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GSFR' _x000d_ and LAST_NET_ASSETS&gt;1 and f.SCHCLASS='GLOBAL'_x000d_and WEEKEND_DT='30 jun 2022' and a.ASSET_TYPE in('16','17','19','20','22','03','15'))  _x000d_where MKTVAL &gt; 0 order by 6 desc"/>
  </connection>
  <connection id="15" xr16:uid="{6A71DB5C-2B15-4753-AA50-2565B95B8384}" name="Connection182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 xr16:uid="{B24BB90F-3C6A-4C61-BA91-840063534353}" name="Connection1823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2' and a.scheme='TIFA' _x000d_ _x000d_and WEEKEND_DT='30 ju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jun 2022'_x000d_left outer join  tatamfplus.weeknav d on  d.weekend_dt='30 jun 2022' and d.scheme=a.scheme and d.schclass='GLOBAL' _x000d_left outer join  tatamfplus.assetype e on e.rectype='L' and e.asset_type=a.asset_type_x000d_WHERE del_date&lt;='30 jun 2022' AND mat_date &gt;'30 jun 2022' and a.scheme='TIFA')_x000d_order by 6 desc"/>
  </connection>
  <connection id="17" xr16:uid="{76F210E7-28D0-4E12-AA8A-07DD45AD580D}" name="Connection1823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IFA' _x000d_ _x000d_and WEEKEND_DT='30 jun 2022' and a.ASSET_TYPE in('05','06','07','09','11','12','14','25','29','34','18','52') and LISTED_Y_N='Y'  _x000d_and a.schclass='GLOBAL' and a.security is not null and a.UNITS&gt;0  and LAST_NET_ASSETS&gt;1 and f.schclass='GLOBAL' ) _x000d_where MKTVAL &gt; 0) order by 6 desc"/>
  </connection>
  <connection id="18" xr16:uid="{ADD1E704-BC71-470D-8EE4-1278A07B242D}" name="Connection18239"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jun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IFA' _x000d_ _x000d_and WEEKEND_DT='30 jun 2022' and a.ASSET_TYPE in('05','06','07','09','11','12','14','25','29','34','18','52') and LISTED_Y_N='N'  _x000d_and a.schclass='GLOBAL' and a.security is not null and a.UNITS&gt;0   and LAST_NET_ASSETS&gt;1 and f.schclass='GLOBAL' ) _x000d_where MKTVAL &gt; 0) order by 6 desc"/>
  </connection>
  <connection id="19" xr16:uid="{173C10C8-5E10-4ADB-B901-321505564C4C}" name="Connection1824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IF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0" xr16:uid="{C93122F5-F127-4D2A-9A9F-F28A9E2190F3}" name="Connection1825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2' and a.scheme='TIPF' _x000d_ _x000d_and WEEKEND_DT='30 ju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jun 2022'_x000d_left outer join  tatamfplus.weeknav d on  d.weekend_dt='30 jun 2022' and d.scheme=a.scheme and d.schclass='GLOBAL' _x000d_left outer join  tatamfplus.assetype e on e.rectype='L' and e.asset_type=a.asset_type_x000d_WHERE del_date&lt;='30 jun 2022' AND mat_date &gt;'30 jun 2022' and a.scheme='TIPF')_x000d_order by 6 desc"/>
  </connection>
  <connection id="21" xr16:uid="{BC09DBC0-D63D-4D1A-8DF2-4AE1A3E7BB2C}" name="Connection1825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IPF' _x000d_ _x000d_and WEEKEND_DT='30 jun 2022' and a.ASSET_TYPE in('05','06','07','09','11','12','14','25','29','34','18','52') and LISTED_Y_N='Y'  _x000d_and a.schclass='GLOBAL' and a.security is not null and a.UNITS&gt;0  and LAST_NET_ASSETS&gt;1 and f.schclass='GLOBAL' ) _x000d_where MKTVAL &gt; 0) order by 6 desc"/>
  </connection>
  <connection id="22" xr16:uid="{D78E2FC2-1787-4BC7-8588-E44FE5824A4E}" name="Connection18252"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jun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IPF' _x000d_ _x000d_and WEEKEND_DT='30 jun 2022' and a.ASSET_TYPE in('05','06','07','09','11','12','14','25','29','34','18','52') and LISTED_Y_N='N'  _x000d_and a.schclass='GLOBAL' and a.security is not null and a.UNITS&gt;0   and LAST_NET_ASSETS&gt;1 and f.schclass='GLOBAL' ) _x000d_where MKTVAL &gt; 0) order by 6 desc"/>
  </connection>
  <connection id="23" xr16:uid="{A7AA88A5-8583-43AE-929F-F8CDFD33AF3A}" name="Connection1825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I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4" xr16:uid="{C7ECD9FE-7EC8-4B89-A342-50EE08260B6B}" name="Connection1826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2' and a.scheme='TLF' _x000d_ _x000d_and WEEKEND_DT='30 ju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jun 2022'_x000d_left outer join  tatamfplus.weeknav d on  d.weekend_dt='30 jun 2022' and d.scheme=a.scheme and d.schclass='GLOBAL' _x000d_left outer join  tatamfplus.assetype e on e.rectype='L' and e.asset_type=a.asset_type_x000d_WHERE del_date&lt;='30 jun 2022' AND mat_date &gt;'30 jun 2022' and a.scheme='TLF')_x000d_order by 6 desc"/>
  </connection>
  <connection id="25" xr16:uid="{B96B556A-92F4-42C5-BACE-6463926D7AF6}" name="Connection1826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LF' _x000d_ and LAST_NET_ASSETS&gt;1 and f.SCHCLASS='GLOBAL'_x000d_and WEEKEND_DT='30 jun 2022' and a.ASSET_TYPE in('16','17','19','20','22','03','15'))  _x000d_where MKTVAL &gt; 0 order by 6 desc"/>
  </connection>
  <connection id="26" xr16:uid="{14415E0C-97CC-40D9-BB0D-4C16A92F36FF}" name="Connection1827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7" xr16:uid="{3DA738EC-2D53-4763-B70E-1C4F3D7EAB21}" name="Connection1827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2' and a.scheme='TNSIFDEC27' _x000d_ _x000d_and WEEKEND_DT='30 ju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jun 2022'_x000d_left outer join  tatamfplus.weeknav d on  d.weekend_dt='30 jun 2022' and d.scheme=a.scheme and d.schclass='GLOBAL' _x000d_left outer join  tatamfplus.assetype e on e.rectype='L' and e.asset_type=a.asset_type_x000d_WHERE del_date&lt;='30 jun 2022' AND mat_date &gt;'30 jun 2022' and a.scheme='TNSIFDEC27')_x000d_order by 6 desc"/>
  </connection>
  <connection id="28" xr16:uid="{29B8FBB1-1E64-442F-AF6E-7915EEAED992}" name="Connection1827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NSIFDEC27' _x000d_ _x000d_and WEEKEND_DT='30 jun 2022' and a.ASSET_TYPE in('05','06','07','09','11','12','14','25','29','34','18','52') and LISTED_Y_N='Y'  _x000d_and a.schclass='GLOBAL' and a.security is not null and a.UNITS&gt;0  and LAST_NET_ASSETS&gt;1 and f.schclass='GLOBAL' ) _x000d_where MKTVAL &gt; 0) order by 6 desc"/>
  </connection>
  <connection id="29" xr16:uid="{97149327-E3B9-4E22-A5EE-6E1CB4AF57BC}" name="Connection1828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0" xr16:uid="{D5E6CAEC-236F-4201-BE54-620D0FE596EE}" name="Connection1829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1" xr16:uid="{6E6E7513-A250-4B42-8130-54ACEA1DDACD}" name="Connection1829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RSFC' _x000d_ _x000d_and WEEKEND_DT='30 jun 2022' and a.ASSET_TYPE in ('01','45','51')  _x000d_and a.schclass='GLOBAL' and a.security is not null and a.UNITS&gt;0   and LAST_NET_ASSETS&gt;1 and f.schclass='GLOBAL' ) _x000d_where units &gt; 0 _x000d_order by 6 desc"/>
  </connection>
  <connection id="32" xr16:uid="{C9AA1102-323A-4422-866A-803AEE7B656C}" name="Connection1830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2' and a.scheme='TRSFC' _x000d_ _x000d_and WEEKEND_DT='30 ju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jun 2022'_x000d_left outer join  tatamfplus.weeknav d on  d.weekend_dt='30 jun 2022' and d.scheme=a.scheme and d.schclass='GLOBAL' _x000d_left outer join  tatamfplus.assetype e on e.rectype='L' and e.asset_type=a.asset_type_x000d_WHERE del_date&lt;='30 jun 2022' AND mat_date &gt;'30 jun 2022' and a.scheme='TRSFC')_x000d_order by 6 desc"/>
  </connection>
  <connection id="33" xr16:uid="{5A04A8EE-851D-4446-BAD6-00FDD8D19A8D}" name="Connection1830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RSFC' _x000d_ _x000d_and WEEKEND_DT='30 jun 2022' and a.ASSET_TYPE in('05','06','07','09','11','12','14','25','29','34','18','52') and LISTED_Y_N='Y'  _x000d_and a.schclass='GLOBAL' and a.security is not null and a.UNITS&gt;0  and LAST_NET_ASSETS&gt;1 and f.schclass='GLOBAL' ) _x000d_where MKTVAL &gt; 0) order by 6 desc"/>
  </connection>
  <connection id="34" xr16:uid="{CDD30410-5252-4471-ADEF-9A06055117AE}" name="Connection18307"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RSFC' _x000d_ and LAST_NET_ASSETS&gt;1 and f.SCHCLASS='GLOBAL'_x000d_and WEEKEND_DT='30 jun 2022' and a.ASSET_TYPE in('16','17','19','20','22','03','15'))  _x000d_where MKTVAL &gt; 0 order by 6 desc"/>
  </connection>
  <connection id="35" xr16:uid="{5FA37AA2-B082-4B73-9094-6CA5060B9BAC}" name="Connection1830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6" xr16:uid="{27549B3B-0F25-4C84-B554-51C2095F3439}" name="Connection1831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2' and a.scheme='TSTBF' _x000d_ _x000d_and WEEKEND_DT='30 ju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jun 2022'_x000d_left outer join  tatamfplus.weeknav d on  d.weekend_dt='30 jun 2022' and d.scheme=a.scheme and d.schclass='GLOBAL' _x000d_left outer join  tatamfplus.assetype e on e.rectype='L' and e.asset_type=a.asset_type_x000d_WHERE del_date&lt;='30 jun 2022' AND mat_date &gt;'30 jun 2022' and a.scheme='TSTBF')_x000d_order by 6 desc"/>
  </connection>
  <connection id="37" xr16:uid="{C4FED335-17FF-4F62-A864-E8989D9B03EC}" name="Connection1831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STBF' _x000d_ _x000d_and WEEKEND_DT='30 jun 2022' and a.ASSET_TYPE in('05','06','07','09','11','12','14','25','29','34','18','52') and LISTED_Y_N='Y'  _x000d_and a.schclass='GLOBAL' and a.security is not null and a.UNITS&gt;0  and LAST_NET_ASSETS&gt;1 and f.schclass='GLOBAL' ) _x000d_where MKTVAL &gt; 0) order by 6 desc"/>
  </connection>
  <connection id="38" xr16:uid="{AA6EF8A1-589D-4DEB-9914-B5D56E6EBC6F}" name="Connection18317"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jun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STBF' _x000d_ _x000d_and WEEKEND_DT='30 jun 2022' and a.ASSET_TYPE in('05','06','07','09','11','12','14','25','29','34','18','52') and LISTED_Y_N='N'  _x000d_and a.schclass='GLOBAL' and a.security is not null and a.UNITS&gt;0   and LAST_NET_ASSETS&gt;1 and f.schclass='GLOBAL' ) _x000d_where MKTVAL &gt; 0) order by 6 desc"/>
  </connection>
  <connection id="39" xr16:uid="{4ADDE2E0-3BC7-4B00-BB2A-5DB9307EDF77}" name="Connection18320"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STBF' _x000d_ and LAST_NET_ASSETS&gt;1 and f.SCHCLASS='GLOBAL'_x000d_and WEEKEND_DT='30 jun 2022' and a.ASSET_TYPE in('16','17','19','20','22','03','15'))  _x000d_where MKTVAL &gt; 0 order by 6 desc"/>
  </connection>
  <connection id="40" xr16:uid="{B24D6215-0F14-4EA4-AB2A-E7A45853FF86}" name="Connection1832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1" xr16:uid="{5167EB4B-DEC8-44B1-AACD-BA59954D07A1}" name="Connection1832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2' and a.scheme='TFF' _x000d_ _x000d_and WEEKEND_DT='30 ju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jun 2022'_x000d_left outer join  tatamfplus.weeknav d on  d.weekend_dt='30 jun 2022' and d.scheme=a.scheme and d.schclass='GLOBAL' _x000d_left outer join  tatamfplus.assetype e on e.rectype='L' and e.asset_type=a.asset_type_x000d_WHERE del_date&lt;='30 jun 2022' AND mat_date &gt;'30 jun 2022' and a.scheme='TFF')_x000d_order by 6 desc"/>
  </connection>
  <connection id="42" xr16:uid="{27CDF034-1F8F-4E2D-A21A-E6F7AA361AF1}" name="Connection1832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FF' _x000d_ _x000d_and WEEKEND_DT='30 jun 2022' and a.ASSET_TYPE in('05','06','07','09','11','12','14','25','29','34','18','52') and LISTED_Y_N='Y'  _x000d_and a.schclass='GLOBAL' and a.security is not null and a.UNITS&gt;0  and LAST_NET_ASSETS&gt;1 and f.schclass='GLOBAL' ) _x000d_where MKTVAL &gt; 0) order by 6 desc"/>
  </connection>
  <connection id="43" xr16:uid="{277D4964-8D88-4B82-B808-6142B9F907A7}" name="Connection18333"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FF' _x000d_ and LAST_NET_ASSETS&gt;1 and f.SCHCLASS='GLOBAL'_x000d_and WEEKEND_DT='30 jun 2022' and a.ASSET_TYPE in('16','17','19','20','22','03','15'))  _x000d_where MKTVAL &gt; 0 order by 6 desc"/>
  </connection>
  <connection id="44" xr16:uid="{92064EAA-9A03-4495-A3DF-EB97FB9B15DE}" name="Connection1833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5" xr16:uid="{B7D04E92-D5F8-40A6-8943-6D63DD7346A0}" name="Connection1834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2' and a.scheme='TUSTF' _x000d_ _x000d_and WEEKEND_DT='30 ju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jun 2022'_x000d_left outer join  tatamfplus.weeknav d on  d.weekend_dt='30 jun 2022' and d.scheme=a.scheme and d.schclass='GLOBAL' _x000d_left outer join  tatamfplus.assetype e on e.rectype='L' and e.asset_type=a.asset_type_x000d_WHERE del_date&lt;='30 jun 2022' AND mat_date &gt;'30 jun 2022' and a.scheme='TUSTF')_x000d_order by 6 desc"/>
  </connection>
  <connection id="46" xr16:uid="{3DAAAA1A-BC35-4FE8-8699-FD1809C8D035}" name="Connection1834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USTF' _x000d_ _x000d_and WEEKEND_DT='30 jun 2022' and a.ASSET_TYPE in('05','06','07','09','11','12','14','25','29','34','18','52') and LISTED_Y_N='Y'  _x000d_and a.schclass='GLOBAL' and a.security is not null and a.UNITS&gt;0  and LAST_NET_ASSETS&gt;1 and f.schclass='GLOBAL' ) _x000d_where MKTVAL &gt; 0) order by 6 desc"/>
  </connection>
  <connection id="47" xr16:uid="{7CE59627-76AF-4AA7-83A4-405FECF8225D}" name="Connection1834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USTF' _x000d_ and LAST_NET_ASSETS&gt;1 and f.SCHCLASS='GLOBAL'_x000d_and WEEKEND_DT='30 jun 2022' and a.ASSET_TYPE in('16','17','19','20','22','03','15'))  _x000d_where MKTVAL &gt; 0 order by 6 desc"/>
  </connection>
  <connection id="48" xr16:uid="{EB0FAD75-6E63-4B3D-942D-B12775691869}" name="Connection1834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9" xr16:uid="{00000000-0015-0000-FFFF-FFFF30000000}" name="Connection18349"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AF' _x000d_ _x000d_and WEEKEND_DT='30 jun 2022' and a.ASSET_TYPE in ('01','45','51')  _x000d_and a.schclass='GLOBAL' and a.security is not null and a.UNITS&gt;0   and LAST_NET_ASSETS&gt;1 and f.schclass='GLOBAL' ) _x000d_where units &gt; 0 _x000d_order by 6 desc"/>
  </connection>
  <connection id="50" xr16:uid="{00000000-0015-0000-FFFF-FFFF31000000}" name="Connection18350"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jun 2022' and units&lt;&gt;0 and a.security is not null AND A.scheme='TAF'_x000d_ order by 6 desc"/>
  </connection>
  <connection id="51" xr16:uid="{00000000-0015-0000-FFFF-FFFF32000000}" name="Connection18352"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AF' _x000d_ _x000d_and WEEKEND_DT='30 jun 2022' and (A.ASSET_TYPE in('35','36','24') _x000d_and a.schclass='GLOBAL' and a.security is not null and a.UNITS&gt;0   and LAST_NET_ASSETS&gt;1 and f.schclass='GLOBAL' ) _x000d_AND (LAST_NET_ASSETS/100000) &gt; 0 order by 6 desc)"/>
  </connection>
  <connection id="52" xr16:uid="{00000000-0015-0000-FFFF-FFFF33000000}" name="Connection18354"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2' and a.scheme='TAF' _x000d_ _x000d_and WEEKEND_DT='30 ju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jun 2022'_x000d_left outer join  tatamfplus.weeknav d on  d.weekend_dt='30 jun 2022' and d.scheme=a.scheme and d.schclass='GLOBAL' _x000d_left outer join  tatamfplus.assetype e on e.rectype='L' and e.asset_type=a.asset_type_x000d_WHERE del_date&lt;='30 jun 2022' AND mat_date &gt;'30 jun 2022' and a.scheme='TAF')_x000d_order by 6 desc"/>
  </connection>
  <connection id="53" xr16:uid="{B090592D-E647-4B64-9B4E-82F1E7506473}" name="Connection18354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2' and a.scheme='TFRSTF' _x000d_ _x000d_and WEEKEND_DT='30 ju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jun 2022'_x000d_left outer join  tatamfplus.weeknav d on  d.weekend_dt='30 jun 2022' and d.scheme=a.scheme and d.schclass='GLOBAL' _x000d_left outer join  tatamfplus.assetype e on e.rectype='L' and e.asset_type=a.asset_type_x000d_WHERE del_date&lt;='30 jun 2022' AND mat_date &gt;'30 jun 2022' and a.scheme='TFRSTF')_x000d_order by 6 desc"/>
  </connection>
  <connection id="54" xr16:uid="{00000000-0015-0000-FFFF-FFFF34000000}" name="Connection18355"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AF' _x000d_ _x000d_and WEEKEND_DT='30 jun 2022' and a.ASSET_TYPE in('05','06','07','09','11','12','14','25','29','34','18','52') and LISTED_Y_N='Y'  _x000d_and a.schclass='GLOBAL' and a.security is not null and a.UNITS&gt;0  and LAST_NET_ASSETS&gt;1 and f.schclass='GLOBAL' ) _x000d_where MKTVAL &gt; 0) order by 6 desc"/>
  </connection>
  <connection id="55" xr16:uid="{00000000-0015-0000-FFFF-FFFF35000000}" name="Connection18359"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AF' _x000d_ and LAST_NET_ASSETS&gt;1 and f.SCHCLASS='GLOBAL'_x000d_and WEEKEND_DT='30 jun 2022' and a.ASSET_TYPE in('16','17','19','20','22','03','15'))  _x000d_where MKTVAL &gt; 0 order by 6 desc"/>
  </connection>
  <connection id="56" xr16:uid="{B6E3EBD6-3867-44FA-BCF9-707160E89005}" name="Connection183591"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FRSTF' _x000d_ and LAST_NET_ASSETS&gt;1 and f.SCHCLASS='GLOBAL'_x000d_and WEEKEND_DT='30 jun 2022' and a.ASSET_TYPE in('16','17','19','20','22','03','15'))  _x000d_where MKTVAL &gt; 0 order by 6 desc"/>
  </connection>
  <connection id="57" xr16:uid="{00000000-0015-0000-FFFF-FFFF36000000}" name="Connection18360" type="1" refreshedVersion="4" background="1" saveData="1">
    <dbPr connection="DRIVER={Microsoft ODBC for Oracle};UID=TATADB;;" command="_x000d_select 'C) MARGIN MONEY DEPOSITS'a,null b,null c,null d,null e,null f,null g from dual union ALL select * from (  select nvl(b1.name,b.name) Name,''a,''b,''c,'.' d,sum(a.amount*-1/100000) amount,sum((a.amount*-1/100000)/(c.LAST_NET_ASSETS/100000)*100) MKTVAL  from tatamfplus.schnav a _x000d_ left outer join tatamfplus.basesecurity b on  a.security=b.security and b.rectype='L' _x000d_ left outer join tatamfplus.issuer b1 on  b.issuer=b1.issuer and b1.rectype='L' _x000d_  left outer join tatamfplus.weeknav c on c.scheme=a.scheme and c.schclass='GLOBAL' and weekend_dt=nav_date and Last_units_outs&gt;10 _x000d_  where nav_Date='30 jun 2022' and a.asset_type='21' _x000d_   and a.scheme='TAF' and a.security is not null _x000d_   group by a.scheme,nvl(b1.name,b.name))"/>
  </connection>
  <connection id="58" xr16:uid="{00000000-0015-0000-FFFF-FFFF37000000}" name="Connection1836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9" xr16:uid="{E3A01CD6-77C0-461C-8763-612EBA863193}" name="Connection1836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0" xr16:uid="{00000000-0015-0000-FFFF-FFFF38000000}" name="Connection1836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BAF' _x000d_ _x000d_and WEEKEND_DT='30 jun 2022' and a.ASSET_TYPE in ('01','45','51')  _x000d_and a.schclass='GLOBAL' and a.security is not null and a.UNITS&gt;0   and LAST_NET_ASSETS&gt;1 and f.schclass='GLOBAL' ) _x000d_where units &gt; 0 _x000d_order by 6 desc"/>
  </connection>
  <connection id="61" xr16:uid="{00000000-0015-0000-FFFF-FFFF39000000}" name="Connection18363"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jun 2022' and units&lt;&gt;0 and a.security is not null AND A.scheme='TBAF'_x000d_ order by 6 desc"/>
  </connection>
  <connection id="62" xr16:uid="{00000000-0015-0000-FFFF-FFFF3C000000}" name="Connection1836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2' and a.scheme='TBAF' _x000d_ _x000d_and WEEKEND_DT='30 ju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jun 2022'_x000d_left outer join  tatamfplus.weeknav d on  d.weekend_dt='30 jun 2022' and d.scheme=a.scheme and d.schclass='GLOBAL' _x000d_left outer join  tatamfplus.assetype e on e.rectype='L' and e.asset_type=a.asset_type_x000d_WHERE del_date&lt;='30 jun 2022' AND mat_date &gt;'30 jun 2022' and a.scheme='TBAF')_x000d_order by 6 desc"/>
  </connection>
  <connection id="63" xr16:uid="{00000000-0015-0000-FFFF-FFFF3D000000}" name="Connection18368"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BAF' _x000d_ _x000d_and WEEKEND_DT='30 jun 2022' and a.ASSET_TYPE in('05','06','07','09','11','12','14','25','29','34','18','52') and LISTED_Y_N='Y'  _x000d_and a.schclass='GLOBAL' and a.security is not null and a.UNITS&gt;0  and LAST_NET_ASSETS&gt;1 and f.schclass='GLOBAL' ) _x000d_where MKTVAL &gt; 0) order by 6 desc"/>
  </connection>
  <connection id="64" xr16:uid="{00000000-0015-0000-FFFF-FFFF3E000000}" name="Connection1837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5" xr16:uid="{00000000-0015-0000-FFFF-FFFF3F000000}" name="Connection18375"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BFSF' _x000d_ _x000d_and WEEKEND_DT='30 jun 2022' and a.ASSET_TYPE in ('01','45','51')  _x000d_and a.schclass='GLOBAL' and a.security is not null and a.UNITS&gt;0   and LAST_NET_ASSETS&gt;1 and f.schclass='GLOBAL' ) _x000d_where units &gt; 0 _x000d_order by 6 desc"/>
  </connection>
  <connection id="66" xr16:uid="{00000000-0015-0000-FFFF-FFFF40000000}" name="Connection1838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7" xr16:uid="{00000000-0015-0000-FFFF-FFFF41000000}" name="Connection1838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BCF' _x000d_ _x000d_and WEEKEND_DT='30 jun 2022' and a.ASSET_TYPE in ('01','45','51')  _x000d_and a.schclass='GLOBAL' and a.security is not null and a.UNITS&gt;0   and LAST_NET_ASSETS&gt;1 and f.schclass='GLOBAL' ) _x000d_where units &gt; 0 _x000d_order by 6 desc"/>
  </connection>
  <connection id="68" xr16:uid="{00000000-0015-0000-FFFF-FFFF43000000}" name="Connection1840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9" xr16:uid="{00000000-0015-0000-FFFF-FFFF44000000}" name="Connection18401"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DIF' _x000d_ _x000d_and WEEKEND_DT='30 jun 2022' and a.ASSET_TYPE in ('01','45','51')  _x000d_and a.schclass='GLOBAL' and a.security is not null and a.UNITS&gt;0   and LAST_NET_ASSETS&gt;1 and f.schclass='GLOBAL' ) _x000d_where units &gt; 0 _x000d_order by 6 desc"/>
  </connection>
  <connection id="70" xr16:uid="{00000000-0015-0000-FFFF-FFFF45000000}" name="Connection18405"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_x000d_ _x000d_left outer join   TATAMFPLUS.weeknav F on a.scheme=f.scheme _x000d_where b.rectype='L' /*and c.rectype='L' and d.rectype='L'*/ AND a.AMC_CODE='AMC'  _x000d_and  a.nav_date='30 jun 2022' and a.scheme='TDIF' _x000d_ and LAST_NET_ASSETS &gt;1 and f.SCHCLASS='GLOBAL' _x000d_and WEEKEND_DT='30 jun 2022' and a.ASSET_TYPE in('43','44')) _x000d_where MKTVAL &gt; 0 order by 6 desc"/>
  </connection>
  <connection id="71" xr16:uid="{00000000-0015-0000-FFFF-FFFF46000000}" name="Connection1841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2" xr16:uid="{00000000-0015-0000-FFFF-FFFF47000000}" name="Connection1841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DIVYF' _x000d_ _x000d_and WEEKEND_DT='30 jun 2022' and a.ASSET_TYPE in ('01','45','51')  _x000d_and a.schclass='GLOBAL' and a.security is not null and a.UNITS&gt;0   and LAST_NET_ASSETS&gt;1 and f.schclass='GLOBAL' ) _x000d_where units &gt; 0 _x000d_order by 6 desc"/>
  </connection>
  <connection id="73" xr16:uid="{00000000-0015-0000-FFFF-FFFF49000000}" name="Connection18419"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2' and a.scheme='TDIVYF' _x000d_ _x000d_and WEEKEND_DT='30 ju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jun 2022'_x000d_left outer join  tatamfplus.weeknav d on  d.weekend_dt='30 jun 2022' and d.scheme=a.scheme and d.schclass='GLOBAL' _x000d_left outer join  tatamfplus.assetype e on e.rectype='L' and e.asset_type=a.asset_type_x000d_WHERE del_date&lt;='30 jun 2022' AND mat_date &gt;'30 jun 2022' and a.scheme='TDIVYF')_x000d_order by 6 desc"/>
  </connection>
  <connection id="74" xr16:uid="{00000000-0015-0000-FFFF-FFFF4A000000}" name="Connection18420"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DIVYF' _x000d_ _x000d_and WEEKEND_DT='30 jun 2022' and a.ASSET_TYPE in('05','06','07','09','11','12','14','25','29','34','18','52') and LISTED_Y_N='Y'  _x000d_and a.schclass='GLOBAL' and a.security is not null and a.UNITS&gt;0  and LAST_NET_ASSETS&gt;1 and f.schclass='GLOBAL' ) _x000d_where MKTVAL &gt; 0) order by 6 desc"/>
  </connection>
  <connection id="75" xr16:uid="{00000000-0015-0000-FFFF-FFFF4B000000}" name="Connection1842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6" xr16:uid="{00000000-0015-0000-FFFF-FFFF4C000000}" name="Connection18427"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EQPEF' _x000d_ _x000d_and WEEKEND_DT='30 jun 2022' and a.ASSET_TYPE in ('01','45','51')  _x000d_and a.schclass='GLOBAL' and a.security is not null and a.UNITS&gt;0   and LAST_NET_ASSETS&gt;1 and f.schclass='GLOBAL' ) _x000d_where units &gt; 0 _x000d_order by 6 desc"/>
  </connection>
  <connection id="77" xr16:uid="{00000000-0015-0000-FFFF-FFFF4D000000}" name="Connection1843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8" xr16:uid="{00000000-0015-0000-FFFF-FFFF4E000000}" name="Connection1844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MIF' _x000d_ _x000d_and WEEKEND_DT='30 jun 2022' and a.ASSET_TYPE in ('01','45','51')  _x000d_and a.schclass='GLOBAL' and a.security is not null and a.UNITS&gt;0   and LAST_NET_ASSETS&gt;1 and f.schclass='GLOBAL' ) _x000d_where units &gt; 0 _x000d_order by 6 desc"/>
  </connection>
  <connection id="79" xr16:uid="{00000000-0015-0000-FFFF-FFFF4F000000}" name="Connection18441"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jun 2022' and units&lt;&gt;0 and a.security is not null AND A.scheme='TMIF'_x000d_ order by 6 desc"/>
  </connection>
  <connection id="80" xr16:uid="{00000000-0015-0000-FFFF-FFFF52000000}" name="Connection1844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2' and a.scheme='TMIF' _x000d_ _x000d_and WEEKEND_DT='30 ju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jun 2022'_x000d_left outer join  tatamfplus.weeknav d on  d.weekend_dt='30 jun 2022' and d.scheme=a.scheme and d.schclass='GLOBAL' _x000d_left outer join  tatamfplus.assetype e on e.rectype='L' and e.asset_type=a.asset_type_x000d_WHERE del_date&lt;='30 jun 2022' AND mat_date &gt;'30 jun 2022' and a.scheme='TMIF')_x000d_order by 6 desc"/>
  </connection>
  <connection id="81" xr16:uid="{00000000-0015-0000-FFFF-FFFF53000000}" name="Connection18446"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MIF' _x000d_ _x000d_and WEEKEND_DT='30 jun 2022' and a.ASSET_TYPE in('05','06','07','09','11','12','14','25','29','34','18','52') and LISTED_Y_N='Y'  _x000d_and a.schclass='GLOBAL' and a.security is not null and a.UNITS&gt;0  and LAST_NET_ASSETS&gt;1 and f.schclass='GLOBAL' ) _x000d_where MKTVAL &gt; 0) order by 6 desc"/>
  </connection>
  <connection id="82" xr16:uid="{00000000-0015-0000-FFFF-FFFF54000000}" name="Connection1845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3" xr16:uid="{00000000-0015-0000-FFFF-FFFF55000000}" name="Connection18453"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CS' _x000d_ _x000d_and WEEKEND_DT='30 jun 2022' and a.ASSET_TYPE in ('01','45','51')  _x000d_and a.schclass='GLOBAL' and a.security is not null and a.UNITS&gt;0   and LAST_NET_ASSETS&gt;1 and f.schclass='GLOBAL' ) _x000d_where units &gt; 0 _x000d_order by 6 desc"/>
  </connection>
  <connection id="84" xr16:uid="{00000000-0015-0000-FFFF-FFFF56000000}" name="Connection1846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5" xr16:uid="{00000000-0015-0000-FFFF-FFFF57000000}" name="Connection1846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MCAPF' _x000d_ _x000d_and WEEKEND_DT='30 jun 2022' and a.ASSET_TYPE in ('01','45','51')  _x000d_and a.schclass='GLOBAL' and a.security is not null and a.UNITS&gt;0   and LAST_NET_ASSETS&gt;1 and f.schclass='GLOBAL' ) _x000d_where units &gt; 0 _x000d_order by 6 desc"/>
  </connection>
  <connection id="86" xr16:uid="{00000000-0015-0000-FFFF-FFFF58000000}" name="Connection1847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7" xr16:uid="{00000000-0015-0000-FFFF-FFFF59000000}" name="Connection18479"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FEF' _x000d_ _x000d_and WEEKEND_DT='30 jun 2022' and a.ASSET_TYPE in ('01','45','51')  _x000d_and a.schclass='GLOBAL' and a.security is not null and a.UNITS&gt;0   and LAST_NET_ASSETS&gt;1 and f.schclass='GLOBAL' ) _x000d_where units &gt; 0 _x000d_order by 6 desc"/>
  </connection>
  <connection id="88" xr16:uid="{00000000-0015-0000-FFFF-FFFF5A000000}" name="Connection1849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9" xr16:uid="{00000000-0015-0000-FFFF-FFFF5B000000}" name="Connection1849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EGF' _x000d_ _x000d_and WEEKEND_DT='30 jun 2022' and a.ASSET_TYPE in ('01','45','51')  _x000d_and a.schclass='GLOBAL' and a.security is not null and a.UNITS&gt;0   and LAST_NET_ASSETS&gt;1 and f.schclass='GLOBAL' ) _x000d_where units &gt; 0 _x000d_order by 6 desc"/>
  </connection>
  <connection id="90" xr16:uid="{00000000-0015-0000-FFFF-FFFF5D000000}" name="Connection1849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2' and a.scheme='TEGF' _x000d_ _x000d_and WEEKEND_DT='30 ju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jun 2022'_x000d_left outer join  tatamfplus.weeknav d on  d.weekend_dt='30 jun 2022' and d.scheme=a.scheme and d.schclass='GLOBAL' _x000d_left outer join  tatamfplus.assetype e on e.rectype='L' and e.asset_type=a.asset_type_x000d_WHERE del_date&lt;='30 jun 2022' AND mat_date &gt;'30 jun 2022' and a.scheme='TEGF')_x000d_order by 6 desc"/>
  </connection>
  <connection id="91" xr16:uid="{00000000-0015-0000-FFFF-FFFF5E000000}" name="Connection18498"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EGF' _x000d_ _x000d_and WEEKEND_DT='30 jun 2022' and a.ASSET_TYPE in('05','06','07','09','11','12','14','25','29','34','18','52') and LISTED_Y_N='Y'  _x000d_and a.schclass='GLOBAL' and a.security is not null and a.UNITS&gt;0  and LAST_NET_ASSETS&gt;1 and f.schclass='GLOBAL' ) _x000d_where MKTVAL &gt; 0) order by 6 desc"/>
  </connection>
  <connection id="92" xr16:uid="{00000000-0015-0000-FFFF-FFFF5F000000}" name="Connection18502"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EGF' _x000d_ and LAST_NET_ASSETS&gt;1 and f.SCHCLASS='GLOBAL'_x000d_and WEEKEND_DT='30 jun 2022' and a.ASSET_TYPE in('16','17','19','20','22','03','15'))  _x000d_where MKTVAL &gt; 0 order by 6 desc"/>
  </connection>
  <connection id="93" xr16:uid="{00000000-0015-0000-FFFF-FFFF60000000}" name="Connection1850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4" xr16:uid="{00000000-0015-0000-FFFF-FFFF61000000}" name="Connection18505"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IFNA' _x000d_ _x000d_and WEEKEND_DT='30 jun 2022' and a.ASSET_TYPE in ('01','45','51')  _x000d_and a.schclass='GLOBAL' and a.security is not null and a.UNITS&gt;0   and LAST_NET_ASSETS&gt;1 and f.schclass='GLOBAL' ) _x000d_where units &gt; 0 _x000d_order by 6 desc"/>
  </connection>
  <connection id="95" xr16:uid="{00000000-0015-0000-FFFF-FFFF62000000}" name="Connection1851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IFNA' _x000d_ _x000d_and WEEKEND_DT='30 jun 2022' and a.ASSET_TYPE in('05','06','07','09','11','12','14','25','29','34','18','52') and LISTED_Y_N='Y'  _x000d_and a.schclass='GLOBAL' and a.security is not null and a.UNITS&gt;0  and LAST_NET_ASSETS&gt;1 and f.schclass='GLOBAL' ) _x000d_where MKTVAL &gt; 0) order by 6 desc"/>
  </connection>
  <connection id="96" xr16:uid="{00000000-0015-0000-FFFF-FFFF63000000}" name="Connection1851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7" xr16:uid="{00000000-0015-0000-FFFF-FFFF64000000}" name="Connection1851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IFSA' _x000d_ _x000d_and WEEKEND_DT='30 jun 2022' and a.ASSET_TYPE in ('01','45','51')  _x000d_and a.schclass='GLOBAL' and a.security is not null and a.UNITS&gt;0   and LAST_NET_ASSETS&gt;1 and f.schclass='GLOBAL' ) _x000d_where units &gt; 0 _x000d_order by 6 desc"/>
  </connection>
  <connection id="98" xr16:uid="{00000000-0015-0000-FFFF-FFFF65000000}" name="Connection1853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9" xr16:uid="{00000000-0015-0000-FFFF-FFFF66000000}" name="Connection18531"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ICF' _x000d_ _x000d_and WEEKEND_DT='30 jun 2022' and a.ASSET_TYPE in ('01','45','51')  _x000d_and a.schclass='GLOBAL' and a.security is not null and a.UNITS&gt;0   and LAST_NET_ASSETS&gt;1 and f.schclass='GLOBAL' ) _x000d_where units &gt; 0 _x000d_order by 6 desc"/>
  </connection>
  <connection id="100" xr16:uid="{00000000-0015-0000-FFFF-FFFF67000000}" name="Connection1853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ICF' _x000d_ _x000d_and WEEKEND_DT='30 jun 2022' and a.ASSET_TYPE in('05','06','07','09','11','12','14','25','29','34','18','52') and LISTED_Y_N='Y'  _x000d_and a.schclass='GLOBAL' and a.security is not null and a.UNITS&gt;0  and LAST_NET_ASSETS&gt;1 and f.schclass='GLOBAL' ) _x000d_where MKTVAL &gt; 0) order by 6 desc"/>
  </connection>
  <connection id="101" xr16:uid="{00000000-0015-0000-FFFF-FFFF68000000}" name="Connection1854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2" xr16:uid="{00000000-0015-0000-FFFF-FFFF69000000}" name="Connection1854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IPHF' _x000d_ _x000d_and WEEKEND_DT='30 jun 2022' and a.ASSET_TYPE in ('01','45','51')  _x000d_and a.schclass='GLOBAL' and a.security is not null and a.UNITS&gt;0   and LAST_NET_ASSETS&gt;1 and f.schclass='GLOBAL' ) _x000d_where units &gt; 0 _x000d_order by 6 desc"/>
  </connection>
  <connection id="103" xr16:uid="{00000000-0015-0000-FFFF-FFFF6A000000}" name="Connection1855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4" xr16:uid="{00000000-0015-0000-FFFF-FFFF6B000000}" name="Connection18557"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TSF96' _x000d_ _x000d_and WEEKEND_DT='30 jun 2022' and a.ASSET_TYPE in ('01','45','51')  _x000d_and a.schclass='GLOBAL' and a.security is not null and a.UNITS&gt;0   and LAST_NET_ASSETS&gt;1 and f.schclass='GLOBAL' ) _x000d_where units &gt; 0 _x000d_order by 6 desc"/>
  </connection>
  <connection id="105" xr16:uid="{00000000-0015-0000-FFFF-FFFF6C000000}" name="Connection1856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6" xr16:uid="{00000000-0015-0000-FFFF-FFFF6D000000}" name="Connection1857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ISF' _x000d_ _x000d_and WEEKEND_DT='30 jun 2022' and a.ASSET_TYPE in ('01','45','51')  _x000d_and a.schclass='GLOBAL' and a.security is not null and a.UNITS&gt;0   and LAST_NET_ASSETS&gt;1 and f.schclass='GLOBAL' ) _x000d_where units &gt; 0 _x000d_order by 6 desc"/>
  </connection>
  <connection id="107" xr16:uid="{00000000-0015-0000-FFFF-FFFF6F000000}" name="Connection1858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8" xr16:uid="{00000000-0015-0000-FFFF-FFFF70000000}" name="Connection18583"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EOF' _x000d_ _x000d_and WEEKEND_DT='30 jun 2022' and a.ASSET_TYPE in ('01','45','51')  _x000d_and a.schclass='GLOBAL' and a.security is not null and a.UNITS&gt;0   and LAST_NET_ASSETS&gt;1 and f.schclass='GLOBAL' ) _x000d_where units &gt; 0 _x000d_order by 6 desc"/>
  </connection>
  <connection id="109" xr16:uid="{00000000-0015-0000-FFFF-FFFF71000000}" name="Connection1859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0" xr16:uid="{00000000-0015-0000-FFFF-FFFF72000000}" name="Connection1859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TOFE' _x000d_ _x000d_and WEEKEND_DT='30 jun 2022' and a.ASSET_TYPE in ('01','45','51')  _x000d_and a.schclass='GLOBAL' and a.security is not null and a.UNITS&gt;0   and LAST_NET_ASSETS&gt;1 and f.schclass='GLOBAL' ) _x000d_where units &gt; 0 _x000d_order by 6 desc"/>
  </connection>
  <connection id="111" xr16:uid="{00000000-0015-0000-FFFF-FFFF74000000}" name="Connection1860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2" xr16:uid="{00000000-0015-0000-FFFF-FFFF75000000}" name="Connection18609"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INR' _x000d_ _x000d_and WEEKEND_DT='30 jun 2022' and a.ASSET_TYPE in ('01','45','51')  _x000d_and a.schclass='GLOBAL' and a.security is not null and a.UNITS&gt;0   and LAST_NET_ASSETS&gt;1 and f.schclass='GLOBAL' ) _x000d_where units &gt; 0 _x000d_order by 6 desc"/>
  </connection>
  <connection id="113" xr16:uid="{00000000-0015-0000-FFFF-FFFF76000000}" name="Connection1862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4" xr16:uid="{00000000-0015-0000-FFFF-FFFF77000000}" name="Connection1862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MAOF' _x000d_ _x000d_and WEEKEND_DT='30 jun 2022' and a.ASSET_TYPE in ('01','45','51')  _x000d_and a.schclass='GLOBAL' and a.security is not null and a.UNITS&gt;0   and LAST_NET_ASSETS&gt;1 and f.schclass='GLOBAL' ) _x000d_where units &gt; 0 _x000d_order by 6 desc"/>
  </connection>
  <connection id="115" xr16:uid="{00000000-0015-0000-FFFF-FFFF78000000}" name="Connection18623"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jun 2022' and units&lt;&gt;0 and a.security is not null AND A.scheme='TMAOF'_x000d_ order by 6 desc"/>
  </connection>
  <connection id="116" xr16:uid="{00000000-0015-0000-FFFF-FFFF79000000}" name="Connection1862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2' and a.scheme='TMAOF' _x000d_ _x000d_and WEEKEND_DT='30 ju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jun 2022'_x000d_left outer join  tatamfplus.weeknav d on  d.weekend_dt='30 jun 2022' and d.scheme=a.scheme and d.schclass='GLOBAL' _x000d_left outer join  tatamfplus.assetype e on e.rectype='L' and e.asset_type=a.asset_type_x000d_WHERE del_date&lt;='30 jun 2022' AND mat_date &gt;'30 jun 2022' and a.scheme='TMAOF')_x000d_order by 6 desc"/>
  </connection>
  <connection id="117" xr16:uid="{00000000-0015-0000-FFFF-FFFF7A000000}" name="Connection18628"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MAOF' _x000d_ _x000d_and WEEKEND_DT='30 jun 2022' and a.ASSET_TYPE in('05','06','07','09','11','12','14','25','29','34','18','52') and LISTED_Y_N='Y'  _x000d_and a.schclass='GLOBAL' and a.security is not null and a.UNITS&gt;0  and LAST_NET_ASSETS&gt;1 and f.schclass='GLOBAL' ) _x000d_where MKTVAL &gt; 0) order by 6 desc"/>
  </connection>
  <connection id="118" xr16:uid="{00000000-0015-0000-FFFF-FFFF7B000000}" name="Connection18632"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MAOF' _x000d_ and LAST_NET_ASSETS&gt;1 and f.SCHCLASS='GLOBAL'_x000d_and WEEKEND_DT='30 jun 2022' and a.ASSET_TYPE in('16','17','19','20','22','03','15'))  _x000d_where MKTVAL &gt; 0 order by 6 desc"/>
  </connection>
  <connection id="119" xr16:uid="{00000000-0015-0000-FFFF-FFFF7C000000}" name="Connection1863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0" xr16:uid="{00000000-0015-0000-FFFF-FFFF7D000000}" name="Connection18635"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NETF' _x000d_ _x000d_and WEEKEND_DT='30 jun 2022' and a.ASSET_TYPE in ('01','45','51')  _x000d_and a.schclass='GLOBAL' and a.security is not null and a.UNITS&gt;0   and LAST_NET_ASSETS&gt;1 and f.schclass='GLOBAL' ) _x000d_where units &gt; 0 _x000d_order by 6 desc"/>
  </connection>
  <connection id="121" xr16:uid="{00000000-0015-0000-FFFF-FFFF7E000000}" name="Connection1864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NETF' _x000d_ _x000d_and WEEKEND_DT='30 jun 2022' and a.ASSET_TYPE in('05','06','07','09','11','12','14','25','29','34','18','52') and LISTED_Y_N='Y'  _x000d_and a.schclass='GLOBAL' and a.security is not null and a.UNITS&gt;0  and LAST_NET_ASSETS&gt;1 and f.schclass='GLOBAL' ) _x000d_where MKTVAL &gt; 0) order by 6 desc"/>
  </connection>
  <connection id="122" xr16:uid="{00000000-0015-0000-FFFF-FFFF7F000000}" name="Connection1864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3" xr16:uid="{00000000-0015-0000-FFFF-FFFF80000000}" name="Connection18651"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NIDFOF' _x000d_ _x000d_and WEEKEND_DT='30 jun 2022' and (A.ASSET_TYPE in('35','36','24') _x000d_and a.schclass='GLOBAL' and a.security is not null and a.UNITS&gt;0   and LAST_NET_ASSETS&gt;1 and f.schclass='GLOBAL' ) _x000d_AND (LAST_NET_ASSETS/100000) &gt; 0 order by 6 desc)"/>
  </connection>
  <connection id="124" xr16:uid="{00000000-0015-0000-FFFF-FFFF81000000}" name="Connection1866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5" xr16:uid="{00000000-0015-0000-FFFF-FFFF82000000}" name="Connection18661"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NIDETF' _x000d_ _x000d_and WEEKEND_DT='30 jun 2022' and a.ASSET_TYPE in ('01','45','51')  _x000d_and a.schclass='GLOBAL' and a.security is not null and a.UNITS&gt;0   and LAST_NET_ASSETS&gt;1 and f.schclass='GLOBAL' ) _x000d_where units &gt; 0 _x000d_order by 6 desc"/>
  </connection>
  <connection id="126" xr16:uid="{00000000-0015-0000-FFFF-FFFF83000000}" name="Connection1867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7" xr16:uid="{00000000-0015-0000-FFFF-FFFF84000000}" name="Connection1867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NPBETF' _x000d_ _x000d_and WEEKEND_DT='30 jun 2022' and a.ASSET_TYPE in ('01','45','51')  _x000d_and a.schclass='GLOBAL' and a.security is not null and a.UNITS&gt;0   and LAST_NET_ASSETS&gt;1 and f.schclass='GLOBAL' ) _x000d_where units &gt; 0 _x000d_order by 6 desc"/>
  </connection>
  <connection id="128" xr16:uid="{00000000-0015-0000-FFFF-FFFF85000000}" name="Connection1868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9" xr16:uid="{00000000-0015-0000-FFFF-FFFF86000000}" name="Connection18687"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QNTF' _x000d_ _x000d_and WEEKEND_DT='30 jun 2022' and a.ASSET_TYPE in ('01','45','51')  _x000d_and a.schclass='GLOBAL' and a.security is not null and a.UNITS&gt;0   and LAST_NET_ASSETS&gt;1 and f.schclass='GLOBAL' ) _x000d_where units &gt; 0 _x000d_order by 6 desc"/>
  </connection>
  <connection id="130" xr16:uid="{00000000-0015-0000-FFFF-FFFF87000000}" name="Connection18693"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QNTF' _x000d_ _x000d_and WEEKEND_DT='30 jun 2022' and a.ASSET_TYPE in('05','06','07','09','11','12','14','25','29','34','18','52') and LISTED_Y_N='Y'  _x000d_and a.schclass='GLOBAL' and a.security is not null and a.UNITS&gt;0  and LAST_NET_ASSETS&gt;1 and f.schclass='GLOBAL' ) _x000d_where MKTVAL &gt; 0) order by 6 desc"/>
  </connection>
  <connection id="131" xr16:uid="{00000000-0015-0000-FFFF-FFFF88000000}" name="Connection1869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2" xr16:uid="{00000000-0015-0000-FFFF-FFFF89000000}" name="Connection1870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REF' _x000d_ _x000d_and WEEKEND_DT='30 jun 2022' and a.ASSET_TYPE in ('01','45','51')  _x000d_and a.schclass='GLOBAL' and a.security is not null and a.UNITS&gt;0   and LAST_NET_ASSETS&gt;1 and f.schclass='GLOBAL' ) _x000d_where units &gt; 0 _x000d_order by 6 desc"/>
  </connection>
  <connection id="133" xr16:uid="{00000000-0015-0000-FFFF-FFFF8A000000}" name="Connection1871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4" xr16:uid="{00000000-0015-0000-FFFF-FFFF8B000000}" name="Connection18713"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RSFM' _x000d_ _x000d_and WEEKEND_DT='30 jun 2022' and a.ASSET_TYPE in ('01','45','51')  _x000d_and a.schclass='GLOBAL' and a.security is not null and a.UNITS&gt;0   and LAST_NET_ASSETS&gt;1 and f.schclass='GLOBAL' ) _x000d_where units &gt; 0 _x000d_order by 6 desc"/>
  </connection>
  <connection id="135" xr16:uid="{00000000-0015-0000-FFFF-FFFF8C000000}" name="Connection18718"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2' and a.scheme='TRSFM' _x000d_ _x000d_and WEEKEND_DT='30 ju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jun 2022'_x000d_left outer join  tatamfplus.weeknav d on  d.weekend_dt='30 jun 2022' and d.scheme=a.scheme and d.schclass='GLOBAL' _x000d_left outer join  tatamfplus.assetype e on e.rectype='L' and e.asset_type=a.asset_type_x000d_WHERE del_date&lt;='30 jun 2022' AND mat_date &gt;'30 jun 2022' and a.scheme='TRSFM')_x000d_order by 6 desc"/>
  </connection>
  <connection id="136" xr16:uid="{00000000-0015-0000-FFFF-FFFF8D000000}" name="Connection18719"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RSFM' _x000d_ _x000d_and WEEKEND_DT='30 jun 2022' and a.ASSET_TYPE in('05','06','07','09','11','12','14','25','29','34','18','52') and LISTED_Y_N='Y'  _x000d_and a.schclass='GLOBAL' and a.security is not null and a.UNITS&gt;0  and LAST_NET_ASSETS&gt;1 and f.schclass='GLOBAL' ) _x000d_where MKTVAL &gt; 0) order by 6 desc"/>
  </connection>
  <connection id="137" xr16:uid="{00000000-0015-0000-FFFF-FFFF8E000000}" name="Connection18720"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jun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RSFM' _x000d_ _x000d_and WEEKEND_DT='30 jun 2022' and a.ASSET_TYPE in('05','06','07','09','11','12','14','25','29','34','18','52') and LISTED_Y_N='N'  _x000d_and a.schclass='GLOBAL' and a.security is not null and a.UNITS&gt;0   and LAST_NET_ASSETS&gt;1 and f.schclass='GLOBAL' ) _x000d_where MKTVAL &gt; 0) order by 6 desc"/>
  </connection>
  <connection id="138" xr16:uid="{00000000-0015-0000-FFFF-FFFF8F000000}" name="Connection18723"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2' and a.scheme='TRSFM' _x000d_ and LAST_NET_ASSETS&gt;1 and f.SCHCLASS='GLOBAL'_x000d_and WEEKEND_DT='30 jun 2022' and a.ASSET_TYPE in('16','17','19','20','22','03','15'))  _x000d_where MKTVAL &gt; 0 order by 6 desc"/>
  </connection>
  <connection id="139" xr16:uid="{00000000-0015-0000-FFFF-FFFF90000000}" name="Connection1872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0" xr16:uid="{00000000-0015-0000-FFFF-FFFF91000000}" name="Connection1872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RSFP' _x000d_ _x000d_and WEEKEND_DT='30 jun 2022' and a.ASSET_TYPE in ('01','45','51')  _x000d_and a.schclass='GLOBAL' and a.security is not null and a.UNITS&gt;0   and LAST_NET_ASSETS&gt;1 and f.schclass='GLOBAL' ) _x000d_where units &gt; 0 _x000d_order by 6 desc"/>
  </connection>
  <connection id="141" xr16:uid="{00000000-0015-0000-FFFF-FFFF92000000}" name="Connection1873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2" xr16:uid="{00000000-0015-0000-FFFF-FFFF93000000}" name="Connection18739"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SCAPF' _x000d_ _x000d_and WEEKEND_DT='30 jun 2022' and a.ASSET_TYPE in ('01','45','51')  _x000d_and a.schclass='GLOBAL' and a.security is not null and a.UNITS&gt;0   and LAST_NET_ASSETS&gt;1 and f.schclass='GLOBAL' ) _x000d_where units &gt; 0 _x000d_order by 6 desc"/>
  </connection>
  <connection id="143" xr16:uid="{00000000-0015-0000-FFFF-FFFF95000000}" name="Connection1875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4" xr16:uid="{00000000-0015-0000-FFFF-FFFF96000000}" name="Connection1875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2' and a.scheme='TYCF' _x000d_ _x000d_and WEEKEND_DT='30 jun 2022' and a.ASSET_TYPE in ('01','45','51')  _x000d_and a.schclass='GLOBAL' and a.security is not null and a.UNITS&gt;0   and LAST_NET_ASSETS&gt;1 and f.schclass='GLOBAL' ) _x000d_where units &gt; 0 _x000d_order by 6 desc"/>
  </connection>
  <connection id="145" xr16:uid="{00000000-0015-0000-FFFF-FFFF97000000}" name="Connection1876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jun 2022',add_months('30 jun 2022',-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6" xr16:uid="{00000000-0015-0000-FFFF-FFFF9B000000}" name="Connection18778" type="1" refreshedVersion="4" background="1" saveData="1">
    <dbPr connection="DRIVER={Microsoft ODBC for Oracle};UID=TATADB;;" command="select decode(income_growth,'EQ','Equity','EC','Equity','DB','Debt','DC','Debt','LQ','Liquid') Classification,scheme &quot;SCHEME CODE&quot;,name &quot;SCHEME NAME&quot;  from TATAMFPLUS.BASESCHEME where scheme in (select scheme from TATAMFPLUS.weeknav where weekend_dt='30 jun 2022' and schclass='GLOBAL' AND (LAST_units_outs&gt;10 or scheme in ('TFM55E','TFM55F'))) and  RECTYPE='L' AND /*ACTIVATE_Y_N='Y'  AND */  scheme not in (select * from fm_scheme_exclude)  and  scheme not in ('UALCAL','GLOBAL','TINUD1','TMFUD1','AAA','TOIN99','UNBROK')    order by 1,3"/>
  </connection>
</connections>
</file>

<file path=xl/sharedStrings.xml><?xml version="1.0" encoding="utf-8"?>
<sst xmlns="http://schemas.openxmlformats.org/spreadsheetml/2006/main" count="13328" uniqueCount="3133">
  <si>
    <t>Index</t>
  </si>
  <si>
    <t>CLASSIFICATION</t>
  </si>
  <si>
    <t>SCHEME CODE</t>
  </si>
  <si>
    <t>SCHEME NAME</t>
  </si>
  <si>
    <t>Debt</t>
  </si>
  <si>
    <t>TBPSUF</t>
  </si>
  <si>
    <t>TATA BANKING &amp; PSU DEBT FUND</t>
  </si>
  <si>
    <t>TCORPBF</t>
  </si>
  <si>
    <t>TATA CORPORATE BOND FUND</t>
  </si>
  <si>
    <t>TDBF</t>
  </si>
  <si>
    <t>TATA DYNAMIC BOND FUND</t>
  </si>
  <si>
    <t>TFRF</t>
  </si>
  <si>
    <t>TATA FLOATING RATE FUND</t>
  </si>
  <si>
    <t>TGSFR</t>
  </si>
  <si>
    <t>TATA GILT SECURITIES FUND</t>
  </si>
  <si>
    <t>TIFA</t>
  </si>
  <si>
    <t>TATA INCOME FUND</t>
  </si>
  <si>
    <t>TIPF</t>
  </si>
  <si>
    <t>TATA MEDIUM TERM FUND</t>
  </si>
  <si>
    <t>TLF</t>
  </si>
  <si>
    <t>TATA MONEY MARKET FUND</t>
  </si>
  <si>
    <t>TNSIFDEC27</t>
  </si>
  <si>
    <t>TATA NIFTY SDL PLUS AAA PSU BOND DEC 2027 60 40 INDEX FUND</t>
  </si>
  <si>
    <t>TOF</t>
  </si>
  <si>
    <t>TATA OVERNIGHT FUND</t>
  </si>
  <si>
    <t>TRSFC</t>
  </si>
  <si>
    <t>TATA RETIREMENT SAVINGS FUND-CONSERVATIVE PLAN</t>
  </si>
  <si>
    <t>TSTBF</t>
  </si>
  <si>
    <t>TATA SHORT TERM BOND FUND</t>
  </si>
  <si>
    <t>TFF</t>
  </si>
  <si>
    <t>TATA TREASURY ADVANTAGE FUND</t>
  </si>
  <si>
    <t>TUSTF</t>
  </si>
  <si>
    <t>TATA ULTRA SHORT TERM FUND</t>
  </si>
  <si>
    <t>Equity</t>
  </si>
  <si>
    <t>TAF</t>
  </si>
  <si>
    <t>TATA ARBITRAGE FUND</t>
  </si>
  <si>
    <t>TBAF</t>
  </si>
  <si>
    <t>TATA BALANCED ADVANTAGE FUND</t>
  </si>
  <si>
    <t>TBFSF</t>
  </si>
  <si>
    <t>TATA BANKING &amp; FINANCIAL SERVICES FUND</t>
  </si>
  <si>
    <t>TBCF</t>
  </si>
  <si>
    <t>TATA BUSINESS CYCLE FUND</t>
  </si>
  <si>
    <t>TDIF</t>
  </si>
  <si>
    <t>TATA DIGITAL INDIA FUND</t>
  </si>
  <si>
    <t>TDIVYF</t>
  </si>
  <si>
    <t>TATA DIVIDEND YIELD FUND</t>
  </si>
  <si>
    <t>TEQPEF</t>
  </si>
  <si>
    <t>TATA EQUITY P/E FUND</t>
  </si>
  <si>
    <t>TMIF</t>
  </si>
  <si>
    <t>TATA EQUITY SAVINGS FUND</t>
  </si>
  <si>
    <t>TCS</t>
  </si>
  <si>
    <t>TATA ETHICAL FUND</t>
  </si>
  <si>
    <t>TMCAPF</t>
  </si>
  <si>
    <t>TATA FLEXI CAP FUND</t>
  </si>
  <si>
    <t>TFEF</t>
  </si>
  <si>
    <t>TATA FOCUSED EQUITY FUND</t>
  </si>
  <si>
    <t>TEGF</t>
  </si>
  <si>
    <t>TATA HYBRID EQUITY FUND</t>
  </si>
  <si>
    <t>TIFNA</t>
  </si>
  <si>
    <t>TIFSA</t>
  </si>
  <si>
    <t>TICF</t>
  </si>
  <si>
    <t>TATA INDIA CONSUMER FUND</t>
  </si>
  <si>
    <t>TIPHF</t>
  </si>
  <si>
    <t>TATA INDIA PHARMA &amp; HEALTHCARE FUND</t>
  </si>
  <si>
    <t>TTSF96</t>
  </si>
  <si>
    <t>TATA INDIA TAX SAVINGS FUND</t>
  </si>
  <si>
    <t>TISF</t>
  </si>
  <si>
    <t>TATA INFRASTRUCTURE FUND</t>
  </si>
  <si>
    <t>TEOF</t>
  </si>
  <si>
    <t>TATA LARGE &amp; MID CAP FUND</t>
  </si>
  <si>
    <t>TTOFE</t>
  </si>
  <si>
    <t>TATA LARGE CAP FUND</t>
  </si>
  <si>
    <t>TINR</t>
  </si>
  <si>
    <t>TATA MID CAP GROWTH FUND</t>
  </si>
  <si>
    <t>TMAOF</t>
  </si>
  <si>
    <t>TATA MULTI ASSET OPPORTUNITIES FUND</t>
  </si>
  <si>
    <t>TNETF</t>
  </si>
  <si>
    <t>TNIDFOF</t>
  </si>
  <si>
    <t>TATA NIFTY INDIA DIGITAL ETF FUND OF FUND</t>
  </si>
  <si>
    <t>TNIDETF</t>
  </si>
  <si>
    <t>TATA NIFTY INDIA DIGITAL EXCHANGE TRADED FUND</t>
  </si>
  <si>
    <t>TNPBETF</t>
  </si>
  <si>
    <t>TATA NIFTY PRIVATE BANK EXCHANGE TRADED FUND</t>
  </si>
  <si>
    <t>TQNTF</t>
  </si>
  <si>
    <t>TATA QUANT FUND</t>
  </si>
  <si>
    <t>TREF</t>
  </si>
  <si>
    <t>TATA RESOURCES &amp; ENERGY FUND</t>
  </si>
  <si>
    <t>TRSFM</t>
  </si>
  <si>
    <t>TATA RETIREMENT SAVINGS FUND-MODERATE PLAN</t>
  </si>
  <si>
    <t>TRSFP</t>
  </si>
  <si>
    <t>TATA RETIREMENT SAVINGS FUND-PROGRESSIVE PLAN</t>
  </si>
  <si>
    <t>TSCAPF</t>
  </si>
  <si>
    <t>TATA SMALL CAP FUND</t>
  </si>
  <si>
    <t>TYCF</t>
  </si>
  <si>
    <t>TATA YOUNG CITIZENS FUND</t>
  </si>
  <si>
    <t>TFRSTF</t>
  </si>
  <si>
    <t>TATA LIQUID FUND</t>
  </si>
  <si>
    <t>as on 30-06-22</t>
  </si>
  <si>
    <t>NAME OF THE INSTRUMENT</t>
  </si>
  <si>
    <t>YIELD ( IN % )</t>
  </si>
  <si>
    <t>RATINGS</t>
  </si>
  <si>
    <t>ISIN CODE</t>
  </si>
  <si>
    <t>QUANTITY</t>
  </si>
  <si>
    <t>MKT VAL(Rs. Lacs)</t>
  </si>
  <si>
    <t>% to NAV</t>
  </si>
  <si>
    <t>DEBT INSTRUMENTS</t>
  </si>
  <si>
    <t>A) LISTED/AWAITING LISTING ON STOCK EXCHANGES</t>
  </si>
  <si>
    <t>(I) GOVERNMENT SECURITIES</t>
  </si>
  <si>
    <t>SOV</t>
  </si>
  <si>
    <t>GOVERNMENT SECURITIES TOTAL</t>
  </si>
  <si>
    <t>B) MONEY MARKET INSTRUMENTS</t>
  </si>
  <si>
    <t>CRISIL-A1+</t>
  </si>
  <si>
    <t>CARE-A1+</t>
  </si>
  <si>
    <t>INE040A16CI5</t>
  </si>
  <si>
    <t>MONEY MARKET INSTRUMENTS TOTAL</t>
  </si>
  <si>
    <t>(C) TREPS</t>
  </si>
  <si>
    <t>PORTFOLIO TOTAL</t>
  </si>
  <si>
    <t>NET CURRENT LIABILITIES</t>
  </si>
  <si>
    <t>NET ASSETS</t>
  </si>
  <si>
    <t>* % OF MARKET VALUE OF SECURITIES TO NET ASSETS IS &lt; 0.01</t>
  </si>
  <si>
    <t>** THINLY TRADED / NON TRADED SECURITIES / ILLIQUID SECURITIES</t>
  </si>
  <si>
    <t>THE SCHEME RISK-O-METERS AND SCHEME BENCHMARK RISK-O-METERS ARE AS OF</t>
  </si>
  <si>
    <t>TOTAL NUMBER OF INSTANCES OF DEVIATION FROM VALUATION PRICE PROVIDED BY VALUATION AGENCIES</t>
  </si>
  <si>
    <t>NIL</t>
  </si>
  <si>
    <t>TOTAL BELOW INVESTMENT GRADE OR DEFAULT PROVIDED FOR: NIL</t>
  </si>
  <si>
    <t>TOTAL OUTSTANDING EXPOSURE IN DERIVATIVE INSTRUMENTS: NIL</t>
  </si>
  <si>
    <t>DIVIDEND DECLARED: NIL</t>
  </si>
  <si>
    <t>TOTAL INVESTMENTS IN FOREIGN SECURITIES / ADRS / GDRS: NIL</t>
  </si>
  <si>
    <t>INDUSTRY</t>
  </si>
  <si>
    <t/>
  </si>
  <si>
    <t>EQUITY &amp; EQUITY RELATED</t>
  </si>
  <si>
    <t>NA</t>
  </si>
  <si>
    <t>Banks</t>
  </si>
  <si>
    <t>INE090A01021</t>
  </si>
  <si>
    <t>Petroleum Products</t>
  </si>
  <si>
    <t>INE002A01018</t>
  </si>
  <si>
    <t>INE040A01034</t>
  </si>
  <si>
    <t>IT - Software</t>
  </si>
  <si>
    <t>INE009A01021</t>
  </si>
  <si>
    <t>INE467B01029</t>
  </si>
  <si>
    <t>INE237A01028</t>
  </si>
  <si>
    <t>Diversified FMCG</t>
  </si>
  <si>
    <t>INE154A01025</t>
  </si>
  <si>
    <t>Telecom - Services</t>
  </si>
  <si>
    <t>INE397D01024</t>
  </si>
  <si>
    <t>Finance</t>
  </si>
  <si>
    <t>INE001A01036</t>
  </si>
  <si>
    <t>Consumer Durables</t>
  </si>
  <si>
    <t>INE280A01028</t>
  </si>
  <si>
    <t>INE238A01034</t>
  </si>
  <si>
    <t>Auto Components</t>
  </si>
  <si>
    <t>INE883A01011</t>
  </si>
  <si>
    <t>INE030A01027</t>
  </si>
  <si>
    <t>Electrical Equipment</t>
  </si>
  <si>
    <t>INE152A01029</t>
  </si>
  <si>
    <t>Industrial Products</t>
  </si>
  <si>
    <t>INE536A01023</t>
  </si>
  <si>
    <t>Paper, Forest &amp; Jute Products</t>
  </si>
  <si>
    <t>INE055A01016</t>
  </si>
  <si>
    <t>Pharmaceuticals &amp; Biotechnology</t>
  </si>
  <si>
    <t>INE044A01036</t>
  </si>
  <si>
    <t>INE089A01023</t>
  </si>
  <si>
    <t>INE075A01022</t>
  </si>
  <si>
    <t>Construction</t>
  </si>
  <si>
    <t>INE018A01030</t>
  </si>
  <si>
    <t>Beverages</t>
  </si>
  <si>
    <t>INE854D01024</t>
  </si>
  <si>
    <t>INE461C01038</t>
  </si>
  <si>
    <t>Cement &amp; Cement Products</t>
  </si>
  <si>
    <t>INE012A01025</t>
  </si>
  <si>
    <t>Agricultural Food &amp; other Products</t>
  </si>
  <si>
    <t>INE192A01025</t>
  </si>
  <si>
    <t>Personal Products</t>
  </si>
  <si>
    <t>INE196A01026</t>
  </si>
  <si>
    <t>Chemicals &amp; Petrochemicals</t>
  </si>
  <si>
    <t>INE288B01029</t>
  </si>
  <si>
    <t>INE481G01011</t>
  </si>
  <si>
    <t>Retailing</t>
  </si>
  <si>
    <t>INE192R01011</t>
  </si>
  <si>
    <t>INE361B01024</t>
  </si>
  <si>
    <t>INE036D01028</t>
  </si>
  <si>
    <t>INE836A01035</t>
  </si>
  <si>
    <t>Capital Markets</t>
  </si>
  <si>
    <t>INE094J01016</t>
  </si>
  <si>
    <t>INE540L01014</t>
  </si>
  <si>
    <t>INE262H01013</t>
  </si>
  <si>
    <t>Insurance</t>
  </si>
  <si>
    <t>INE765G01017</t>
  </si>
  <si>
    <t>INE018I01017</t>
  </si>
  <si>
    <t>INDIAN BANK</t>
  </si>
  <si>
    <t>INE562A01011</t>
  </si>
  <si>
    <t>Fertilizers &amp; Agrochemicals</t>
  </si>
  <si>
    <t>INE462A01022</t>
  </si>
  <si>
    <t>Diversified</t>
  </si>
  <si>
    <t>INE470A01017</t>
  </si>
  <si>
    <t>Transport Infrastructure</t>
  </si>
  <si>
    <t>INE517F01014</t>
  </si>
  <si>
    <t>INE795G01014</t>
  </si>
  <si>
    <t>INE371P01015</t>
  </si>
  <si>
    <t>INE058A01010</t>
  </si>
  <si>
    <t>INE503A01015</t>
  </si>
  <si>
    <t>INE473A01011</t>
  </si>
  <si>
    <t>INE317I01021</t>
  </si>
  <si>
    <t>DATA PATTERNS (INDIA) LTD</t>
  </si>
  <si>
    <t>Aerospace and Defense</t>
  </si>
  <si>
    <t>INE0IX101010</t>
  </si>
  <si>
    <t>TEGA INDUSTRIES LTD</t>
  </si>
  <si>
    <t>Industrial Manufacturing</t>
  </si>
  <si>
    <t>INE011K01018</t>
  </si>
  <si>
    <t>EQUITY &amp; EQUITY RELATED TOTAL</t>
  </si>
  <si>
    <t>(A) TREPS</t>
  </si>
  <si>
    <t>CASH / NET CURRENT ASSET</t>
  </si>
  <si>
    <t>TOTAL VALUE AND PERCENTAGE OF ILLIQUID EQUITY SHARES: NIL</t>
  </si>
  <si>
    <t>NAV AS ON 30-JUN-22: RS.36.7016 (REGULAR - GROWTH)</t>
  </si>
  <si>
    <t>NAV AS ON 30-JUN-22: RS.40.1095 (DIRECT - GROWTH)</t>
  </si>
  <si>
    <t>NAV AS ON 31-DEC-21: RS.42.0492 (REGULAR - GROWTH)</t>
  </si>
  <si>
    <t>NAV AS ON 31-DEC-21: RS.45.807 (DIRECT - GROWTH)</t>
  </si>
  <si>
    <t>INE373A01013</t>
  </si>
  <si>
    <t>Transport Services</t>
  </si>
  <si>
    <t>INE418H01029</t>
  </si>
  <si>
    <t>Healthcare Services</t>
  </si>
  <si>
    <t>INE08LI01020</t>
  </si>
  <si>
    <t>INE974X01010</t>
  </si>
  <si>
    <t>Commercial Services &amp; Supplies</t>
  </si>
  <si>
    <t>INE891D01026</t>
  </si>
  <si>
    <t>INE280B01018</t>
  </si>
  <si>
    <t>INE209A01019</t>
  </si>
  <si>
    <t>INE811A01020</t>
  </si>
  <si>
    <t>INE615P01015</t>
  </si>
  <si>
    <t>INE634A01018</t>
  </si>
  <si>
    <t>INE133A01011</t>
  </si>
  <si>
    <t>INE944F01028</t>
  </si>
  <si>
    <t>INE075I01017</t>
  </si>
  <si>
    <t>Textiles &amp; Apparels</t>
  </si>
  <si>
    <t>INE887G01027</t>
  </si>
  <si>
    <t>INE536H01010</t>
  </si>
  <si>
    <t>INE999A01015</t>
  </si>
  <si>
    <t>Leisure Services</t>
  </si>
  <si>
    <t>INE872J01023</t>
  </si>
  <si>
    <t>INE688A01022</t>
  </si>
  <si>
    <t>INE613A01020</t>
  </si>
  <si>
    <t>INE419M01019</t>
  </si>
  <si>
    <t>INE235A01022</t>
  </si>
  <si>
    <t>INE498B01024</t>
  </si>
  <si>
    <t>INE475B01022</t>
  </si>
  <si>
    <t>INE614A01028</t>
  </si>
  <si>
    <t>INE386A01015</t>
  </si>
  <si>
    <t>Household Products</t>
  </si>
  <si>
    <t>INE128A01029</t>
  </si>
  <si>
    <t>INE686Y01026</t>
  </si>
  <si>
    <t>Gas</t>
  </si>
  <si>
    <t>INE246F01010</t>
  </si>
  <si>
    <t>INE845D01014</t>
  </si>
  <si>
    <t>INE500L01026</t>
  </si>
  <si>
    <t>INE00LO01017</t>
  </si>
  <si>
    <t>INE868B01028</t>
  </si>
  <si>
    <t>PARADEEP PHOSPHATES LTD</t>
  </si>
  <si>
    <t>INE088F01024</t>
  </si>
  <si>
    <t>INE183A01024</t>
  </si>
  <si>
    <t>INE02NC01014</t>
  </si>
  <si>
    <t>INE043D01016</t>
  </si>
  <si>
    <t>Cigarettes &amp; Tobacco Products</t>
  </si>
  <si>
    <t>INE710A01016</t>
  </si>
  <si>
    <t>INE227C01017</t>
  </si>
  <si>
    <t>Entertainment</t>
  </si>
  <si>
    <t>INE265F01028</t>
  </si>
  <si>
    <t>INE0BV301023</t>
  </si>
  <si>
    <t>POWERGRID INFRASTRUCTURE INVESTMENT TRUST</t>
  </si>
  <si>
    <t>Power</t>
  </si>
  <si>
    <t>INE0GGX23010</t>
  </si>
  <si>
    <t>NAV AS ON 30-JUN-22: RS.19.6425 (REGULAR - IDCW)</t>
  </si>
  <si>
    <t>NAV AS ON 30-JUN-22: RS.19.6425 (REGULAR - GROWTH)</t>
  </si>
  <si>
    <t>NAV AS ON 30-JUN-22: RS.21.0378 (DIRECT - IDCW)</t>
  </si>
  <si>
    <t>NAV AS ON 30-JUN-22: RS.21.0378 (DIRECT - GROWTH)</t>
  </si>
  <si>
    <t>NAV AS ON 31-DEC-21: RS.22.0932 (REGULAR - IDCW)</t>
  </si>
  <si>
    <t>NAV AS ON 31-DEC-21: RS.22.0932 (REGULAR - GROWTH)</t>
  </si>
  <si>
    <t>NAV AS ON 31-DEC-21: RS.23.4448 (DIRECT - IDCW)</t>
  </si>
  <si>
    <t>NAV AS ON 31-DEC-21: RS.23.4448 (DIRECT - GROWTH)</t>
  </si>
  <si>
    <t>INE860A01027</t>
  </si>
  <si>
    <t>INE018E01016</t>
  </si>
  <si>
    <t>INE797F01020</t>
  </si>
  <si>
    <t>INE455K01017</t>
  </si>
  <si>
    <t>INE079A01024</t>
  </si>
  <si>
    <t>INE739E01017</t>
  </si>
  <si>
    <t>INE021A01026</t>
  </si>
  <si>
    <t>INE866R01028</t>
  </si>
  <si>
    <t>INE935N01020</t>
  </si>
  <si>
    <t>INE663F01024</t>
  </si>
  <si>
    <t>INE176B01034</t>
  </si>
  <si>
    <t>INE217B01036</t>
  </si>
  <si>
    <t>Automobiles</t>
  </si>
  <si>
    <t>INE917I01010</t>
  </si>
  <si>
    <t>INE226A01021</t>
  </si>
  <si>
    <t>INE881D01027</t>
  </si>
  <si>
    <t>INE726G01019</t>
  </si>
  <si>
    <t>INE263A01024</t>
  </si>
  <si>
    <t>INE203G01027</t>
  </si>
  <si>
    <t>INE123W01016</t>
  </si>
  <si>
    <t>INE127D01025</t>
  </si>
  <si>
    <t>INE437A01024</t>
  </si>
  <si>
    <t>INE195A01028</t>
  </si>
  <si>
    <t>INE199A01012</t>
  </si>
  <si>
    <t>INE752E01010</t>
  </si>
  <si>
    <t>INE689W01016</t>
  </si>
  <si>
    <t>INE414G01012</t>
  </si>
  <si>
    <t>INE563J01010</t>
  </si>
  <si>
    <t>NAV AS ON 30-JUN-22: RS.37.9278 (REGULAR - GROWTH)</t>
  </si>
  <si>
    <t>NAV AS ON 30-JUN-22: RS.44.0236 (DIRECT - GROWTH)</t>
  </si>
  <si>
    <t>NAV AS ON 31-DEC-21: RS.43.9541 (REGULAR - GROWTH)</t>
  </si>
  <si>
    <t>NAV AS ON 31-DEC-21: RS.50.6214 (DIRECT - GROWTH)</t>
  </si>
  <si>
    <t>GOI - 7.27% (08/04/2026)</t>
  </si>
  <si>
    <t>IN0020190016</t>
  </si>
  <si>
    <t>GOI - 6.79% (26/12/2029)</t>
  </si>
  <si>
    <t>IN0020160118</t>
  </si>
  <si>
    <t>GOI - 6.10% (12/07/2031)</t>
  </si>
  <si>
    <t>IN0020210095</t>
  </si>
  <si>
    <t>GOI - 7.26% (14/01/2029)</t>
  </si>
  <si>
    <t>IN0020180454</t>
  </si>
  <si>
    <t>(II) NON-CONVERTIBLE DEBENTURES/BONDS</t>
  </si>
  <si>
    <t>** 06.35 % MINDSPACE BUSINESS PARKS REIT - 31/12/2024</t>
  </si>
  <si>
    <t>CRISIL-AAA</t>
  </si>
  <si>
    <t>INE0CCU07058</t>
  </si>
  <si>
    <t>INE999X07014</t>
  </si>
  <si>
    <t>INE377Y07227</t>
  </si>
  <si>
    <t>INE936D07174</t>
  </si>
  <si>
    <t>INE090A08UE8</t>
  </si>
  <si>
    <t>INE001W07011</t>
  </si>
  <si>
    <t>INE961M07017</t>
  </si>
  <si>
    <t>CRISIL-AA+</t>
  </si>
  <si>
    <t>INE343G08026</t>
  </si>
  <si>
    <t>** 07.42 % POWER FINANCE CORPORATION - 19/11/2024</t>
  </si>
  <si>
    <t>INE134E08KH0</t>
  </si>
  <si>
    <t>ICRA-AAA</t>
  </si>
  <si>
    <t>INE848E07AY3</t>
  </si>
  <si>
    <t>INE848E07BB9</t>
  </si>
  <si>
    <t>INE964M07011</t>
  </si>
  <si>
    <t>NON-CONVERTIBLE DEBENTURES/BONDS TOTAL</t>
  </si>
  <si>
    <t>(III) PRIVATELY PLACED/UNLISTED</t>
  </si>
  <si>
    <t>INE018E08078</t>
  </si>
  <si>
    <t>NON-CONVERTIBLE DEBENTURES/BONDS/FRN'S TOTAL</t>
  </si>
  <si>
    <t>INE116F14125</t>
  </si>
  <si>
    <t>NAV AS ON 30-JUN-22: RS.38.9006 (REGULAR - GROWTH)</t>
  </si>
  <si>
    <t>NAV AS ON 30-JUN-22: RS.44.375 (DIRECT - GROWTH)</t>
  </si>
  <si>
    <t>NAV AS ON 31-DEC-21: RS.43.7455 (REGULAR - GROWTH)</t>
  </si>
  <si>
    <t>NAV AS ON 31-DEC-21: RS.49.5384 (DIRECT - GROWTH)</t>
  </si>
  <si>
    <t>Ferrous Metals</t>
  </si>
  <si>
    <t>INE081A01012</t>
  </si>
  <si>
    <t>Non - Ferrous Metals</t>
  </si>
  <si>
    <t>INE038A01020</t>
  </si>
  <si>
    <t>Oil</t>
  </si>
  <si>
    <t>INE274J01014</t>
  </si>
  <si>
    <t>INE749A01030</t>
  </si>
  <si>
    <t>Diversified Metals</t>
  </si>
  <si>
    <t>INE205A01025</t>
  </si>
  <si>
    <t>INE628A01036</t>
  </si>
  <si>
    <t>INE733E01010</t>
  </si>
  <si>
    <t>INE169A01031</t>
  </si>
  <si>
    <t>INE647A01010</t>
  </si>
  <si>
    <t>INE048G01026</t>
  </si>
  <si>
    <t>INE094A01015</t>
  </si>
  <si>
    <t>INE603J01030</t>
  </si>
  <si>
    <t>INE702C01027</t>
  </si>
  <si>
    <t>INE220G01021</t>
  </si>
  <si>
    <t>INE047A01021</t>
  </si>
  <si>
    <t>INE129A01019</t>
  </si>
  <si>
    <t>INE813H01021</t>
  </si>
  <si>
    <t>INE221J01015</t>
  </si>
  <si>
    <t>INE331A01037</t>
  </si>
  <si>
    <t>INE029A01011</t>
  </si>
  <si>
    <t>INE455I01029</t>
  </si>
  <si>
    <t>INE245A01021</t>
  </si>
  <si>
    <t>INE085A01013</t>
  </si>
  <si>
    <t>INE844O01030</t>
  </si>
  <si>
    <t>INE340A01012</t>
  </si>
  <si>
    <t>INE03YM01018</t>
  </si>
  <si>
    <t>Consumable Fuels</t>
  </si>
  <si>
    <t>INE522F01014</t>
  </si>
  <si>
    <t>NAV AS ON 30-JUN-22: RS.22.3822 (REGULAR - IDCW)</t>
  </si>
  <si>
    <t>NAV AS ON 30-JUN-22: RS.24.4609 (REGULAR - GROWTH)</t>
  </si>
  <si>
    <t>NAV AS ON 30-JUN-22: RS.27.3215 (DIRECT - IDCW)</t>
  </si>
  <si>
    <t>NAV AS ON 30-JUN-22: RS.27.3215 (DIRECT - GROWTH)</t>
  </si>
  <si>
    <t>NAV AS ON 31-DEC-21: RS.26.1645 (REGULAR - IDCW)</t>
  </si>
  <si>
    <t>NAV AS ON 31-DEC-21: RS.28.5861 (REGULAR - GROWTH)</t>
  </si>
  <si>
    <t>NAV AS ON 31-DEC-21: RS.31.6695 (DIRECT - IDCW)</t>
  </si>
  <si>
    <t>NAV AS ON 31-DEC-21: RS.31.6695 (DIRECT - GROWTH)</t>
  </si>
  <si>
    <t>INE019A01038</t>
  </si>
  <si>
    <t>INE585B01010</t>
  </si>
  <si>
    <t>INE669C01036</t>
  </si>
  <si>
    <t>INE070A01015</t>
  </si>
  <si>
    <t>INE200M01013</t>
  </si>
  <si>
    <t>OIL &amp; NATURAL GAS CO.</t>
  </si>
  <si>
    <t>INE213A01029</t>
  </si>
  <si>
    <t>INE134E01011</t>
  </si>
  <si>
    <t>INE121J01017</t>
  </si>
  <si>
    <t>INE256A01028</t>
  </si>
  <si>
    <t>(I) NON-CONVERTIBLE DEBENTURES/BONDS</t>
  </si>
  <si>
    <t>INE216A08027</t>
  </si>
  <si>
    <t>(B) TREPS</t>
  </si>
  <si>
    <t>NAV AS ON 30-JUN-22: RS.9.2327 (REGULAR - IDCW)</t>
  </si>
  <si>
    <t>NAV AS ON 30-JUN-22: RS.9.2327 (REGULAR - GROWTH)</t>
  </si>
  <si>
    <t>NAV AS ON 30-JUN-22: RS.9.623 (DIRECT - IDCW)</t>
  </si>
  <si>
    <t>NAV AS ON 30-JUN-22: RS.9.623 (DIRECT - GROWTH)</t>
  </si>
  <si>
    <t>NAV AS ON 31-DEC-21: RS.10.3381 (REGULAR - IDCW)</t>
  </si>
  <si>
    <t>NAV AS ON 31-DEC-21: RS.10.3381 (REGULAR - GROWTH)</t>
  </si>
  <si>
    <t>NAV AS ON 31-DEC-21: RS.10.6799 (DIRECT - IDCW)</t>
  </si>
  <si>
    <t>NAV AS ON 31-DEC-21: RS.10.6799 (DIRECT - GROWTH)</t>
  </si>
  <si>
    <t>INE095A01012</t>
  </si>
  <si>
    <t>INE171A01029</t>
  </si>
  <si>
    <t>INE545U01014</t>
  </si>
  <si>
    <t>INE092T01019</t>
  </si>
  <si>
    <t>INE491A01021</t>
  </si>
  <si>
    <t>INE976G01028</t>
  </si>
  <si>
    <t>INE528G01027</t>
  </si>
  <si>
    <t>*</t>
  </si>
  <si>
    <t>NAV AS ON 30-JUN-22: RS.169.9715 (DIRECT PLAN)</t>
  </si>
  <si>
    <t>NAV AS ON 31-DEC-21: RS.182.8688 (DIRECT PLAN)</t>
  </si>
  <si>
    <t>INE335Y01020</t>
  </si>
  <si>
    <t>INE151A01013</t>
  </si>
  <si>
    <t>FSN E COMMERCE VENTURES LTD</t>
  </si>
  <si>
    <t>INE388Y01029</t>
  </si>
  <si>
    <t>INE758T01015</t>
  </si>
  <si>
    <t>INE671A01010</t>
  </si>
  <si>
    <t>Financial Technology (Fintech)</t>
  </si>
  <si>
    <t>INE417T01026</t>
  </si>
  <si>
    <t>INE669E01016</t>
  </si>
  <si>
    <t>INE982J01020</t>
  </si>
  <si>
    <t>INE933S01016</t>
  </si>
  <si>
    <t>INE670A01012</t>
  </si>
  <si>
    <t>INE356A01018</t>
  </si>
  <si>
    <t>INE214T01019</t>
  </si>
  <si>
    <t>INE591G01017</t>
  </si>
  <si>
    <t>IT - Services</t>
  </si>
  <si>
    <t>INE010V01017</t>
  </si>
  <si>
    <t>INE483C01032</t>
  </si>
  <si>
    <t>INE136B01020</t>
  </si>
  <si>
    <t>INE306R01017</t>
  </si>
  <si>
    <t>INE419U01012</t>
  </si>
  <si>
    <t>INE269A01021</t>
  </si>
  <si>
    <t>NAV AS ON 30-JUN-22: RS.51.7561 (DIRECT PLAN)</t>
  </si>
  <si>
    <t>MUTUAL FUND UNITS</t>
  </si>
  <si>
    <t>Mutual Fund</t>
  </si>
  <si>
    <t>INF277KA1364</t>
  </si>
  <si>
    <t>NAV AS ON 30-JUN-22: RS.8.1983 (REGULAR - IDCW)</t>
  </si>
  <si>
    <t>NAV AS ON 30-JUN-22: RS.8.1983 (REGULAR - GROWTH)</t>
  </si>
  <si>
    <t>NAV AS ON 30-JUN-22: RS.8.2076 (DIRECT - IDCW)</t>
  </si>
  <si>
    <t>NAV AS ON 30-JUN-22: RS.8.2076 (DIRECT - GROWTH)</t>
  </si>
  <si>
    <t>STATE BANK OF INDIA</t>
  </si>
  <si>
    <t>INE062A01020</t>
  </si>
  <si>
    <t>INE296A01024</t>
  </si>
  <si>
    <t>INE101A01026</t>
  </si>
  <si>
    <t>INE155A01022</t>
  </si>
  <si>
    <t>INE918I01018</t>
  </si>
  <si>
    <t>Food Products</t>
  </si>
  <si>
    <t>INE239A01016</t>
  </si>
  <si>
    <t>INE742F01042</t>
  </si>
  <si>
    <t>INE059A01026</t>
  </si>
  <si>
    <t>INE216A01030</t>
  </si>
  <si>
    <t>INE066A01021</t>
  </si>
  <si>
    <t>INE158A01026</t>
  </si>
  <si>
    <t>NAV AS ON 30-JUN-22: RS.164.4779 (DIRECT PLAN)</t>
  </si>
  <si>
    <t>NAV AS ON 31-DEC-21: RS.179.3881 (DIRECT PLAN)</t>
  </si>
  <si>
    <t>GOLD (1 KG-1000 GMS) COMMODITY</t>
  </si>
  <si>
    <t>Precious Metals</t>
  </si>
  <si>
    <t>SILVERMICRO</t>
  </si>
  <si>
    <t>SILVER MINI (5 KGS) COMMODITY</t>
  </si>
  <si>
    <t>SILVERMINI</t>
  </si>
  <si>
    <t>BANK OF BARODA</t>
  </si>
  <si>
    <t>INE028A01039</t>
  </si>
  <si>
    <t>Realty</t>
  </si>
  <si>
    <t>INE791I01019</t>
  </si>
  <si>
    <t>INE271C01023</t>
  </si>
  <si>
    <t>INE299U01018</t>
  </si>
  <si>
    <t>INE298A01020</t>
  </si>
  <si>
    <t>INE117A01022</t>
  </si>
  <si>
    <t>INE486A01021</t>
  </si>
  <si>
    <t>INE389H01022</t>
  </si>
  <si>
    <t>INE465A01025</t>
  </si>
  <si>
    <t>Minerals &amp; Mining</t>
  </si>
  <si>
    <t>INE584A01023</t>
  </si>
  <si>
    <t>INE326A01037</t>
  </si>
  <si>
    <t>INE759A01021</t>
  </si>
  <si>
    <t>INE176A01028</t>
  </si>
  <si>
    <t>INE139A01034</t>
  </si>
  <si>
    <t>INE572E01012</t>
  </si>
  <si>
    <t>IN9397D01014</t>
  </si>
  <si>
    <t>GOLDM</t>
  </si>
  <si>
    <t>SILVER</t>
  </si>
  <si>
    <t>STATE BANK OF INDIA^</t>
  </si>
  <si>
    <t>SILVER MINI (5 KGS) COMMODITY^</t>
  </si>
  <si>
    <t>SILVER MICRO (1 KGS) COMMODITY^</t>
  </si>
  <si>
    <t>GOI - 7.16% (20/05/2023)</t>
  </si>
  <si>
    <t>IN0020130012</t>
  </si>
  <si>
    <t>GOI - 5.63% (12/04/2026)</t>
  </si>
  <si>
    <t>IN0020210012</t>
  </si>
  <si>
    <t>GOI - 7.32% (28/01/2024)</t>
  </si>
  <si>
    <t>IN0020180488</t>
  </si>
  <si>
    <t>GOI - 5.74% (15/11/2026)</t>
  </si>
  <si>
    <t>IN0020210186</t>
  </si>
  <si>
    <t>GOI - 5.77% (03/08/2030)</t>
  </si>
  <si>
    <t>IN0020200153</t>
  </si>
  <si>
    <t>INE001A07TC3</t>
  </si>
  <si>
    <t>** 08.50 % NABARD - 31/01/2023</t>
  </si>
  <si>
    <t>INE261F08AT4</t>
  </si>
  <si>
    <t>** 06.40 % NABARD - 31/07/2023</t>
  </si>
  <si>
    <t>INE261F08CA0</t>
  </si>
  <si>
    <t>** TREASURY BILL 91 DAYS (13/07/2022)</t>
  </si>
  <si>
    <t>IN002022X023</t>
  </si>
  <si>
    <t>** TREASURY BILL 182 DAYS (22/09/2022)</t>
  </si>
  <si>
    <t>IN002021Y544</t>
  </si>
  <si>
    <t>NAV AS ON 30-JUN-22: RS.14.6367 (REGULAR - IDCW)</t>
  </si>
  <si>
    <t>NAV AS ON 30-JUN-22: RS.14.6367 (REGULAR - GROWTH)</t>
  </si>
  <si>
    <t>NAV AS ON 30-JUN-22: RS.15.2776 (DIRECT - IDCW)</t>
  </si>
  <si>
    <t>NAV AS ON 30-JUN-22: RS.15.2776 (DIRECT - GROWTH)</t>
  </si>
  <si>
    <t>NAV AS ON 31-DEC-21: RS.15.3653 (REGULAR - IDCW)</t>
  </si>
  <si>
    <t>NAV AS ON 31-DEC-21: RS.15.3653 (REGULAR - GROWTH)</t>
  </si>
  <si>
    <t>NAV AS ON 31-DEC-21: RS.15.8974 (DIRECT - IDCW)</t>
  </si>
  <si>
    <t>NAV AS ON 31-DEC-21: RS.15.8974 (DIRECT - GROWTH)</t>
  </si>
  <si>
    <t>INE180A01020</t>
  </si>
  <si>
    <t>Agricultural, Commercial &amp; Construction Vehicles</t>
  </si>
  <si>
    <t>INE208A01029</t>
  </si>
  <si>
    <t>INE211B01039</t>
  </si>
  <si>
    <t>INE761H01022</t>
  </si>
  <si>
    <t>INE405E01023</t>
  </si>
  <si>
    <t>INE212H01026</t>
  </si>
  <si>
    <t>INE634I01029</t>
  </si>
  <si>
    <t>INE774D01024</t>
  </si>
  <si>
    <t>INE571A01038</t>
  </si>
  <si>
    <t>CRISIL</t>
  </si>
  <si>
    <t>INE007A01025</t>
  </si>
  <si>
    <t>INE849A01020</t>
  </si>
  <si>
    <t>INE061F01013</t>
  </si>
  <si>
    <t>INE716A01013</t>
  </si>
  <si>
    <t>INE686F01025</t>
  </si>
  <si>
    <t>INE913H01037</t>
  </si>
  <si>
    <t>INE006I01046</t>
  </si>
  <si>
    <t>INE092A01019</t>
  </si>
  <si>
    <t>INE665J01013</t>
  </si>
  <si>
    <t>INE068V01023</t>
  </si>
  <si>
    <t>INE0BWX01014</t>
  </si>
  <si>
    <t>NAV AS ON 30-JUN-22: RS.59.8562 (REGULAR - IDCW)</t>
  </si>
  <si>
    <t>NAV AS ON 30-JUN-22: RS.216.7034 (REGULAR - GROWTH)</t>
  </si>
  <si>
    <t>NAV AS ON 30-JUN-22: RS.78.4016 (DIRECT - IDCW)</t>
  </si>
  <si>
    <t>NAV AS ON 30-JUN-22: RS.237.4985 (DIRECT - GROWTH)</t>
  </si>
  <si>
    <t>NAV AS ON 31-DEC-21: RS.67.9135 (REGULAR - IDCW)</t>
  </si>
  <si>
    <t>NAV AS ON 31-DEC-21: RS.245.7545 (REGULAR - GROWTH)</t>
  </si>
  <si>
    <t>NAV AS ON 31-DEC-21: RS.88.3471 (DIRECT - IDCW)</t>
  </si>
  <si>
    <t>NAV AS ON 31-DEC-21: RS.267.6245 (DIRECT - GROWTH)</t>
  </si>
  <si>
    <t>INE016A01026</t>
  </si>
  <si>
    <t>INE102D01028</t>
  </si>
  <si>
    <t>INE572A01028</t>
  </si>
  <si>
    <t>INE003A01024</t>
  </si>
  <si>
    <t>INE259A01022</t>
  </si>
  <si>
    <t>INE031B01049</t>
  </si>
  <si>
    <t>LIFE INSURANCE CORPORATION OF INDIA</t>
  </si>
  <si>
    <t>INE0J1Y01017</t>
  </si>
  <si>
    <t>NAV AS ON 30-JUN-22: RS.296.9817 (REGULAR - GROWTH)</t>
  </si>
  <si>
    <t>NAV AS ON 30-JUN-22: RS.64.7451 (REGULAR - IDCW)</t>
  </si>
  <si>
    <t>NAV AS ON 30-JUN-22: RS.330.4738 (DIRECT - GROWTH)</t>
  </si>
  <si>
    <t>NAV AS ON 30-JUN-22: RS.75.0353 (DIRECT - IDCW)</t>
  </si>
  <si>
    <t>NAV AS ON 31-DEC-21: RS.331.8147 (REGULAR - GROWTH)</t>
  </si>
  <si>
    <t>NAV AS ON 31-DEC-21: RS.72.3595 (REGULAR - IDCW)</t>
  </si>
  <si>
    <t>NAV AS ON 31-DEC-21: RS.367.231 (DIRECT - GROWTH)</t>
  </si>
  <si>
    <t>NAV AS ON 31-DEC-21: RS.83.4159 (DIRECT - IDCW)</t>
  </si>
  <si>
    <t>INE387A01021</t>
  </si>
  <si>
    <t>INE647O01011</t>
  </si>
  <si>
    <t>INE987B01026</t>
  </si>
  <si>
    <t>INE398R01022</t>
  </si>
  <si>
    <t>INE118D01016</t>
  </si>
  <si>
    <t>NAV AS ON 30-JUN-22: RS.48.8108 (REGULAR - IDCW)</t>
  </si>
  <si>
    <t>NAV AS ON 30-JUN-22: RS.302.6571 (REGULAR - GROWTH)</t>
  </si>
  <si>
    <t>NAV AS ON 30-JUN-22: RS.65.3547 (DIRECT - IDCW)</t>
  </si>
  <si>
    <t>NAV AS ON 30-JUN-22: RS.333.7728 (DIRECT - GROWTH)</t>
  </si>
  <si>
    <t>NAV AS ON 31-DEC-21: RS.52.5374 (REGULAR - IDCW)</t>
  </si>
  <si>
    <t>NAV AS ON 31-DEC-21: RS.325.6489 (REGULAR - GROWTH)</t>
  </si>
  <si>
    <t>NAV AS ON 31-DEC-21: RS.69.9295 (DIRECT - IDCW)</t>
  </si>
  <si>
    <t>NAV AS ON 31-DEC-21: RS.357.068 (DIRECT - GROWTH)</t>
  </si>
  <si>
    <t>INE513A01022</t>
  </si>
  <si>
    <t>INE325A01013</t>
  </si>
  <si>
    <t>INE484J01027</t>
  </si>
  <si>
    <t>INE177A01018</t>
  </si>
  <si>
    <t>INE195J01029</t>
  </si>
  <si>
    <t>INE877F01012</t>
  </si>
  <si>
    <t>NAV AS ON 30-JUN-22: RS.40.5297 (REGULAR - IDCW)</t>
  </si>
  <si>
    <t>NAV AS ON 30-JUN-22: RS.85.463 (REGULAR - GROWTH)</t>
  </si>
  <si>
    <t>NAV AS ON 30-JUN-22: RS.47.3269 (DIRECT - IDCW)</t>
  </si>
  <si>
    <t>NAV AS ON 30-JUN-22: RS.90.3202 (DIRECT - GROWTH)</t>
  </si>
  <si>
    <t>NAV AS ON 31-DEC-21: RS.44.2231 (REGULAR - IDCW)</t>
  </si>
  <si>
    <t>NAV AS ON 31-DEC-21: RS.93.2263 (REGULAR - GROWTH)</t>
  </si>
  <si>
    <t>NAV AS ON 31-DEC-21: RS.51.3997 (DIRECT - IDCW)</t>
  </si>
  <si>
    <t>NAV AS ON 31-DEC-21: RS.98.092 (DIRECT - GROWTH)</t>
  </si>
  <si>
    <t>INE312H01016</t>
  </si>
  <si>
    <t>INE878B01027</t>
  </si>
  <si>
    <t>INE371A01025</t>
  </si>
  <si>
    <t>INE406M01024</t>
  </si>
  <si>
    <t>INE930H01031</t>
  </si>
  <si>
    <t>INE192B01031</t>
  </si>
  <si>
    <t>INE0FS801015</t>
  </si>
  <si>
    <t>NAV AS ON 30-JUN-22: RS.64.3739 (REGULAR - IDCW)</t>
  </si>
  <si>
    <t>NAV AS ON 30-JUN-22: RS.133.5344 (DIRECT - IDCW)</t>
  </si>
  <si>
    <t>NAV AS ON 30-JUN-22: RS.25.3995 (REGULAR - GROWTH)</t>
  </si>
  <si>
    <t>NAV AS ON 30-JUN-22: RS.28.079 (DIRECT - GROWTH)</t>
  </si>
  <si>
    <t>NAV AS ON 31-DEC-21: RS.76.8465 (REGULAR - IDCW)</t>
  </si>
  <si>
    <t>NAV AS ON 31-DEC-21: RS.152.3596 (DIRECT - IDCW)</t>
  </si>
  <si>
    <t>NAV AS ON 31-DEC-21: RS.28.0825 (REGULAR - GROWTH)</t>
  </si>
  <si>
    <t>NAV AS ON 31-DEC-21: RS.30.8517 (DIRECT - GROWTH)</t>
  </si>
  <si>
    <t>INE967H01017</t>
  </si>
  <si>
    <t>INE406A01037</t>
  </si>
  <si>
    <t>INE258B01022</t>
  </si>
  <si>
    <t>INE873D01024</t>
  </si>
  <si>
    <t>INE358A01014</t>
  </si>
  <si>
    <t>INE410P01011</t>
  </si>
  <si>
    <t>INE935A01035</t>
  </si>
  <si>
    <t>INE159A01016</t>
  </si>
  <si>
    <t>NAV AS ON 30-JUN-22: RS.15.4014 (REGULAR - IDCW)</t>
  </si>
  <si>
    <t>NAV AS ON 30-JUN-22: RS.15.4014 (REGULAR - GROWTH)</t>
  </si>
  <si>
    <t>NAV AS ON 30-JUN-22: RS.17.1187 (DIRECT - IDCW)</t>
  </si>
  <si>
    <t>NAV AS ON 30-JUN-22: RS.17.1187 (DIRECT - GROWTH)</t>
  </si>
  <si>
    <t>NAV AS ON 31-DEC-21: RS.18.0176 (REGULAR - IDCW)</t>
  </si>
  <si>
    <t>NAV AS ON 31-DEC-21: RS.18.0176 (REGULAR - GROWTH)</t>
  </si>
  <si>
    <t>NAV AS ON 31-DEC-21: RS.19.8771 (DIRECT - IDCW)</t>
  </si>
  <si>
    <t>NAV AS ON 31-DEC-21: RS.19.8771 (DIRECT - GROWTH)</t>
  </si>
  <si>
    <t>INE08ZM01014</t>
  </si>
  <si>
    <t>INE042A01014</t>
  </si>
  <si>
    <t>INE768C01010</t>
  </si>
  <si>
    <t>INE193E01025</t>
  </si>
  <si>
    <t>INE348B01021</t>
  </si>
  <si>
    <t>INE472A01039</t>
  </si>
  <si>
    <t>INE355A01028</t>
  </si>
  <si>
    <t>INE421D01022</t>
  </si>
  <si>
    <t>NAV AS ON 30-JUN-22: RS.21.7122 (REGULAR - IDCW)</t>
  </si>
  <si>
    <t>NAV AS ON 30-JUN-22: RS.23.5441 (REGULAR - GROWTH)</t>
  </si>
  <si>
    <t>NAV AS ON 30-JUN-22: RS.26.0603 (DIRECT - IDCW)</t>
  </si>
  <si>
    <t>NAV AS ON 30-JUN-22: RS.26.0603 (DIRECT - GROWTH)</t>
  </si>
  <si>
    <t>NAV AS ON 31-DEC-21: RS.24.6151 (REGULAR - IDCW)</t>
  </si>
  <si>
    <t>NAV AS ON 31-DEC-21: RS.26.6924 (REGULAR - GROWTH)</t>
  </si>
  <si>
    <t>NAV AS ON 31-DEC-21: RS.29.3521 (DIRECT - IDCW)</t>
  </si>
  <si>
    <t>NAV AS ON 31-DEC-21: RS.29.3521 (DIRECT - GROWTH)</t>
  </si>
  <si>
    <t>NAV AS ON 30-JUN-22: RS.130.825 (REGULAR - GROWTH)</t>
  </si>
  <si>
    <t>NAV AS ON 30-JUN-22: RS.137.1576 (DIRECT - GROWTH)</t>
  </si>
  <si>
    <t>NAV AS ON 31-DEC-21: RS.142.869 (REGULAR - GROWTH)</t>
  </si>
  <si>
    <t>NAV AS ON 31-DEC-21: RS.149.5573 (DIRECT - GROWTH)</t>
  </si>
  <si>
    <t>NAV AS ON 30-JUN-22: RS.96.4881 (REGULAR - GROWTH)</t>
  </si>
  <si>
    <t>NAV AS ON 30-JUN-22: RS.103.5829 (DIRECT - GROWTH)</t>
  </si>
  <si>
    <t>NAV AS ON 31-DEC-21: RS.105.4962 (REGULAR - GROWTH)</t>
  </si>
  <si>
    <t>NAV AS ON 31-DEC-21: RS.113.0512 (DIRECT - GROWTH)</t>
  </si>
  <si>
    <t>INF277K011T0</t>
  </si>
  <si>
    <t xml:space="preserve">GOI - 7.37% (16/04/2023) </t>
  </si>
  <si>
    <t>IN0020180025</t>
  </si>
  <si>
    <t>SDL GUJARAT  7.80% (27/12/2027)</t>
  </si>
  <si>
    <t>IN1520170151</t>
  </si>
  <si>
    <t>SDL UTTAR PRADESH 7.85% (27/12/2027)</t>
  </si>
  <si>
    <t>IN3320170167</t>
  </si>
  <si>
    <t>GOI - 8.13% (22/06/2045)</t>
  </si>
  <si>
    <t>IN0020150044</t>
  </si>
  <si>
    <t>GOI -  8.30% (02/07/2040)</t>
  </si>
  <si>
    <t>IN0020100031</t>
  </si>
  <si>
    <t>GOI - 7.68% (15/12/2023)</t>
  </si>
  <si>
    <t>IN0020150010</t>
  </si>
  <si>
    <t>SDL TAMILNADU  8.14% (27/05/2025)</t>
  </si>
  <si>
    <t>IN3120150047</t>
  </si>
  <si>
    <t>GOI - 6.19% (16/09/2034)</t>
  </si>
  <si>
    <t>IN0020200096</t>
  </si>
  <si>
    <t>SDL MAHARASHTRA 7.33% (13/09/2027)</t>
  </si>
  <si>
    <t>IN2220170103</t>
  </si>
  <si>
    <t>GOI - 6.57% (05/12/2033)</t>
  </si>
  <si>
    <t>IN0020160100</t>
  </si>
  <si>
    <t>IND-AA</t>
  </si>
  <si>
    <t>INE477K07018</t>
  </si>
  <si>
    <t>INE936D07075</t>
  </si>
  <si>
    <t>** 09.05 % PUNJAB NATIONAL BANK - 10/11/2027</t>
  </si>
  <si>
    <t>CRISIL--AA+</t>
  </si>
  <si>
    <t>INE695A08063</t>
  </si>
  <si>
    <t>INE020B08DU5</t>
  </si>
  <si>
    <t>INE020B08DC3</t>
  </si>
  <si>
    <t>INE296A07RX9</t>
  </si>
  <si>
    <t>CARE-AA+</t>
  </si>
  <si>
    <t>INE081A08231</t>
  </si>
  <si>
    <t>IND-AAA</t>
  </si>
  <si>
    <t>INE213Y07018</t>
  </si>
  <si>
    <t>INE020B08CB7</t>
  </si>
  <si>
    <t>INE941D07158</t>
  </si>
  <si>
    <t>INE537P07398</t>
  </si>
  <si>
    <t>CRISIL-AA</t>
  </si>
  <si>
    <t>INE118D07179</t>
  </si>
  <si>
    <t>INE936D07166</t>
  </si>
  <si>
    <t>** 07.00 % H.P.C.L. - 14/08/2024</t>
  </si>
  <si>
    <t>INE094A08036</t>
  </si>
  <si>
    <t>INE941D07208</t>
  </si>
  <si>
    <t>INE053F08122</t>
  </si>
  <si>
    <t>** - SMALL INDUST DEVLOP BANK  OF INDIA - CD - 23/03/2023</t>
  </si>
  <si>
    <t>INE556F16952</t>
  </si>
  <si>
    <t>NAV AS ON 30-JUN-22: RS.286.0856 (REGULAR - GROWTH)</t>
  </si>
  <si>
    <t>NAV AS ON 30-JUN-22: RS.73.124 (REGULAR - IDCW)</t>
  </si>
  <si>
    <t>NAV AS ON 30-JUN-22: RS.66.9709 (REGULAR - MONTHLY IDCW)</t>
  </si>
  <si>
    <t>NAV AS ON 30-JUN-22: RS.311.9953 (DIRECT - GROWTH)</t>
  </si>
  <si>
    <t>NAV AS ON 30-JUN-22: RS.82.9919 (DIRECT - IDCW)</t>
  </si>
  <si>
    <t>NAV AS ON 30-JUN-22: RS.75.3772 (DIRECT - MONTHLY IDCW)</t>
  </si>
  <si>
    <t>NAV AS ON 31-DEC-21: RS.300.6074 (REGULAR - GROWTH)</t>
  </si>
  <si>
    <t>NAV AS ON 31-DEC-21: RS.82.9374 (REGULAR - IDCW)</t>
  </si>
  <si>
    <t>NAV AS ON 31-DEC-21: RS.72.1884 (REGULAR - MONTHLY IDCW)</t>
  </si>
  <si>
    <t>NAV AS ON 31-DEC-21: RS.326.2909 (DIRECT - GROWTH)</t>
  </si>
  <si>
    <t>NAV AS ON 31-DEC-21: RS.92.8614 (DIRECT - IDCW)</t>
  </si>
  <si>
    <t>NAV AS ON 31-DEC-21: RS.80.645 (DIRECT - MONTHLY IDCW)</t>
  </si>
  <si>
    <t>NAV AS ON 30-JUN-22: RS.13.5142 (REGULAR - IDCW)</t>
  </si>
  <si>
    <t>NAV AS ON 30-JUN-22: RS.13.5142 (REGULAR - GROWTH)</t>
  </si>
  <si>
    <t>NAV AS ON 30-JUN-22: RS.14.1685 (DIRECT - IDCW)</t>
  </si>
  <si>
    <t>NAV AS ON 30-JUN-22: RS.14.1685 (DIRECT - GROWTH)</t>
  </si>
  <si>
    <t>NAV AS ON 31-DEC-21: RS.15.0116 (REGULAR - IDCW)</t>
  </si>
  <si>
    <t>NAV AS ON 31-DEC-21: RS.15.0116 (REGULAR - GROWTH)</t>
  </si>
  <si>
    <t>NAV AS ON 31-DEC-21: RS.15.6066 (DIRECT - IDCW)</t>
  </si>
  <si>
    <t>NAV AS ON 31-DEC-21: RS.15.6066 (DIRECT - GROWTH)</t>
  </si>
  <si>
    <t>INE171Z01018</t>
  </si>
  <si>
    <t>NAV AS ON 30-JUN-22: RS.14.2104 (REGULAR - IDCW)</t>
  </si>
  <si>
    <t>NAV AS ON 30-JUN-22: RS.14.2104 (REGULAR - GROWTH)</t>
  </si>
  <si>
    <t>NAV AS ON 30-JUN-22: RS.15.1656 (DIRECT - IDCW)</t>
  </si>
  <si>
    <t>NAV AS ON 30-JUN-22: RS.15.1656 (DIRECT - GROWTH)</t>
  </si>
  <si>
    <t>NAV AS ON 31-DEC-21: RS.16.2637 (REGULAR - IDCW)</t>
  </si>
  <si>
    <t>NAV AS ON 31-DEC-21: RS.16.2637 (REGULAR - GROWTH)</t>
  </si>
  <si>
    <t>NAV AS ON 31-DEC-21: RS.17.2379 (DIRECT - IDCW)</t>
  </si>
  <si>
    <t>NAV AS ON 31-DEC-21: RS.17.2379 (DIRECT - GROWTH)</t>
  </si>
  <si>
    <t>INE120A01034</t>
  </si>
  <si>
    <t>INE04I401011</t>
  </si>
  <si>
    <t>INE111A01025</t>
  </si>
  <si>
    <t>INE182A01018</t>
  </si>
  <si>
    <t>NAV AS ON 30-JUN-22: RS.252.4287 (REGULAR - GROWTH)</t>
  </si>
  <si>
    <t>NAV AS ON 30-JUN-22: RS.102.933 (REGULAR - IDCW)</t>
  </si>
  <si>
    <t>NAV AS ON 30-JUN-22: RS.277.516 (DIRECT - GROWTH)</t>
  </si>
  <si>
    <t>NAV AS ON 30-JUN-22: RS.152.344 (DIRECT - IDCW)</t>
  </si>
  <si>
    <t>NAV AS ON 31-DEC-21: RS.294.0836 (REGULAR - GROWTH)</t>
  </si>
  <si>
    <t>NAV AS ON 31-DEC-21: RS.119.9546 (REGULAR - IDCW)</t>
  </si>
  <si>
    <t>NAV AS ON 31-DEC-21: RS.321.3782 (DIRECT - GROWTH)</t>
  </si>
  <si>
    <t>NAV AS ON 31-DEC-21: RS.176.4406 (DIRECT - IDCW)</t>
  </si>
  <si>
    <t>INE100A01010</t>
  </si>
  <si>
    <t>BROOKFIELD INDIA REAL ESTATE TRUST</t>
  </si>
  <si>
    <t>INE0FDU25010</t>
  </si>
  <si>
    <t>INF277K01QR4</t>
  </si>
  <si>
    <t>IN0020070051</t>
  </si>
  <si>
    <t>GOI - 6.84% (19/12/2022)</t>
  </si>
  <si>
    <t>IN0020160050</t>
  </si>
  <si>
    <t>NAV AS ON 30-JUN-22: RS.14.5789 (REGULAR - MONTHLY IDCW)</t>
  </si>
  <si>
    <t>NAV AS ON 30-JUN-22: RS.40.3889 (REGULAR - GROWTH)</t>
  </si>
  <si>
    <t>NAV AS ON 30-JUN-22: RS.19.3515 (REGULAR - PERIODIC IDCW)</t>
  </si>
  <si>
    <t>NAV AS ON 30-JUN-22: RS.17.1078 (DIRECT - MONTHLY IDCW)</t>
  </si>
  <si>
    <t>NAV AS ON 30-JUN-22: RS.44.5118 (DIRECT - GROWTH)</t>
  </si>
  <si>
    <t>NAV AS ON 30-JUN-22: RS.21.751 (DIRECT - PERIODIC IDCW)</t>
  </si>
  <si>
    <t>NAV AS ON 31-DEC-21: RS.15.1658 (REGULAR - MONTHLY IDCW)</t>
  </si>
  <si>
    <t>NAV AS ON 31-DEC-21: RS.41.1578 (REGULAR - GROWTH)</t>
  </si>
  <si>
    <t>NAV AS ON 31-DEC-21: RS.19.7267 (REGULAR - PERIODIC IDCW)</t>
  </si>
  <si>
    <t>NAV AS ON 31-DEC-21: RS.17.6562 (DIRECT - MONTHLY IDCW)</t>
  </si>
  <si>
    <t>NAV AS ON 31-DEC-21: RS.45.1285 (DIRECT - GROWTH)</t>
  </si>
  <si>
    <t>NAV AS ON 31-DEC-21: RS.22.0595 (DIRECT - PERIODIC IDCW)</t>
  </si>
  <si>
    <t>INE066F01012</t>
  </si>
  <si>
    <t>INE763G01038</t>
  </si>
  <si>
    <t>INE424H01027</t>
  </si>
  <si>
    <t>NAV AS ON 30-JUN-22: RS.68.9668 (REGULAR - IDCW TRIGGER B (10%))</t>
  </si>
  <si>
    <t>NAV AS ON 30-JUN-22: RS.181.5967 (REGULAR - GROWTH)</t>
  </si>
  <si>
    <t>NAV AS ON 30-JUN-22: RS.74.6689 (REGULAR - IDCW TRIGGER A (5%))</t>
  </si>
  <si>
    <t>NAV AS ON 30-JUN-22: RS.76.4552 (DIRECT - IDCW TRIGGER B (10%))</t>
  </si>
  <si>
    <t>NAV AS ON 30-JUN-22: RS.198.4214 (DIRECT - GROWTH)</t>
  </si>
  <si>
    <t>NAV AS ON 30-JUN-22: RS.80.5088 (DIRECT - IDCW TRIGGER A (5%))</t>
  </si>
  <si>
    <t>NAV AS ON 31-DEC-21: RS.75.466 (REGULAR - IDCW TRIGGER B (10%))</t>
  </si>
  <si>
    <t>NAV AS ON 31-DEC-21: RS.198.6689 (REGULAR - GROWTH)</t>
  </si>
  <si>
    <t>NAV AS ON 31-DEC-21: RS.81.7045 (REGULAR - IDCW TRIGGER A (5%))</t>
  </si>
  <si>
    <t>NAV AS ON 31-DEC-21: RS.83.2223 (DIRECT - IDCW TRIGGER B (10%))</t>
  </si>
  <si>
    <t>NAV AS ON 31-DEC-21: RS.215.9673 (DIRECT - GROWTH)</t>
  </si>
  <si>
    <t>NAV AS ON 31-DEC-21: RS.87.627 (DIRECT - IDCW TRIGGER A (5%))</t>
  </si>
  <si>
    <t>INE745G01035</t>
  </si>
  <si>
    <t>INE242A01010</t>
  </si>
  <si>
    <t>INE787D01026</t>
  </si>
  <si>
    <t>INE736A01011</t>
  </si>
  <si>
    <t>NAV AS ON 30-JUN-22: RS.9.9455 (REGULAR - IDCW)</t>
  </si>
  <si>
    <t>NAV AS ON 30-JUN-22: RS.9.9455 (REGULAR - GROWTH)</t>
  </si>
  <si>
    <t>NAV AS ON 30-JUN-22: RS.10.1519 (DIRECT - IDCW)</t>
  </si>
  <si>
    <t>NAV AS ON 30-JUN-22: RS.10.1519 (DIRECT - GROWTH)</t>
  </si>
  <si>
    <t>NAV AS ON 31-DEC-21: RS.11.3565 (REGULAR - IDCW)</t>
  </si>
  <si>
    <t>NAV AS ON 31-DEC-21: RS.11.3565 (REGULAR - GROWTH)</t>
  </si>
  <si>
    <t>NAV AS ON 31-DEC-21: RS.11.4873 (DIRECT - IDCW)</t>
  </si>
  <si>
    <t>NAV AS ON 31-DEC-21: RS.11.4873 (DIRECT - GROWTH)</t>
  </si>
  <si>
    <t>INE684F01012</t>
  </si>
  <si>
    <t>INE0DD101019</t>
  </si>
  <si>
    <t>INE738I01010</t>
  </si>
  <si>
    <t>INE520A01027</t>
  </si>
  <si>
    <t>B) FOREIGN SECURITIES AND /OR OVERSEAS ETF(S)</t>
  </si>
  <si>
    <t>GLOBAL X CYBERSECURITY ETF (BUG)</t>
  </si>
  <si>
    <t>US37954Y3844</t>
  </si>
  <si>
    <t>COGNIZANT TECHNOLOGY SOLUTIONS CORPORATION  (CLASS A)</t>
  </si>
  <si>
    <t>US1924461023</t>
  </si>
  <si>
    <t>AMAZON.COM INC.</t>
  </si>
  <si>
    <t>US0231351067</t>
  </si>
  <si>
    <t>ACCENTURE PLC CLASS A</t>
  </si>
  <si>
    <t>IE00B4BNMY34</t>
  </si>
  <si>
    <t>ADOBE INC</t>
  </si>
  <si>
    <t>US00724F1012</t>
  </si>
  <si>
    <t>MICROSOFT CORPORATION (MSFT)</t>
  </si>
  <si>
    <t>US5949181045</t>
  </si>
  <si>
    <t>ALPHABET INC. - CLASS A COMMON STOCK</t>
  </si>
  <si>
    <t>US02079K3059</t>
  </si>
  <si>
    <t>GLOBANT S.A</t>
  </si>
  <si>
    <t>LU0974299876</t>
  </si>
  <si>
    <t>FOREIGN SECURITIES AND /OR OVERSEAS ETF(S) TOTAL</t>
  </si>
  <si>
    <t>B) REPO</t>
  </si>
  <si>
    <t>NAV AS ON 30-JUN-22: RS.30.2809 (REGULAR - IDCW)</t>
  </si>
  <si>
    <t>NAV AS ON 30-JUN-22: RS.30.2809 (REGULAR - GROWTH)</t>
  </si>
  <si>
    <t>NAV AS ON 30-JUN-22: RS.33.7926 (DIRECT - IDCW)</t>
  </si>
  <si>
    <t>NAV AS ON 30-JUN-22: RS.33.7926 (DIRECT - GROWTH)</t>
  </si>
  <si>
    <t>NAV AS ON 31-DEC-21: RS.40.8008 (REGULAR - IDCW)</t>
  </si>
  <si>
    <t>NAV AS ON 31-DEC-21: RS.40.8008 (REGULAR - GROWTH)</t>
  </si>
  <si>
    <t>NAV AS ON 31-DEC-21: RS.45.1614 (DIRECT - IDCW)</t>
  </si>
  <si>
    <t>NAV AS ON 31-DEC-21: RS.45.1614 (DIRECT - GROWTH)</t>
  </si>
  <si>
    <t>INE670K01029</t>
  </si>
  <si>
    <t>INE034A01011</t>
  </si>
  <si>
    <t>NAV AS ON 30-JUN-22: RS.9.685 (REGULAR - IDCW)</t>
  </si>
  <si>
    <t>NAV AS ON 30-JUN-22: RS.9.685 (REGULAR - GROWTH)</t>
  </si>
  <si>
    <t>NAV AS ON 30-JUN-22: RS.9.8375 (DIRECT - IDCW)</t>
  </si>
  <si>
    <t>NAV AS ON 30-JUN-22: RS.9.8375 (DIRECT - GROWTH)</t>
  </si>
  <si>
    <t>NAV AS ON 31-DEC-21: RS.10.4319 (REGULAR - IDCW)</t>
  </si>
  <si>
    <t>NAV AS ON 31-DEC-21: RS.10.4319 (REGULAR - GROWTH)</t>
  </si>
  <si>
    <t>NAV AS ON 31-DEC-21: RS.10.5058 (DIRECT - IDCW)</t>
  </si>
  <si>
    <t>NAV AS ON 31-DEC-21: RS.10.5058 (DIRECT - GROWTH)</t>
  </si>
  <si>
    <t>INE149A01033</t>
  </si>
  <si>
    <t>INE140A01024</t>
  </si>
  <si>
    <t>INE466L01020</t>
  </si>
  <si>
    <t>INE063P01018</t>
  </si>
  <si>
    <t>NAV AS ON 30-JUN-22: RS.20.3965 (REGULAR - IDCW)</t>
  </si>
  <si>
    <t>NAV AS ON 30-JUN-22: RS.22.1678 (REGULAR - GROWTH)</t>
  </si>
  <si>
    <t>NAV AS ON 30-JUN-22: RS.24.644 (DIRECT - IDCW)</t>
  </si>
  <si>
    <t>NAV AS ON 30-JUN-22: RS.24.644 (DIRECT - GROWTH)</t>
  </si>
  <si>
    <t>NAV AS ON 31-DEC-21: RS.22.7973 (REGULAR - IDCW)</t>
  </si>
  <si>
    <t>NAV AS ON 31-DEC-21: RS.24.7753 (REGULAR - GROWTH)</t>
  </si>
  <si>
    <t>NAV AS ON 31-DEC-21: RS.27.3184 (DIRECT - IDCW)</t>
  </si>
  <si>
    <t>NAV AS ON 31-DEC-21: RS.27.3184 (DIRECT - GROWTH)</t>
  </si>
  <si>
    <t>INE053A01029</t>
  </si>
  <si>
    <t>INE002S01010</t>
  </si>
  <si>
    <t>GOI - 5.15% (09/11/2025)</t>
  </si>
  <si>
    <t>IN0020200278</t>
  </si>
  <si>
    <t>IN0020200260</t>
  </si>
  <si>
    <t>GOI - 5.22% (15/06/2025)</t>
  </si>
  <si>
    <t>IN0020200112</t>
  </si>
  <si>
    <t>SDL MAHARASHTRA 9.38% (23/04/2024)</t>
  </si>
  <si>
    <t>IN2220140015</t>
  </si>
  <si>
    <t>SDL MAHARASHTRA 9.39% (20/11/2023)</t>
  </si>
  <si>
    <t>IN2220130123</t>
  </si>
  <si>
    <t>SDL MAHARASHTRA 8.62% (20/02/2023)</t>
  </si>
  <si>
    <t>IN2220120108</t>
  </si>
  <si>
    <t>SDL MAHARASHTRA 9.36% (06/11/2023)</t>
  </si>
  <si>
    <t>IN2220130115</t>
  </si>
  <si>
    <t>SDL ANDHRA PRADESH 9.55% (11/09/2023)</t>
  </si>
  <si>
    <t>IN1020130069</t>
  </si>
  <si>
    <t>IN0020160035</t>
  </si>
  <si>
    <t>INE001A07TL4</t>
  </si>
  <si>
    <t>** 07.40 % NABARD - 30/01/2026</t>
  </si>
  <si>
    <t>INE261F08DO9</t>
  </si>
  <si>
    <t>** 07.20 % EXIM - 05/06/2025</t>
  </si>
  <si>
    <t>INE514E08FY8</t>
  </si>
  <si>
    <t>** 07.15 % SMALL INDUST DEVLOP BANK  OF INDIA - 02/06/2025</t>
  </si>
  <si>
    <t>INE556F08JY8</t>
  </si>
  <si>
    <t>INE020B08DJ8</t>
  </si>
  <si>
    <t>** 05.70 % NABARD - 31/07/2025</t>
  </si>
  <si>
    <t>INE261F08DK7</t>
  </si>
  <si>
    <t>** 08.20 % POWER FINANCE CORPORATION - 10/03/2025</t>
  </si>
  <si>
    <t>INE134E08GY3</t>
  </si>
  <si>
    <t>INE001A07RV7</t>
  </si>
  <si>
    <t>INE242A08445</t>
  </si>
  <si>
    <t>INE115A07OQ2</t>
  </si>
  <si>
    <t>INE020B08CT9</t>
  </si>
  <si>
    <t>** 06.83 % POWER FINANCE CORPORATION - 24/04/2023</t>
  </si>
  <si>
    <t>INE134E08KO6</t>
  </si>
  <si>
    <t>** 05.00 % NABARD - 11/03/2024</t>
  </si>
  <si>
    <t>INE261F08CY0</t>
  </si>
  <si>
    <t>INE020B08CK8</t>
  </si>
  <si>
    <t>INE308O08015</t>
  </si>
  <si>
    <t>INE027E07BM7</t>
  </si>
  <si>
    <t>** 05.40 % EXIM - 31/03/2025</t>
  </si>
  <si>
    <t>INE514E08FX0</t>
  </si>
  <si>
    <t>INE756I07EA1</t>
  </si>
  <si>
    <t>** 05.14 % NABARD - 31/01/2024</t>
  </si>
  <si>
    <t>INE261F08CK9</t>
  </si>
  <si>
    <t>INE306N07KK1</t>
  </si>
  <si>
    <t>** POWER FINANCE CORPORATION - 02/08/2024 - FRB</t>
  </si>
  <si>
    <t>INE134E08LJ4</t>
  </si>
  <si>
    <t>INE296A07QH4</t>
  </si>
  <si>
    <t>** 06.80 % H.P.C.L. - 15/12/2022</t>
  </si>
  <si>
    <t>INE094A08044</t>
  </si>
  <si>
    <t>INE306N07ME0</t>
  </si>
  <si>
    <t>INE001A07SR3</t>
  </si>
  <si>
    <t>** 07.04 % POWER FINANCE CORPORATION - 14/04/2023</t>
  </si>
  <si>
    <t>INE134E08KJ6</t>
  </si>
  <si>
    <t>** 06.50 % NABARD - 17/04/2023</t>
  </si>
  <si>
    <t>INE261F08CD4</t>
  </si>
  <si>
    <t>INE020B08930</t>
  </si>
  <si>
    <t>** 08.60 % POWER FINANCE CORPORATION - 07/08/2024</t>
  </si>
  <si>
    <t>INE134E08BP2</t>
  </si>
  <si>
    <t>INE020B08CC5</t>
  </si>
  <si>
    <t>INE296A08656</t>
  </si>
  <si>
    <t>INE936D07133</t>
  </si>
  <si>
    <t>INE414G07EV7</t>
  </si>
  <si>
    <t>INE121A07PW5</t>
  </si>
  <si>
    <t>** 05.32 % NATIONAL HOUSING BANK - 01/09/2023</t>
  </si>
  <si>
    <t>INE557F08FK3</t>
  </si>
  <si>
    <t>INE848E07BA1</t>
  </si>
  <si>
    <t>INE020B08DR1</t>
  </si>
  <si>
    <t>INE775A08048</t>
  </si>
  <si>
    <t>INE969M07010</t>
  </si>
  <si>
    <t>** 07.35 % POWER FINANCE CORPORATION - 22/11/2022</t>
  </si>
  <si>
    <t>INE134E08JF6</t>
  </si>
  <si>
    <t>NAV AS ON 30-JUN-22: RS.14.0634 (REGULAR - IDCW)</t>
  </si>
  <si>
    <t>NAV AS ON 30-JUN-22: RS.14.0634 (REGULAR - GROWTH)</t>
  </si>
  <si>
    <t>NAV AS ON 30-JUN-22: RS.14.9273 (DIRECT - IDCW)</t>
  </si>
  <si>
    <t>NAV AS ON 30-JUN-22: RS.14.9273 (DIRECT - GROWTH)</t>
  </si>
  <si>
    <t>NAV AS ON 31-DEC-21: RS.14.5268 (REGULAR - IDCW)</t>
  </si>
  <si>
    <t>NAV AS ON 31-DEC-21: RS.14.5268 (REGULAR - GROWTH)</t>
  </si>
  <si>
    <t>NAV AS ON 31-DEC-21: RS.15.2967 (DIRECT - IDCW)</t>
  </si>
  <si>
    <t>NAV AS ON 31-DEC-21: RS.15.2967 (DIRECT - GROWTH)</t>
  </si>
  <si>
    <t>Metals &amp; Minerals Trading</t>
  </si>
  <si>
    <t>INE423A01024</t>
  </si>
  <si>
    <t>INE646L01027</t>
  </si>
  <si>
    <t>INE022Q01020</t>
  </si>
  <si>
    <t>INE685A01028</t>
  </si>
  <si>
    <t>INE376G01013</t>
  </si>
  <si>
    <t>INE947Q01028</t>
  </si>
  <si>
    <t>INE115A01026</t>
  </si>
  <si>
    <t>PUNJAB NATIONAL BANK</t>
  </si>
  <si>
    <t>INE160A01022</t>
  </si>
  <si>
    <t>INE257A01026</t>
  </si>
  <si>
    <t>INE775A01035</t>
  </si>
  <si>
    <t>INE148I01020</t>
  </si>
  <si>
    <t>INE010B01027</t>
  </si>
  <si>
    <t>INE498L01015</t>
  </si>
  <si>
    <t>INE885A01032</t>
  </si>
  <si>
    <t>INE347G01014</t>
  </si>
  <si>
    <t>INE119A01028</t>
  </si>
  <si>
    <t>INE477A01020</t>
  </si>
  <si>
    <t>INE00R701025</t>
  </si>
  <si>
    <t>INE769A01020</t>
  </si>
  <si>
    <t>INE093I01010</t>
  </si>
  <si>
    <t>INE522D01027</t>
  </si>
  <si>
    <t>INE302A01020</t>
  </si>
  <si>
    <t>INE124G01033</t>
  </si>
  <si>
    <t>INE101D01020</t>
  </si>
  <si>
    <t>INE323A01026</t>
  </si>
  <si>
    <t>INE114A01011</t>
  </si>
  <si>
    <t>PUNJAB NATIONAL BANK^</t>
  </si>
  <si>
    <t>BANK OF BARODA^</t>
  </si>
  <si>
    <t>INF277K01PR6</t>
  </si>
  <si>
    <t>INF277K01YE6</t>
  </si>
  <si>
    <t>INF277K01OK4</t>
  </si>
  <si>
    <t>IN0020200211</t>
  </si>
  <si>
    <t>IN0020130061</t>
  </si>
  <si>
    <t>GOI - 4.26% (17/05/2023)</t>
  </si>
  <si>
    <t>IN0020210046</t>
  </si>
  <si>
    <t>IN0020030014</t>
  </si>
  <si>
    <t>** 04.60 % NABARD - 29/07/2024</t>
  </si>
  <si>
    <t>INE261F08CS2</t>
  </si>
  <si>
    <t>INE115A07PC9</t>
  </si>
  <si>
    <t>** 07.18 % NABARD - 08/08/2022</t>
  </si>
  <si>
    <t>INE261F08BN5</t>
  </si>
  <si>
    <t>INE001A07SQ5</t>
  </si>
  <si>
    <t>INE001A07SU7</t>
  </si>
  <si>
    <t>** 05.23 % NABARD - 31/01/2025</t>
  </si>
  <si>
    <t>INE261F08DI1</t>
  </si>
  <si>
    <t>INE941D07133</t>
  </si>
  <si>
    <t>INE296A14TF8</t>
  </si>
  <si>
    <t>INE001A14XS7</t>
  </si>
  <si>
    <t>C) MARGIN MONEY DEPOSITS</t>
  </si>
  <si>
    <t>.</t>
  </si>
  <si>
    <t>MARGIN MONEY DEPOSITS TOTAL</t>
  </si>
  <si>
    <t>(D) TREPS</t>
  </si>
  <si>
    <t>NAV AS ON 30-JUN-22: RS.11.2786 (REGULAR - MONTHLY IDCW)</t>
  </si>
  <si>
    <t>NAV AS ON 30-JUN-22: RS.11.7983 (REGULAR - GROWTH)</t>
  </si>
  <si>
    <t>NAV AS ON 30-JUN-22: RS.11.6187 (DIRECT - MONTHLY IDCW)</t>
  </si>
  <si>
    <t>NAV AS ON 30-JUN-22: RS.12.1208 (DIRECT - GROWTH)</t>
  </si>
  <si>
    <t>NAV AS ON 31-DEC-21: RS.11.0877 (REGULAR - MONTHLY IDCW)</t>
  </si>
  <si>
    <t>NAV AS ON 31-DEC-21: RS.11.5974 (REGULAR - GROWTH)</t>
  </si>
  <si>
    <t>NAV AS ON 31-DEC-21: RS.11.377 (DIRECT - MONTHLY IDCW)</t>
  </si>
  <si>
    <t>NAV AS ON 31-DEC-21: RS.11.8679 (DIRECT - GROWTH)</t>
  </si>
  <si>
    <t>MUTUAL FUND &amp; MUTUAL FUND RELATED TOTAL</t>
  </si>
  <si>
    <t>INDEX NIFTY JULY 2022 FUTURE</t>
  </si>
  <si>
    <t>BANK NIFTY JULY 2022 FUTURE</t>
  </si>
  <si>
    <t>C) MUTUAL FUND UNITS</t>
  </si>
  <si>
    <t>EQUITY RELATED</t>
  </si>
  <si>
    <t>OTHERS</t>
  </si>
  <si>
    <t>REITS</t>
  </si>
  <si>
    <t>OTHERS TOTAL</t>
  </si>
  <si>
    <t>EQUITY &amp; OTHERS RELATED TOTAL</t>
  </si>
  <si>
    <t>OTHERS - INVITS</t>
  </si>
  <si>
    <t>INVITS</t>
  </si>
  <si>
    <t>D) MUTUAL FUND UNITS</t>
  </si>
  <si>
    <t>COMMODITY &amp; EXCHANGE TRADED COMMODITY DERIVATIVES</t>
  </si>
  <si>
    <t>A) COMMODITIES PHYSICAL</t>
  </si>
  <si>
    <t>B) LISTED ON COMMODITY EXCHANGES (Quantity in Lots)</t>
  </si>
  <si>
    <t>COMMODITY &amp; COMMODITY RELATED TOTAL</t>
  </si>
  <si>
    <t>B) MUTUAL FUND UNITS</t>
  </si>
  <si>
    <t>(An open ended retirement solution oriented scheme having a lock-in of 5 years or till retirement age (whichever is earlier))</t>
  </si>
  <si>
    <t>This product is suitable for investors who are seeking*:</t>
  </si>
  <si>
    <t>TRSF-CONSERVATIVE PLAN: • Long Term Capital Appreciation &amp; Current Income. • A debt oriented (between 70%-100%) savings scheme which provides tool for retirement planning to individual investors</t>
  </si>
  <si>
    <t>Scheme Risk-O-Meter</t>
  </si>
  <si>
    <t>Benchmark Risk-O-Meter</t>
  </si>
  <si>
    <t>ICICI BANK LTD</t>
  </si>
  <si>
    <t>RELIANCE INDUSTRIES LTD</t>
  </si>
  <si>
    <t>HDFC BANK LTD</t>
  </si>
  <si>
    <t>TATA CONSULTANCY SERVICES LTD</t>
  </si>
  <si>
    <t>INFOSYS LTD</t>
  </si>
  <si>
    <t>ITC LTD</t>
  </si>
  <si>
    <t>SBI CARDS AND PAYMENT SERVICES LTD</t>
  </si>
  <si>
    <t>HCL TECHNOLOGIES LTD</t>
  </si>
  <si>
    <t>HOUSING DEVELOPMENT FINANCE CORPORATION LTD</t>
  </si>
  <si>
    <t>JUBILANT FOODWORKS LTD</t>
  </si>
  <si>
    <t>TITAN COMPANY LTD</t>
  </si>
  <si>
    <t>RADICO KHAITAN LTD</t>
  </si>
  <si>
    <t>POLYCAB INDIA LTD</t>
  </si>
  <si>
    <t>AMBUJA CEMENTS LTD</t>
  </si>
  <si>
    <t>CERA SANITARYWARE LTD</t>
  </si>
  <si>
    <t>TATA CONSUMER PRODUCTS LTD</t>
  </si>
  <si>
    <t>ASIAN PAINTS (INDIA) LTD</t>
  </si>
  <si>
    <t>AXIS BANK LTD</t>
  </si>
  <si>
    <t>3M INDIA LTD</t>
  </si>
  <si>
    <t>MATRIMONY.COM LTD</t>
  </si>
  <si>
    <t>KOTAK MAHINDRA BANK LTD</t>
  </si>
  <si>
    <t>ORACLE FINANCIALS SERVICES SOFT LTD</t>
  </si>
  <si>
    <t>DIXON TECHNOLOGIES (INDIA) LTD</t>
  </si>
  <si>
    <t>HDFC LIFE INSURANCE CO. LTD</t>
  </si>
  <si>
    <t>KAJARIA CERAMICS LTD</t>
  </si>
  <si>
    <t>BAJAJ AUTO LTD</t>
  </si>
  <si>
    <t>INFO EDGE (INDIA) LTD</t>
  </si>
  <si>
    <t>VOLTAS LTD</t>
  </si>
  <si>
    <t>ACC LTD</t>
  </si>
  <si>
    <t>ICICI PRUDENTIAL LIFE INSURANCE COMPANY LTD</t>
  </si>
  <si>
    <t>HAVELLS INDIA LTD</t>
  </si>
  <si>
    <t>INDRAPRASTHA GAS LTD</t>
  </si>
  <si>
    <t>BHARAT ELECTRONICS LTD</t>
  </si>
  <si>
    <t>UNITED SPIRITS LTD</t>
  </si>
  <si>
    <t>APOLLO HOSPITALS ENTERPRISE LTD</t>
  </si>
  <si>
    <t>SBI LIFE INSURANCE COMPANY LTD</t>
  </si>
  <si>
    <t>BHARTI AIRTEL LTD</t>
  </si>
  <si>
    <t>HDFC ASSET MANAGEMENT COMPANY LTD</t>
  </si>
  <si>
    <t>SUPREME INDUSTRIES LTD</t>
  </si>
  <si>
    <t>PROCTER &amp; GAMBLE HEALTH LTD</t>
  </si>
  <si>
    <t>POWER GRID CORPORATION OF INDIA LTD</t>
  </si>
  <si>
    <t>PRINCE PIPES AND FITTINGS LTD</t>
  </si>
  <si>
    <t>MUTHOOT FINANCE LTD</t>
  </si>
  <si>
    <t>UTI ASSET MANAGEMENT COMPANY LTD</t>
  </si>
  <si>
    <t>GOI 8.24% 15/02/2027</t>
  </si>
  <si>
    <t>IN0020060078</t>
  </si>
  <si>
    <t>GOI -  8.20% (24/09/2025)</t>
  </si>
  <si>
    <t>IN0020120047</t>
  </si>
  <si>
    <t>SDL MAHARASHTRA 8.44% (26/11/2024)</t>
  </si>
  <si>
    <t>IN2220140155</t>
  </si>
  <si>
    <t>** 05.70 % BAJAJ HOUSING FINANCE LTD - 10/06/2024</t>
  </si>
  <si>
    <t>** 06.40 % JAMNAGAR UTILITIES &amp; POWER PVT. LTD - 29/09/2026</t>
  </si>
  <si>
    <t>** VARANASI SANGAM EXPRESSWAY PVT. LTD - 29/12/2034 - FRB</t>
  </si>
  <si>
    <t>** 06.99 % SMALL INDUST DEVLOP BANK  OF INDIA - 08/08/2022</t>
  </si>
  <si>
    <t>INE556F08JN1</t>
  </si>
  <si>
    <t>** 06.45 % ICICI BANK LTD - 15/06/2028</t>
  </si>
  <si>
    <t>** - PANATONE FINVEST LTD - CP - 30/08/2022</t>
  </si>
  <si>
    <t>TOTAL BELOW INVESTMENT GRADE OR DEFAULT PROVIDED FOR</t>
  </si>
  <si>
    <t>TOTAL OUTSTANDING EXPOSURE IN DERIVATIVE INSTRUMENTS</t>
  </si>
  <si>
    <t>NAV AS ON 30-JUN-22: RS.23.9307 (REGULAR - GROWTH)</t>
  </si>
  <si>
    <t>NAV AS ON 30-JUN-22: RS.27.0217 (DIRECT - GROWTH)</t>
  </si>
  <si>
    <t>NAV AS ON 31-DEC-21: RS.25.0492 (REGULAR - GROWTH)</t>
  </si>
  <si>
    <t>NAV AS ON 31-DEC-21: RS.28.1241 (DIRECT - GROWTH)</t>
  </si>
  <si>
    <t>AVERAGE MATURITY :   2.00 YEARS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</si>
  <si>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</si>
  <si>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Tata Money Market Fund</t>
  </si>
  <si>
    <t>(An open ended debt scheme investing in money market instruments. A Relatively Low Interest Rate Risk and Moderate Credit Risk.)</t>
  </si>
  <si>
    <t>•Regular Income Over Short Term.</t>
  </si>
  <si>
    <t>•Investment in Money Market Instruments.</t>
  </si>
  <si>
    <t>Potential Risk Class</t>
  </si>
  <si>
    <t>Credit Risk →</t>
  </si>
  <si>
    <t>Relatively Low (Class A)</t>
  </si>
  <si>
    <t>Moderate (Class B)</t>
  </si>
  <si>
    <t>Relatively High (Class C)</t>
  </si>
  <si>
    <t>Interest Rate Risk ↓</t>
  </si>
  <si>
    <t>Relatively Low (Class I)</t>
  </si>
  <si>
    <t>B-I</t>
  </si>
  <si>
    <t>Moderate (Class II)</t>
  </si>
  <si>
    <t>Relatively High (Class III)</t>
  </si>
  <si>
    <t>SDL GUJARAT  6.68% (23/11/2022)</t>
  </si>
  <si>
    <t>IN1520160145</t>
  </si>
  <si>
    <t>SDL MAHARASHTRA 8.90% (21/11/2022)</t>
  </si>
  <si>
    <t>IN2220120066</t>
  </si>
  <si>
    <t>SDL TAMILNADU 8.89% (05/12/2022)</t>
  </si>
  <si>
    <t>IN3120120115</t>
  </si>
  <si>
    <t>SDL BIHAR 8.97% (21/11/2022)</t>
  </si>
  <si>
    <t>IN1320120034</t>
  </si>
  <si>
    <t>SDL ANDHRA PRADESH 8.59% (23/01/2023)</t>
  </si>
  <si>
    <t>IN1020120177</t>
  </si>
  <si>
    <t>SDL GUJARAT 8.79% (25/10/2022)</t>
  </si>
  <si>
    <t>IN1520120107</t>
  </si>
  <si>
    <t>SDL MAHARASHTRA 8.90% (20/09/2022)</t>
  </si>
  <si>
    <t>IN2220120033</t>
  </si>
  <si>
    <t>SDL GUJARAT 8.58% (23/01/2023)</t>
  </si>
  <si>
    <t>IN1520120131</t>
  </si>
  <si>
    <t>SDL KARNATAKA 8.90% (19/12/2022)</t>
  </si>
  <si>
    <t>IN1920120079</t>
  </si>
  <si>
    <t>SDL MAHARASHTRA 8.90% (19/12/2022)</t>
  </si>
  <si>
    <t>IN2220120074</t>
  </si>
  <si>
    <t>SDL KERALA 8.93% (19/12/2022)</t>
  </si>
  <si>
    <t>IN2020120076</t>
  </si>
  <si>
    <t>SDL MADHYA PRADESH 8.60% (23/01/2023)</t>
  </si>
  <si>
    <t>IN2120120026</t>
  </si>
  <si>
    <t>SDL KARNATAKA 7.97% (05/12/2022)</t>
  </si>
  <si>
    <t>IN1920180099</t>
  </si>
  <si>
    <t>SDL ANDHRA PRADESH 8.89% (20/09/2022)</t>
  </si>
  <si>
    <t>IN1020120110</t>
  </si>
  <si>
    <t>SDL PUNJAB 8.91% (04/07/2022)</t>
  </si>
  <si>
    <t>IN2820120060</t>
  </si>
  <si>
    <t>SDL MADHYA PRADESH 8.92% (08/08/2022)</t>
  </si>
  <si>
    <t>IN2120120018</t>
  </si>
  <si>
    <t>SDL GUJARAT  8.89% (19/12/2022)</t>
  </si>
  <si>
    <t>IN1520120123</t>
  </si>
  <si>
    <t>SDL ANDHRA PRADESH 8.91% (05/09/2022)</t>
  </si>
  <si>
    <t>IN1020120102</t>
  </si>
  <si>
    <t>SDL MAHARASHTRA 8.63% (09/01/2023)</t>
  </si>
  <si>
    <t>IN2220120082</t>
  </si>
  <si>
    <t>SDL ANDHRA PRADESH 8.72% (06/02/2023)</t>
  </si>
  <si>
    <t>IN1020120185</t>
  </si>
  <si>
    <t>SDL PUNJAB  8.93% (05/09/2022)</t>
  </si>
  <si>
    <t>IN2820120094</t>
  </si>
  <si>
    <t>SDL HARYANA  8.94% (21/11/2022)</t>
  </si>
  <si>
    <t>IN1620120098</t>
  </si>
  <si>
    <t>SDL KERALA 8.92% (08/08/2022)</t>
  </si>
  <si>
    <t>IN2020120043</t>
  </si>
  <si>
    <t>SDL PUNJAB  8.86% (03/10/2022)</t>
  </si>
  <si>
    <t>IN2820120110</t>
  </si>
  <si>
    <t>SDL KERALA 8.60% (23/01/2023)</t>
  </si>
  <si>
    <t>IN2020120092</t>
  </si>
  <si>
    <t>SDL JHARKHAND 8.93% (08/08/2022)</t>
  </si>
  <si>
    <t>IN3720120028</t>
  </si>
  <si>
    <t>** TREASURY BILL 182 DAYS (29/12/2022)</t>
  </si>
  <si>
    <t>IN002022Y138</t>
  </si>
  <si>
    <t>** - LARSEN &amp; TOUBRO LTD - CP - 30/09/2022</t>
  </si>
  <si>
    <t>INE018A14IN3</t>
  </si>
  <si>
    <t>** - AXIS BANK LTD - CD - 14/02/2023</t>
  </si>
  <si>
    <t>INE238A169Z6</t>
  </si>
  <si>
    <t>** - BIRLA GROUP HOLDINGS PRIVATE LTD - CP - 10/08/2022</t>
  </si>
  <si>
    <t>INE09OL14AO2</t>
  </si>
  <si>
    <t>** - KOTAK SECURITIES LTD - CP - 28/09/2022</t>
  </si>
  <si>
    <t>INE028E14KB5</t>
  </si>
  <si>
    <t>** - VEDANTA LTD - CP - 26/09/2022</t>
  </si>
  <si>
    <t>INE205A14WK3</t>
  </si>
  <si>
    <t>** - HDFC LTD - CP - 25/11/2022</t>
  </si>
  <si>
    <t>INE001A14YY3</t>
  </si>
  <si>
    <t>** - INDUSIND BANK LTD - CD - 31/01/2023</t>
  </si>
  <si>
    <t>INE095A16O29</t>
  </si>
  <si>
    <t>** - BANK OF BARODA - CD - 14/02/2023</t>
  </si>
  <si>
    <t>IND-A1+</t>
  </si>
  <si>
    <t>INE028A16CO8</t>
  </si>
  <si>
    <t>** TREASURY BILL 182 DAYS (29/09/2022)</t>
  </si>
  <si>
    <t>IN002021Y551</t>
  </si>
  <si>
    <t>** TREASURY BILL 182 DAYS (08/12/2022)</t>
  </si>
  <si>
    <t>IN002022Y104</t>
  </si>
  <si>
    <t>** - BARCLAYS INVESTMENTS &amp; LOANS (INDIA) LTD - CP - 04/10/2022</t>
  </si>
  <si>
    <t>INE704I14FJ5</t>
  </si>
  <si>
    <t>** - SMALL INDUST DEVLOP BANK  OF INDIA - CP - 31/10/2022</t>
  </si>
  <si>
    <t>INE556F14ID2</t>
  </si>
  <si>
    <t>** - AXIS BANK LTD - CD - 11/11/2022</t>
  </si>
  <si>
    <t>INE238A164Y0</t>
  </si>
  <si>
    <t>** - TATA TELESERVICES LTD - CP - 21/11/2022</t>
  </si>
  <si>
    <t>INE037E14AD3</t>
  </si>
  <si>
    <t>** - HDFC LTD - CP - 20/01/2023</t>
  </si>
  <si>
    <t>INE001A14YK2</t>
  </si>
  <si>
    <t>** - TATA TELESERVICES LTD - CP - 24/02/2023</t>
  </si>
  <si>
    <t>INE037E14AG6</t>
  </si>
  <si>
    <t>** - PIRAMAL CAPITAL &amp; HOUSING FINANCE LTD - CP - 26/07/2022</t>
  </si>
  <si>
    <t>INE516Y14BR2</t>
  </si>
  <si>
    <t>** - TATA STEEL LTD - CP - 30/09/2022</t>
  </si>
  <si>
    <t>ICRA-A1+</t>
  </si>
  <si>
    <t>INE081A14CU9</t>
  </si>
  <si>
    <t>** - TATA TELESERVICES (MAHARASHTRA) LTD - CP - 14/12/2022</t>
  </si>
  <si>
    <t>INE517B14909</t>
  </si>
  <si>
    <t>** TREASURY BILL 364 DAYS (22/06/2023)</t>
  </si>
  <si>
    <t>IN002022Z127</t>
  </si>
  <si>
    <t>** TREASURY BILL 182 DAYS (01/12/2022)</t>
  </si>
  <si>
    <t>IN002022Y096</t>
  </si>
  <si>
    <t>** - IDFC FIRST BANK LTD - CD - 10/01/2023</t>
  </si>
  <si>
    <t>INE092T16RH6</t>
  </si>
  <si>
    <t>** - SMALL INDUST DEVLOP BANK  OF INDIA - CD - 22/02/2023</t>
  </si>
  <si>
    <t>INE556F16937</t>
  </si>
  <si>
    <t>** - TATA TELESERVICES (MAHARASHTRA) LTD - CP - 10/03/2023</t>
  </si>
  <si>
    <t>INE517B14883</t>
  </si>
  <si>
    <t>** - TATA POWER RENEWABLE ENERGY LTD - CP - 22/08/2022</t>
  </si>
  <si>
    <t>INE607M14780</t>
  </si>
  <si>
    <t>** - BAHADUR CHAND INVESTMENTS PVT. LTD - CP - 27/07/2022</t>
  </si>
  <si>
    <t>INE087M14AJ8</t>
  </si>
  <si>
    <t>** - IIFL WEALTH PRIME LTD - CP - 01/09/2022</t>
  </si>
  <si>
    <t>INE248U14KU5</t>
  </si>
  <si>
    <t>** - EXIM - CP - 28/09/2022</t>
  </si>
  <si>
    <t>INE514E14QI6</t>
  </si>
  <si>
    <t>** - J.M. FINANCIAL PRODUCTS LTD - CP - 15/09/2022</t>
  </si>
  <si>
    <t>INE523H14Z07</t>
  </si>
  <si>
    <t>** - CANARA BANK - CD - 12/10/2022</t>
  </si>
  <si>
    <t>INE476A16TF1</t>
  </si>
  <si>
    <t>** - STANDARD CHARTERED CAPITAL LTD - CP - 18/10/2022</t>
  </si>
  <si>
    <t>INE403G14PK5</t>
  </si>
  <si>
    <t>** - HDFC BANK LTD - CD - 27/12/2022</t>
  </si>
  <si>
    <t>INE040A16CU0</t>
  </si>
  <si>
    <t>** - LIC HOUSING FINANCE LTD - CP - 25/01/2023</t>
  </si>
  <si>
    <t>INE115A14DO6</t>
  </si>
  <si>
    <t>** - DEUTSCHE INVESTMENT INDIA PVT LTD - CP - 07/02/2023</t>
  </si>
  <si>
    <t>INE144H14FC1</t>
  </si>
  <si>
    <t>** - TATA TELESERVICES (MAHARASHTRA) LTD - CP - 04/05/2023</t>
  </si>
  <si>
    <t>INE517B14891</t>
  </si>
  <si>
    <t>** TREASURY BILL 182 DAYS (17/11/2022)</t>
  </si>
  <si>
    <t>IN002022Y070</t>
  </si>
  <si>
    <t>** - AXIS BANK LTD - CD - 08/12/2022</t>
  </si>
  <si>
    <t>INE238A167X5</t>
  </si>
  <si>
    <t>** - HSBC INVESTDIRECT FINANCIAL SERVICES (I) LTD - CP - 19/10/2022</t>
  </si>
  <si>
    <t>INE790I14BW6</t>
  </si>
  <si>
    <t>** - BARCLAYS INVESTMENTS &amp; LOANS (INDIA) LTD - CP - 29/07/2022</t>
  </si>
  <si>
    <t>INE704I14FD8</t>
  </si>
  <si>
    <t>** - IIFL WEALTH MANAGEMENT LTD - CP - 01/09/2022</t>
  </si>
  <si>
    <t>INE466L14AW9</t>
  </si>
  <si>
    <t>** - HDFC BANK LTD - CD - 26/09/2022</t>
  </si>
  <si>
    <t>INE040A16CP0</t>
  </si>
  <si>
    <t>** - CAN FIN HOMES LTD - CP - 27/09/2022</t>
  </si>
  <si>
    <t>INE477A14BO4</t>
  </si>
  <si>
    <t>** - SHAREKHAN BNP PARIBAS FINANCIAL SERVICES PVT. LTD - CP - 22/09/2022</t>
  </si>
  <si>
    <t>INE550X14904</t>
  </si>
  <si>
    <t>** - KEC INTERNATIONAL LTD - CP - 23/09/2022</t>
  </si>
  <si>
    <t>INE389H14IA0</t>
  </si>
  <si>
    <t>** - KEC INTERNATIONAL LTD - CP - 30/09/2022</t>
  </si>
  <si>
    <t>INE389H14HZ9</t>
  </si>
  <si>
    <t>** TREASURY BILL 182 DAYS (10/11/2022)</t>
  </si>
  <si>
    <t>IN002022Y062</t>
  </si>
  <si>
    <t>Provided in the below table</t>
  </si>
  <si>
    <t>NAV AS ON 30-JUN-22: RS.3813.1463 (REGULAR - GROWTH)</t>
  </si>
  <si>
    <t>NAV AS ON 30-JUN-22: RS.1114.52 (REGULAR - DAILY IDCW)</t>
  </si>
  <si>
    <t>NAV AS ON 30-JUN-22: RS.3855.1668 (DIRECT - GROWTH)</t>
  </si>
  <si>
    <t>NAV AS ON 30-JUN-22: RS.1114.52 (DIRECT - DAILY IDCW)</t>
  </si>
  <si>
    <t>NAV AS ON 31-DEC-21: RS.3745.6522 (REGULAR - GROWTH)</t>
  </si>
  <si>
    <t>NAV AS ON 31-DEC-21: RS.1114.52 (REGULAR - DAILY IDCW)</t>
  </si>
  <si>
    <t>NAV AS ON 31-DEC-21: RS.3781.9785 (DIRECT - GROWTH)</t>
  </si>
  <si>
    <t>NAV AS ON 31-DEC-21: RS.1114.52 (DIRECT - DAILY IDCW)</t>
  </si>
  <si>
    <t>DIVIDEND DECLARED: PLEASE REFER DIVIDEND HISTORY TABLE</t>
  </si>
  <si>
    <t>AVERAGE MATURITY :  4.91 MONTHS</t>
  </si>
  <si>
    <t>DETAILS OF INSTRUMENTS BELOW INVESTMENT GRADE OR DEFAULT</t>
  </si>
  <si>
    <t>Name  / Description Of The Security</t>
  </si>
  <si>
    <t>ISIN Number</t>
  </si>
  <si>
    <t>value of the security considered under net receivables  (value recognized in NAV in absolute terms. Rupees in Lakhs)</t>
  </si>
  <si>
    <t xml:space="preserve">value of the security considered under net receivables ( value recognized in NAV as % to NAV) </t>
  </si>
  <si>
    <t xml:space="preserve">Total Amount due ( principal and interest ) 
(Rupees in Lakhs) </t>
  </si>
  <si>
    <t>INFRASTRUCTURE LEASING &amp; FINANCIAL SERVICES LTD CP (29/10/2018)</t>
  </si>
  <si>
    <t>INE871D14KF1</t>
  </si>
  <si>
    <t>Nil</t>
  </si>
  <si>
    <t xml:space="preserve"> -   </t>
  </si>
  <si>
    <t>$</t>
  </si>
  <si>
    <t>$  - INFRASTRUCTURE LEASING &amp; FINANCIAL SERVICES LTD CP (29/10/2018) - Principal due on 29th October 2018 is Rs 5,000.00 Lakhs</t>
  </si>
  <si>
    <t>Details of Intra Scheme Investments as per given below Table</t>
  </si>
  <si>
    <t>Name of the Schemes</t>
  </si>
  <si>
    <t>Amount Invested ( Rs Crores)</t>
  </si>
  <si>
    <t>% of Investment by the Invested scheme</t>
  </si>
  <si>
    <t>Tata Arbitrage Fund</t>
  </si>
  <si>
    <t>TATA SHORT TERM BOND FUND (The scheme had 1 segregated portfolio which was created under Tata Corporate Bond Fund ).</t>
  </si>
  <si>
    <t>Tata Short Term Bond Fund</t>
  </si>
  <si>
    <t>(An open ended short term debt scheme investing in instruments with Macaulay duration between 1 year and 3 years (Refer to page no. 15 of SID). A Relatively High Interest Rate Risk and Moderate Credit Risk.)</t>
  </si>
  <si>
    <t>•Regular Fixed Income for Short Term.</t>
  </si>
  <si>
    <t>•Investment in Debt / Money Market instruments / GovernmentSecurities.</t>
  </si>
  <si>
    <t xml:space="preserve">Interest Rate Risk </t>
  </si>
  <si>
    <t>↓</t>
  </si>
  <si>
    <t>B-III</t>
  </si>
  <si>
    <t>SDL RAJASTHAN 6.56% (30/10/2023)</t>
  </si>
  <si>
    <t>IN2920190245</t>
  </si>
  <si>
    <t>SDL GUJARAT  5.39% (31/03/2024)</t>
  </si>
  <si>
    <t>IN1520200313</t>
  </si>
  <si>
    <t>GOI - 6.54% (17/01/2032)</t>
  </si>
  <si>
    <t>IN0020210244</t>
  </si>
  <si>
    <t>SDL GUJARAT  7.19% (25/01/2027)</t>
  </si>
  <si>
    <t>IN1520160186</t>
  </si>
  <si>
    <t>GOI - 5.79% (11/05/2030)</t>
  </si>
  <si>
    <t>IN0020200070</t>
  </si>
  <si>
    <t>SDL TAMILNADU 8.18% (19/12/2028)</t>
  </si>
  <si>
    <t>IN3120180192</t>
  </si>
  <si>
    <t>** 05.05 % INDIAN OIL CORP LTD - 25/11/2022</t>
  </si>
  <si>
    <t>INE242A08460</t>
  </si>
  <si>
    <t>** 08.70 % POWER GRID CORPORATION OF INDIA LTD - 15/07/2023</t>
  </si>
  <si>
    <t>INE752E07LB2</t>
  </si>
  <si>
    <t>** RELIANCE INDUSTRIES LTD - 21/09/2023 - FRB</t>
  </si>
  <si>
    <t>INE002A08658</t>
  </si>
  <si>
    <t>** 08.25 % INDIAN RAILWAYS FINANCE CORPORATION LTD - 28/02/2024</t>
  </si>
  <si>
    <t>INE053F07BB3</t>
  </si>
  <si>
    <t>** 07.45 % LIC HOUSING FINANCE LTD - 10/02/2023</t>
  </si>
  <si>
    <t>** 07.85 % LIC HOUSING FINANCE LTD - 23/09/2022</t>
  </si>
  <si>
    <t>INE115A07OG3</t>
  </si>
  <si>
    <t>** 05.42 % HDB FINANCIAL SERVICES LTD - 17/01/2024</t>
  </si>
  <si>
    <t>** 06.49 % YARROW INFRASTRUCTURE PVT LTD - 01/07/2024</t>
  </si>
  <si>
    <t>** 06.64 % MANGALORE REFINERY &amp; PETROCHEMICALS LTD - 14/04/2023</t>
  </si>
  <si>
    <t>INE103A08027</t>
  </si>
  <si>
    <t>** 07.09 % REC LTD - 13/12/2022</t>
  </si>
  <si>
    <t>INE020B08CD3</t>
  </si>
  <si>
    <t>** 06.45 % L&amp;T FINANCE LTD - 10/05/2024</t>
  </si>
  <si>
    <t>** 07.40 % LIC HOUSING FINANCE LTD - 06/09/2024</t>
  </si>
  <si>
    <t>INE115A07ML7</t>
  </si>
  <si>
    <t>** REC LTD - 31/10/2024 - FRB</t>
  </si>
  <si>
    <t>** 07.05 % HOUSING &amp; URBAN DEVELOPMENT CORPORATION LTD - 13/10/2022</t>
  </si>
  <si>
    <t>INE031A08749</t>
  </si>
  <si>
    <t>** HDFC LTD - 30/09/2024 - FRB</t>
  </si>
  <si>
    <t>** 04.95 % HDFC LTD - 09/09/2022</t>
  </si>
  <si>
    <t>** 05.69 % REC LTD - 30/09/2023</t>
  </si>
  <si>
    <t>** 05.27 % NABARD - 23/07/2024</t>
  </si>
  <si>
    <t>INE261F08DF7</t>
  </si>
  <si>
    <t>** 06.49 % VECTOR GREEN PRAYAGRAJ SOLAR PVT LTD - 01/07/2024</t>
  </si>
  <si>
    <t>INE935V07012</t>
  </si>
  <si>
    <t>** 08.10 % TATA CAPITAL HOUSING FINANCE LTD - 14/01/2023</t>
  </si>
  <si>
    <t>INE033L07GM9</t>
  </si>
  <si>
    <t>** 07.20 % SIKKA PORTS AND TERMINALS LTD - 16/06/2023</t>
  </si>
  <si>
    <t>INE941D07190</t>
  </si>
  <si>
    <t>** 07.35 % HDFC LTD - 10/02/2025</t>
  </si>
  <si>
    <t>INE001A07SG6</t>
  </si>
  <si>
    <t>** 07.50 % NHPC LTD - 07/10/2026</t>
  </si>
  <si>
    <t>INE848E07AP1</t>
  </si>
  <si>
    <t>** 04.78 % HOUSING &amp; URBAN DEVELOPMENT CORPORATION LTD - 28/02/2024</t>
  </si>
  <si>
    <t>INE031A08822</t>
  </si>
  <si>
    <t>** 07.75 % INDIA INFRADEBT LTD - 30/08/2022</t>
  </si>
  <si>
    <t>INE537P07380</t>
  </si>
  <si>
    <t>** 09.25 % INDIA INFRADEBT LTD - 19/06/2023</t>
  </si>
  <si>
    <t>INE537P07430</t>
  </si>
  <si>
    <t>** 08.37 % INDIA INFRADEBT LTD - 28/02/2023</t>
  </si>
  <si>
    <t>INE537P07406</t>
  </si>
  <si>
    <t>** 07.90 % INDIA INFRADEBT LTD - 31/10/2022</t>
  </si>
  <si>
    <t>** 08.27 % NATIONAL HIGHWAYS AUTHORITY OF INDIA - 28/03/2029</t>
  </si>
  <si>
    <t>INE906B07GP0</t>
  </si>
  <si>
    <t>** 08.30 % SBI CARDS &amp; PAYMENT SERVICES LTD - 17/05/2023</t>
  </si>
  <si>
    <t>INE018E08086</t>
  </si>
  <si>
    <t>** 08.10 % SBI CARDS &amp; PAYMENT SERVICES LTD - 17/10/2023</t>
  </si>
  <si>
    <t>** - NABARD - CD - 08/02/2023</t>
  </si>
  <si>
    <t>INE261F16637</t>
  </si>
  <si>
    <t>** TREASURY BILL 182 DAYS (12/10/2022)</t>
  </si>
  <si>
    <t>IN002022Y021</t>
  </si>
  <si>
    <t>** - AXIS BANK LTD - CD - 10/02/2023</t>
  </si>
  <si>
    <t>INE238A165Y7</t>
  </si>
  <si>
    <t>** - AXIS BANK LTD - CD - 07/03/2023</t>
  </si>
  <si>
    <t>INE238A161Z3</t>
  </si>
  <si>
    <t>** - SMALL INDUST DEVLOP BANK  OF INDIA - CD - 30/05/2023</t>
  </si>
  <si>
    <t>INE556F16960</t>
  </si>
  <si>
    <t>** TREASURY BILL 364 DAYS (05/01/2023)</t>
  </si>
  <si>
    <t>IN002021Z426</t>
  </si>
  <si>
    <t>NAV AS ON 30-JUN-22: RS.17.6707 (REGULAR - MONTHLY IDCW)</t>
  </si>
  <si>
    <t>NAV AS ON 30-JUN-22: RS.39.1294 (REGULAR - GROWTH)</t>
  </si>
  <si>
    <t>NAV AS ON 30-JUN-22: RS.19.1799 (DIRECT - MONTHLY IDCW)</t>
  </si>
  <si>
    <t>NAV AS ON 30-JUN-22: RS.42.2356 (DIRECT - GROWTH)</t>
  </si>
  <si>
    <t>NAV AS ON 30-JUN-22: RS.20.7365 (REGULAR - PERIODIC IDCW)</t>
  </si>
  <si>
    <t>NAV AS ON 30-JUN-22: RS.22.4081 (DIRECT - PERIODIC IDCW)</t>
  </si>
  <si>
    <t>NAV AS ON 31-DEC-21: RS.17.5908 (REGULAR - MONTHLY IDCW)</t>
  </si>
  <si>
    <t>NAV AS ON 31-DEC-21: RS.38.9425 (REGULAR - GROWTH)</t>
  </si>
  <si>
    <t>NAV AS ON 31-DEC-21: RS.19.0099 (DIRECT - MONTHLY IDCW)</t>
  </si>
  <si>
    <t>NAV AS ON 31-DEC-21: RS.41.8593 (DIRECT - GROWTH)</t>
  </si>
  <si>
    <t>NAV AS ON 31-DEC-21: RS.20.645 (REGULAR - PERIODIC IDCW)</t>
  </si>
  <si>
    <t>NAV AS ON 31-DEC-21: RS.22.2095 (DIRECT - PERIODIC IDCW)</t>
  </si>
  <si>
    <t>AVERAGE MATURITY :   1.42 YEARS</t>
  </si>
  <si>
    <t>Hedging Position through Interest Rate Swaps as on 30th June 2022 is 2.06% of the net assets. (On Notional Value of IRS to Net Assets Basis)</t>
  </si>
  <si>
    <t>Hedging Positions through Interest Rate Swaps as on 30th June 2022</t>
  </si>
  <si>
    <t>Counter Parties to Interest Rate Swap</t>
  </si>
  <si>
    <t>Position</t>
  </si>
  <si>
    <t>Notional Value</t>
  </si>
  <si>
    <t>% To net assets</t>
  </si>
  <si>
    <t>IDFC First Bank - 4-Apr-2024</t>
  </si>
  <si>
    <t>Receive Fixed - Pay Floating</t>
  </si>
  <si>
    <t>IDFC First Bank - 8-Apr-2024</t>
  </si>
  <si>
    <t xml:space="preserve">INFRASTRUCTURE LEASING &amp; FINANCIAL SERVICES LTD CP (26/09/2018)  </t>
  </si>
  <si>
    <t>INE871D14JS6</t>
  </si>
  <si>
    <t>INFRASTRUCTURE LEASING &amp; FINANCIAL SERVICES LTD CP (27/11/2018)</t>
  </si>
  <si>
    <t>INE871D14JU2</t>
  </si>
  <si>
    <t>$$</t>
  </si>
  <si>
    <t>IL &amp; FS FINANCIAL SERVICES LTD 8.54% NCD - 08/11/2019</t>
  </si>
  <si>
    <t>INE121H07BO7</t>
  </si>
  <si>
    <t>$$$</t>
  </si>
  <si>
    <t>$  - INFRASTRUCTURE LEASING &amp; FINANCIAL SERVICES LTD CP (26/09/2018) - Principal due on 26th September 2018 is Rs 2,500.00 Lakhs</t>
  </si>
  <si>
    <t>$$  - INFRASTRUCTURE LEASING &amp; FINANCIAL SERVICES LTD CP (27/11/2018) - Principal due on 27th November 2018 is Rs 14,500.00 Lakhs</t>
  </si>
  <si>
    <t>$$$  - IL &amp; FS FINANCIAL SERVICES LTD 8.54% NCD - (08/11/2019) - Principal due on 8th November 2019 is Rs 2,500.00 Lakhs and Interest is Rs.266.58 Lakhs</t>
  </si>
  <si>
    <t>Tata Equity Savings Fund</t>
  </si>
  <si>
    <t>TATA CORPORATE BOND FUND SEGREGATED PORTFOLIO 1</t>
  </si>
  <si>
    <t>RECOVERY PROCEEDINGS</t>
  </si>
  <si>
    <t>Exposure to Securites of Dewan Housing Finace corporation LTD (DHFL)</t>
  </si>
  <si>
    <t>Gross Exposure to DHFL  on the date of Maturity of the Security</t>
  </si>
  <si>
    <t>Less: Provisions made against DHFL Exposure due to default by DHFL</t>
  </si>
  <si>
    <t xml:space="preserve">Net Exposure accounted in the Net assets on the date of Maturity </t>
  </si>
  <si>
    <t>Recovery from DHFL pursuant the NCLT Order dt.07th June 2021.</t>
  </si>
  <si>
    <t>Cash Received (amount Credited to Bank Account of the Scheme)  - ( A )</t>
  </si>
  <si>
    <t>Face Value of the new security (PIRAMAL CAPITAL &amp; HOUSING FINANCE LTD 6.75 LOA 26SP31 FVRS1000) received</t>
  </si>
  <si>
    <t>Amount received on sale of (PIRAMAL CAPITAL &amp; HOUSING FINANCE LTD 6.75 LOA 26SP31 FVRS1000) (Incl interest) ( B )</t>
  </si>
  <si>
    <t>Net payout to Investors   ( A + B )</t>
  </si>
  <si>
    <t>Cash received from DHFL Procceds have been distributed to the unit holders in the month of October 2021 &amp; February 2022</t>
  </si>
  <si>
    <t>(The scheme has 1 segregated portfolio which was created under Tata Corporate Bond Fund. Main portfolio Tata Corporate Bond Fund was merged with Tata Short Term Bond Fund w.e.f. 14th December 2019)</t>
  </si>
  <si>
    <t xml:space="preserve">TATA TREASURY ADVANTAGE FUND ( SCHEME HAD 1 SEGRGRATED PORTFOLIO) ( MAIN PORTFOLIO ) </t>
  </si>
  <si>
    <t>Tata Treasury Advantage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</si>
  <si>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</si>
  <si>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</si>
  <si>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</si>
  <si>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</si>
  <si>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SDL TAMILNADU  8.13% (14/01/2025)</t>
  </si>
  <si>
    <t>IN3120140188</t>
  </si>
  <si>
    <t>SDL GUJARAT  8.07% (11/02/2025)</t>
  </si>
  <si>
    <t>IN1520140097</t>
  </si>
  <si>
    <t>SDL KARNATAKA 8.62% (20/02/2023)</t>
  </si>
  <si>
    <t>IN1920120087</t>
  </si>
  <si>
    <t>SDL GUJARAT  9.37% (04/12/2023)</t>
  </si>
  <si>
    <t>IN1520130130</t>
  </si>
  <si>
    <t>SDL MAHARASHTRA 9.25% (09/10/2023)</t>
  </si>
  <si>
    <t>IN2220130099</t>
  </si>
  <si>
    <t>SDL KERALA 8.63% (06/03/2023)</t>
  </si>
  <si>
    <t>IN2020120100</t>
  </si>
  <si>
    <t>SDL KERALA 4.77% (24/03/2023)</t>
  </si>
  <si>
    <t>IN2020200282</t>
  </si>
  <si>
    <t>SDL MAHARASHTRA 9.24% (16/01/2024)</t>
  </si>
  <si>
    <t>IN2220130164</t>
  </si>
  <si>
    <t>SDL KARNATAKA 9.41% (30/01/2024)</t>
  </si>
  <si>
    <t>IN1920130094</t>
  </si>
  <si>
    <t>SDL HARYANA  9.71% (12/03/2024)</t>
  </si>
  <si>
    <t>IN1620130204</t>
  </si>
  <si>
    <t>SDL HIMACHAL PRADESH 7.55% (27/03/2023)</t>
  </si>
  <si>
    <t>IN1720180075</t>
  </si>
  <si>
    <t>SDL CHATTISGARH 7.57% (27/03/2023)</t>
  </si>
  <si>
    <t>IN3520180149</t>
  </si>
  <si>
    <t>SDL TAMILNADU  9.47% (26/03/2024)</t>
  </si>
  <si>
    <t>IN3120130197</t>
  </si>
  <si>
    <t>SDL HARYANA  9.80% (26/02/2024)</t>
  </si>
  <si>
    <t>IN1620130196</t>
  </si>
  <si>
    <t>SDL MADHYA PRADESH 9.40% (30/01/2024)</t>
  </si>
  <si>
    <t>IN2120130066</t>
  </si>
  <si>
    <t>SDL MAHARASHTRA 9.63% (12/02/2024)</t>
  </si>
  <si>
    <t>IN2220130180</t>
  </si>
  <si>
    <t>SDL KERALA 9.75% (26/02/2024)</t>
  </si>
  <si>
    <t>IN2020130166</t>
  </si>
  <si>
    <t>** 05.30 % HDFC LTD - 08/03/2023</t>
  </si>
  <si>
    <t>INE001A07SX1</t>
  </si>
  <si>
    <t>** 07.50 % SUNDARAM FIN LTD - 07/11/2022</t>
  </si>
  <si>
    <t>INE660A07QE8</t>
  </si>
  <si>
    <t>** 08.20 % POWER GRID CORPORATION OF INDIA LTD - 23/01/2025</t>
  </si>
  <si>
    <t>INE752E07MG9</t>
  </si>
  <si>
    <t>** 07.30 % HDB FINANCIAL SERVICES LTD - 29/06/2023</t>
  </si>
  <si>
    <t>INE756I07DC9</t>
  </si>
  <si>
    <t>** 07.45 % LIC HOUSING FINANCE LTD - 17/10/2022</t>
  </si>
  <si>
    <t>INE115A07MO1</t>
  </si>
  <si>
    <t>** 07.35 % BAJAJ FINANCE LTD - 10/11/2022</t>
  </si>
  <si>
    <t>INE296A07QX1</t>
  </si>
  <si>
    <t>** 06.98 % POWER FINANCE CORPORATION - 20/04/2023</t>
  </si>
  <si>
    <t>INE134E08KN8</t>
  </si>
  <si>
    <t>** 05.06 % HDFC LTD - 16/06/2023</t>
  </si>
  <si>
    <t>INE001A07TH2</t>
  </si>
  <si>
    <t>** 05.44 % NATIONAL HOUSING BANK - 02/04/2024</t>
  </si>
  <si>
    <t>INE557F08FM9</t>
  </si>
  <si>
    <t>** 07.99 % REC LTD - 23/02/2023</t>
  </si>
  <si>
    <t>INE020B08AT3</t>
  </si>
  <si>
    <t>** HDFC LTD - 28/10/2024 - FRB</t>
  </si>
  <si>
    <t>INE001A07TE9</t>
  </si>
  <si>
    <t>** 06.55 % NTPC LTD - 17/04/2023</t>
  </si>
  <si>
    <t>INE733E08148</t>
  </si>
  <si>
    <t>** 05.09 % NABARD - 12/02/2024</t>
  </si>
  <si>
    <t>INE261F08CV6</t>
  </si>
  <si>
    <t>** 05.53 % NABARD - 22/02/2024</t>
  </si>
  <si>
    <t>INE261F08CX2</t>
  </si>
  <si>
    <t>** 04.99 % REC LTD - 31/01/2024</t>
  </si>
  <si>
    <t>** 05.27 % NABARD - 29/04/2024</t>
  </si>
  <si>
    <t>INE261F08DD2</t>
  </si>
  <si>
    <t>** 09.05 % HDFC LTD - 20/11/2023</t>
  </si>
  <si>
    <t>INE001A07RJ2</t>
  </si>
  <si>
    <t>** 07.10 % POWER FINANCE CORPORATION - 08/08/2022</t>
  </si>
  <si>
    <t>INE134E08JD1</t>
  </si>
  <si>
    <t>** 07.62 % HOUSING &amp; URBAN DEVELOPMENT CORPORATION LTD - 15/07/2022</t>
  </si>
  <si>
    <t>INE031A08723</t>
  </si>
  <si>
    <t>** 08.83 % INDIAN RAILWAYS FINANCE CORPORATION LTD - 25/03/2023</t>
  </si>
  <si>
    <t>INE053F07603</t>
  </si>
  <si>
    <t>** 07.00 % RELIANCE INDUSTRIES LTD - 31/08/2022</t>
  </si>
  <si>
    <t>INE002A08476</t>
  </si>
  <si>
    <t>** ICICI HOME FINANCE CO.LTD - 27/09/2024 - FRB</t>
  </si>
  <si>
    <t>INE071G07454</t>
  </si>
  <si>
    <t>** 09.18 % NUCLEAR POWER CORP LTD - 23/01/2025</t>
  </si>
  <si>
    <t>INE206D08170</t>
  </si>
  <si>
    <t>** 07.09 % REC LTD - 17/10/2022</t>
  </si>
  <si>
    <t>INE020B08AM8</t>
  </si>
  <si>
    <t>** 07.29 % SMALL INDUST DEVLOP BANK  OF INDIA - 01/08/2022</t>
  </si>
  <si>
    <t>INE556F08JM3</t>
  </si>
  <si>
    <t>** 08.50 % NHPC LTD - 14/07/2022</t>
  </si>
  <si>
    <t>INE848E07823</t>
  </si>
  <si>
    <t>** - EXIM - CP - 30/09/2022</t>
  </si>
  <si>
    <t>INE514E14QH8</t>
  </si>
  <si>
    <t>** - TATA TELESERVICES (MAHARASHTRA) LTD - CP - 21/11/2022</t>
  </si>
  <si>
    <t>INE517B14859</t>
  </si>
  <si>
    <t>** - AXIS BANK LTD - CD - 09/12/2022</t>
  </si>
  <si>
    <t>INE238A166X7</t>
  </si>
  <si>
    <t>** - HERO HOUSING FINANCE LTD - CP - 15/07/2022</t>
  </si>
  <si>
    <t>INE800X14101</t>
  </si>
  <si>
    <t>** TREASURY BILL 182 DAYS (25/08/2022)</t>
  </si>
  <si>
    <t>IN002021Y502</t>
  </si>
  <si>
    <t>** - CAN FIN HOMES LTD - CP - 27/10/2022</t>
  </si>
  <si>
    <t>INE477A14BT3</t>
  </si>
  <si>
    <t>** - NABARD - CD - 14/02/2023</t>
  </si>
  <si>
    <t>INE261F16645</t>
  </si>
  <si>
    <t>NAV AS ON 30-JUN-22: RS.1003.5288 (REGULAR - DAILY IDCW)</t>
  </si>
  <si>
    <t>NAV AS ON 30-JUN-22: RS.1008.3989 (REGULAR - WEEKLY IDCW)</t>
  </si>
  <si>
    <t>NAV AS ON 30-JUN-22: RS.3207.096 (REGULAR - GROWTH)</t>
  </si>
  <si>
    <t>NAV AS ON 30-JUN-22: RS.2033.2417 (REGULAR - PERIODIC IDCW)</t>
  </si>
  <si>
    <t>NAV AS ON 30-JUN-22: RS.1003.5316 (DIRECT - DAILY IDCW)</t>
  </si>
  <si>
    <t>NAV AS ON 30-JUN-22: RS.1008.4148 (DIRECT - WEEKLY IDCW)</t>
  </si>
  <si>
    <t>NAV AS ON 30-JUN-22: RS.3264.4826 (DIRECT - GROWTH)</t>
  </si>
  <si>
    <t>NAV AS ON 30-JUN-22: RS.2070.2401 (DIRECT - PERIODIC IDCW)</t>
  </si>
  <si>
    <t>NAV AS ON 31-DEC-21: RS.1003.5288 (REGULAR - DAILY IDCW)</t>
  </si>
  <si>
    <t>NAV AS ON 31-DEC-21: RS.1008.5484 (REGULAR - WEEKLY IDCW)</t>
  </si>
  <si>
    <t>NAV AS ON 31-DEC-21: RS.3164.221 (REGULAR - GROWTH)</t>
  </si>
  <si>
    <t>NAV AS ON 31-DEC-21: RS.2006.3728 (REGULAR - PERIODIC IDCW)</t>
  </si>
  <si>
    <t>NAV AS ON 31-DEC-21: RS.1003.5316 (DIRECT - DAILY IDCW)</t>
  </si>
  <si>
    <t>NAV AS ON 31-DEC-21: RS.1008.579 (DIRECT - WEEKLY IDCW)</t>
  </si>
  <si>
    <t>NAV AS ON 31-DEC-21: RS.3215.9808 (DIRECT - GROWTH)</t>
  </si>
  <si>
    <t>NAV AS ON 31-DEC-21: RS.2039.7646 (DIRECT - PERIODIC IDCW)</t>
  </si>
  <si>
    <t>AVERAGE MATURITY :  10.37  MONTHS</t>
  </si>
  <si>
    <t>Hedging Position through Interest Rate Swaps as on 30th June 2022 is 2.32% of the net assets. (On Notional Value of IRS to Net Assets Basis)</t>
  </si>
  <si>
    <t>IDFC First Bank - 11-Apr-2024</t>
  </si>
  <si>
    <t>TATA TREASURY ADVANTAGE FUND SEGREGATED PORTFOLIO 1</t>
  </si>
  <si>
    <t>TATA MEDIUM TERM FUND ( SCHEME HAD 1 SEGRGRATED PORTFOLIO) ( MAIN PORTFOLIO )</t>
  </si>
  <si>
    <t>Tata Medium Term Fund</t>
  </si>
  <si>
    <t>(An open ended medium term debt scheme investing in instruments such that the Macaulay duration of the portfolio is between 3 years &amp; 4 years (Refer to page no. 15 of SID). A Relatively High Interest Rate Risk and Moderate Credit Risk.)</t>
  </si>
  <si>
    <t>•Income/Capital Appreciation over medium term.</t>
  </si>
  <si>
    <t>•Investment in Debt / Money Market Instruments / Government Securities.</t>
  </si>
  <si>
    <t xml:space="preserve">GOI - 6.68% (17/09/2031) </t>
  </si>
  <si>
    <t>IN0020170042</t>
  </si>
  <si>
    <t>** 07.75 % TMF HOLDINGS LTD - 30/12/2120</t>
  </si>
  <si>
    <t>CRISIL-AA-</t>
  </si>
  <si>
    <t>INE909H08337</t>
  </si>
  <si>
    <t>** 09.15 % GREEN INFRA WIND ENERGY LTD - 04/08/2023</t>
  </si>
  <si>
    <t>** 08.00 % ONGC PETRO-ADDITIONS LTD - 11/04/2025</t>
  </si>
  <si>
    <t>ICRA-AAA(CE)</t>
  </si>
  <si>
    <t>INE163N08131</t>
  </si>
  <si>
    <t>** 07.25 % NUVOCO VISTAS CORPORATION LTD - 25/09/2023</t>
  </si>
  <si>
    <t>** 06.49 % SEPSET CONSTRUCTION LTD - 01/07/2024</t>
  </si>
  <si>
    <t>** 08.35 % INDIAN RAILWAYS FINANCE CORPORATION LTD - 13/03/2029</t>
  </si>
  <si>
    <t>INE053F07BC1</t>
  </si>
  <si>
    <t>** 07.70 % TATA STEEL LTD - 13/03/2025</t>
  </si>
  <si>
    <t>** 06.65 % SAMVARDHANA MOTHERSON INTERNATIONAL LTD (ERSTWHILE MOTHERSON SUMI SYSTEMS LTD) - 14/09/2023</t>
  </si>
  <si>
    <t>** 06.49 % MALWA SOLAR POWER GENERATION PVT LTD - 01/07/2024</t>
  </si>
  <si>
    <t>** 07.97 % LIC HOUSING FINANCE LTD - 28/01/2030</t>
  </si>
  <si>
    <t>INE115A07OR0</t>
  </si>
  <si>
    <t>** 06.75 % SIKKA PORTS AND TERMINALS LTD - 22/04/2026</t>
  </si>
  <si>
    <t>** 06.92 % INDIAN RAILWAYS FINANCE CORPORATION LTD - 31/08/2031</t>
  </si>
  <si>
    <t>NAV AS ON 30-JUN-22: RS.13.349 (REGULAR - IDCW)</t>
  </si>
  <si>
    <t>NAV AS ON 30-JUN-22: RS.29.3458 (REGULAR - GROWTH)</t>
  </si>
  <si>
    <t>NAV AS ON 30-JUN-22: RS.14.9717 (DIRECT - IDCW)</t>
  </si>
  <si>
    <t>NAV AS ON 30-JUN-22: RS.32.2083 (DIRECT - GROWTH)</t>
  </si>
  <si>
    <t>NAV AS ON 31-DEC-21: RS.13.4329 (REGULAR - IDCW)</t>
  </si>
  <si>
    <t>NAV AS ON 31-DEC-21: RS.29.523 (REGULAR - GROWTH)</t>
  </si>
  <si>
    <t>NAV AS ON 31-DEC-21: RS.14.9931 (DIRECT - IDCW)</t>
  </si>
  <si>
    <t>NAV AS ON 31-DEC-21: RS.32.2525 (DIRECT - GROWTH)</t>
  </si>
  <si>
    <t>AVERAGE MATURITY :   2.68 YEARS</t>
  </si>
  <si>
    <t>TATA MEDIUM TERM FUND SEGREGATED PORTFOLIO 1</t>
  </si>
  <si>
    <t>Tata Floating Rate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</si>
  <si>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</si>
  <si>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</si>
  <si>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</si>
  <si>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GOI FLOATING RATE BOND -3.51% (07/11/2024)</t>
  </si>
  <si>
    <t>IN0020160084</t>
  </si>
  <si>
    <t>** 05.35 % TELESONIC NETWORKS LTD - 28/04/2023</t>
  </si>
  <si>
    <t>** 05.85 % TATA CAPITAL FINANCIAL SERVICES LTD - 04/10/2024</t>
  </si>
  <si>
    <t>INE306N07MK7</t>
  </si>
  <si>
    <t>** SHRIRAM TRANS. FIN. CO. LTD - 16/06/2023 - FRB</t>
  </si>
  <si>
    <t>INE721A07QK5</t>
  </si>
  <si>
    <t>** HERO FINCORP LTD - 19/07/2024 - FRB</t>
  </si>
  <si>
    <t>INE957N07625</t>
  </si>
  <si>
    <t>** 05.60 % BAJAJ HOUSING FINANCE LTD - 21/06/2024</t>
  </si>
  <si>
    <t>INE377Y07235</t>
  </si>
  <si>
    <t>** 08.90 % TATA CAPITAL FINANCIAL SERVICES LTD - 27/09/2023</t>
  </si>
  <si>
    <t>INE306N07KF1</t>
  </si>
  <si>
    <t>** 09.10 % MAHINDRA &amp; MAHINDRA FINANCIAL SERVICES LTD - 18/01/2024</t>
  </si>
  <si>
    <t>INE774D07ST5</t>
  </si>
  <si>
    <t>** 06.60 % MUTHOOT FINANCE LTD - 20/06/2023</t>
  </si>
  <si>
    <t>INE414G07FS0</t>
  </si>
  <si>
    <t># WITH INTEREST RATE SWAP POSITIONS</t>
  </si>
  <si>
    <t>NAV AS ON 30-JUN-22: RS.10.3164 (REGULAR - MONTHLY IDCW)</t>
  </si>
  <si>
    <t>NAV AS ON 30-JUN-22: RS.10.3164 (REGULAR - QUARTERLY IDCW)</t>
  </si>
  <si>
    <t>NAV AS ON 30-JUN-22: RS.10.3164 (REGULAR - PERIODIC IDCW)</t>
  </si>
  <si>
    <t>NAV AS ON 30-JUN-22: RS.10.3164 (REGULAR - GROWTH)</t>
  </si>
  <si>
    <t>NAV AS ON 30-JUN-22: RS.10.3634 (DIRECT - MONTHLY IDCW)</t>
  </si>
  <si>
    <t>NAV AS ON 30-JUN-22: RS.10.3634 (DIRECT - QUARTERLY IDCW)</t>
  </si>
  <si>
    <t>NAV AS ON 30-JUN-22: RS.10.3634 (DIRECT - PERIODIC IDCW)</t>
  </si>
  <si>
    <t>NAV AS ON 30-JUN-22: RS.10.3634 (DIRECT - GROWTH)</t>
  </si>
  <si>
    <t>NAV AS ON 31-DEC-21: RS.10.1579 (REGULAR - MONTHLY IDCW)</t>
  </si>
  <si>
    <t>NAV AS ON 31-DEC-21: RS.10.1579 (REGULAR - QUARTERLY IDCW)</t>
  </si>
  <si>
    <t>NAV AS ON 31-DEC-21: RS.10.1579 (REGULAR - PERIODIC IDCW)</t>
  </si>
  <si>
    <t>NAV AS ON 31-DEC-21: RS.10.1579 (REGULAR - GROWTH)</t>
  </si>
  <si>
    <t>NAV AS ON 31-DEC-21: RS.10.1811 (DIRECT - MONTHLY IDCW)</t>
  </si>
  <si>
    <t>NAV AS ON 31-DEC-21: RS.10.1811 (DIRECT - QUARTERLY IDCW)</t>
  </si>
  <si>
    <t>NAV AS ON 31-DEC-21: RS.10.1811 (DIRECT - PERIODIC IDCW)</t>
  </si>
  <si>
    <t>NAV AS ON 31-DEC-21: RS.10.1811 (DIRECT - GROWTH)</t>
  </si>
  <si>
    <t>AVERAGE MATURITY :  1.79 YEARS</t>
  </si>
  <si>
    <t>Hedging Position through Interest Rate Swaps as on 30th June 2022 is 16.15% of the net assets. (On Notional Value of IRS to Net Assets Basis)</t>
  </si>
  <si>
    <t>IDFC First Bank - 23-Jul-2022</t>
  </si>
  <si>
    <t>Pay Fixed - Receive Floating</t>
  </si>
  <si>
    <t>HDFC Bank LTD - 31-July-2023</t>
  </si>
  <si>
    <t>IDFC FIRST BANK LTD - 05-Aug-2022</t>
  </si>
  <si>
    <t>HDFC BANK LTD - 05-Aug-2023</t>
  </si>
  <si>
    <t>ICICI SEC PRM DEALERSHIP LTD 18-Aug-2022</t>
  </si>
  <si>
    <t>YES BANK LTD - 28-Aug-23</t>
  </si>
  <si>
    <t xml:space="preserve">Hedging Position through Interest Rate Swaps as on 30th June 2022 : SDL HARYANA  9.71% (12/03/2024) of Notional Value Rs. 1,000.00  Lakhs  Pay Fixed &amp; Receive Floating. </t>
  </si>
  <si>
    <t xml:space="preserve">Hedging Position through Interest Rate Swaps as on 30th June 2022 : YARROW INFRASTRUCTURE PRIVATE LTD 6.49% NCD (01/07/2024) of Notional Value Rs. 1,500.00 Lakhs  Pay Fixed &amp; Receive Floating. </t>
  </si>
  <si>
    <t>Hedging Position through Interest Rate Swaps as on 30th June 2022 : TELESONIC NETWORK LTD 5.35% NCD (28/04/2023) of Notional Value Rs. 2,500.00 Lakhs Pay Fixed &amp; Receive Floating.</t>
  </si>
  <si>
    <t>Hedging Position through Interest Rate Swaps as on 30th June 2022 : BAJAJ HOUSING FINANCE LTD (SR.-25) 5.60% NCD (21/06/2024) of Notional Value Rs. 1,500.00 Lakhs Pay Fixed &amp; Receive Floating.</t>
  </si>
  <si>
    <t>Hedging Position through Interest Rate Swaps as on 30th June 2022 : TATA CAPITAL FINANCIAL SERVICES LTD NCD (TRANCHE -I SR-II) 8.9% (27/09/2023) of Notional Value Rs. 1,000.00 Lakhs Pay Fixed &amp; Receive Floating.</t>
  </si>
  <si>
    <t>Hedging Position through Interest Rate Swaps as on 30th June 2022 : TATA CAPITAL FINANCIAL SERVICES LTD NCD (SR - E  FY21-22 OPTION - II) 5.85% (04/10/2024) of Notional Value Rs. 2,500.00 Lakhs Pay Fixed &amp; Receive Floating.</t>
  </si>
  <si>
    <t>Tata liquid fund</t>
  </si>
  <si>
    <t>(An open ended Liquid Scheme. A Relatively Low Interest Rate Risk and Moderate Credit Risk)</t>
  </si>
  <si>
    <t>• Regular Income for Short Term.</t>
  </si>
  <si>
    <t>• Investment in Debt / Money Market Instruments.</t>
  </si>
  <si>
    <t>SDL HARYANA  8.91% (08/08/2022)</t>
  </si>
  <si>
    <t>IN1620120056</t>
  </si>
  <si>
    <t>** TREASURY BILL 91 DAYS (15/09/2022)</t>
  </si>
  <si>
    <t>IN002022X114</t>
  </si>
  <si>
    <t>** TREASURY BILL 91 DAYS (22/09/2022)</t>
  </si>
  <si>
    <t>IN002022X122</t>
  </si>
  <si>
    <t>** TREASURY BILL 91 DAYS (01/09/2022)</t>
  </si>
  <si>
    <t>IN002022X098</t>
  </si>
  <si>
    <t>** TREASURY BILL 91 DAYS (08/09/2022)</t>
  </si>
  <si>
    <t>IN002022X106</t>
  </si>
  <si>
    <t>** TREASURY BILL 91 DAYS (18/08/2022)</t>
  </si>
  <si>
    <t>IN002022X072</t>
  </si>
  <si>
    <t>** - H.P.C.L. - CP - 26/08/2022</t>
  </si>
  <si>
    <t>INE094A14IY1</t>
  </si>
  <si>
    <t>** - BPCL - CP - 29/07/2022</t>
  </si>
  <si>
    <t>INE029A14BO3</t>
  </si>
  <si>
    <t>** - HDFC LTD - CP - 12/07/2022</t>
  </si>
  <si>
    <t>INE001A14YN6</t>
  </si>
  <si>
    <t>** - INDIAN BANK - CD - 01/08/2022</t>
  </si>
  <si>
    <t>INE562A16KP6</t>
  </si>
  <si>
    <t>** - CANARA BANK - CD - 11/08/2022</t>
  </si>
  <si>
    <t>INE476A16TC8</t>
  </si>
  <si>
    <t>** - CANARA BANK - CD - 17/08/2022</t>
  </si>
  <si>
    <t>INE476A16SS6</t>
  </si>
  <si>
    <t>** - HDFC LTD - CP - 16/09/2022</t>
  </si>
  <si>
    <t>INE001A14YO4</t>
  </si>
  <si>
    <t>** TREASURY BILL 91 DAYS (28/07/2022)</t>
  </si>
  <si>
    <t>IN002022X049</t>
  </si>
  <si>
    <t>** - NABARD - CP - 15/07/2022</t>
  </si>
  <si>
    <t>INE261F14IU3</t>
  </si>
  <si>
    <t>** - HDFC BANK LTD - CD - 25/07/2022</t>
  </si>
  <si>
    <t>INE040A16CW6</t>
  </si>
  <si>
    <t>** - JAMNAGAR UTILITIES &amp; POWER PVT. LTD - CP - 20/09/2022</t>
  </si>
  <si>
    <t>INE936D14154</t>
  </si>
  <si>
    <t>** TREASURY BILL 91 DAYS (04/08/2022)</t>
  </si>
  <si>
    <t>IN002022X056</t>
  </si>
  <si>
    <t>** TREASURY BILL 91 DAYS (07/07/2022)</t>
  </si>
  <si>
    <t>IN002022X015</t>
  </si>
  <si>
    <t>** - TATA STEEL LTD - CP - 12/07/2022</t>
  </si>
  <si>
    <t>INE081A14CM6</t>
  </si>
  <si>
    <t>** - LARSEN &amp; TOUBRO LTD - CP - 29/07/2022</t>
  </si>
  <si>
    <t>INE018A14IO1</t>
  </si>
  <si>
    <t>** - PUNJAB NATIONAL BANK - CD - 08/08/2022</t>
  </si>
  <si>
    <t>INE160A16MF6</t>
  </si>
  <si>
    <t>** - SIKKA PORTS AND TERMINALS LTD - CP - 19/09/2022</t>
  </si>
  <si>
    <t>INE941D14196</t>
  </si>
  <si>
    <t>** - NTPC LTD - CP - 26/09/2022</t>
  </si>
  <si>
    <t>INE733E14BC7</t>
  </si>
  <si>
    <t>** - NTPC LTD - CP - 11/07/2022</t>
  </si>
  <si>
    <t>INE733E14AV9</t>
  </si>
  <si>
    <t>** - ICICI SECURITIES LTD - CP - 29/07/2022</t>
  </si>
  <si>
    <t>INE763G14MG7</t>
  </si>
  <si>
    <t>** - AXIS BANK LTD - CD - 29/08/2022</t>
  </si>
  <si>
    <t>INE238A169Y9</t>
  </si>
  <si>
    <t>** - MOTILAL OSWAL FINVEST LTD - CP - 29/08/2022</t>
  </si>
  <si>
    <t>INE01WN14561</t>
  </si>
  <si>
    <t>** - BIRLA GROUP HOLDINGS PRIVATE LTD - CP - 17/08/2022</t>
  </si>
  <si>
    <t>INE09OL14AP9</t>
  </si>
  <si>
    <t>** TREASURY BILL 91 DAYS (11/08/2022)</t>
  </si>
  <si>
    <t>IN002022X064</t>
  </si>
  <si>
    <t>** - HDFC BANK LTD - CD - 17/08/2022</t>
  </si>
  <si>
    <t>** - TATA STEEL LTD - CP - 30/08/2022</t>
  </si>
  <si>
    <t>INE081A14CT1</t>
  </si>
  <si>
    <t>** - AXIS BANK LTD - CD - 19/09/2022</t>
  </si>
  <si>
    <t>INE238A160X0</t>
  </si>
  <si>
    <t>** - TATA STEEL LTD - CP - 16/09/2022</t>
  </si>
  <si>
    <t>INE081A14CW5</t>
  </si>
  <si>
    <t>** - IIFL WEALTH MANAGEMENT LTD - CP - 08/09/2022</t>
  </si>
  <si>
    <t>INE466L14BB1</t>
  </si>
  <si>
    <t>** TREASURY BILL 182 DAYS (07/07/2022)</t>
  </si>
  <si>
    <t>IN002021Y437</t>
  </si>
  <si>
    <t>** - ICICI BANK LTD - CD - 22/08/2022</t>
  </si>
  <si>
    <t>INE090A165X6</t>
  </si>
  <si>
    <t>** - JULIUS BAER CAPITAL IND PVT LTD - CP - 06/07/2022</t>
  </si>
  <si>
    <t>INE824H14HI1</t>
  </si>
  <si>
    <t>** - BIRLA GROUP HOLDINGS PRIVATE LTD - CP - 08/07/2022</t>
  </si>
  <si>
    <t>INE09OL14AK0</t>
  </si>
  <si>
    <t>** - JULIUS BAER CAPITAL IND PVT LTD - CP - 20/07/2022</t>
  </si>
  <si>
    <t>INE824H14HM3</t>
  </si>
  <si>
    <t>** - JULIUS BAER CAPITAL IND PVT LTD - CP - 22/07/2022</t>
  </si>
  <si>
    <t>INE824H14HL5</t>
  </si>
  <si>
    <t>** - BARCLAYS INVESTMENTS &amp; LOANS (INDIA) LTD - CP - 26/08/2022</t>
  </si>
  <si>
    <t>INE704I14FE6</t>
  </si>
  <si>
    <t>** - CAN FIN HOMES LTD - CP - 31/08/2022</t>
  </si>
  <si>
    <t>INE477A14BP1</t>
  </si>
  <si>
    <t>** - JM FINANCIAL SERVICES LTD - CP - 13/09/2022</t>
  </si>
  <si>
    <t>INE012I14NF5</t>
  </si>
  <si>
    <t>** - PILANI INVESTMENT &amp; INDUSTRIES CORPORATION LTD - CP - 25/07/2022</t>
  </si>
  <si>
    <t>INE417C14298</t>
  </si>
  <si>
    <t>** - JULIUS BAER CAPITAL IND PVT LTD - CP - 29/07/2022</t>
  </si>
  <si>
    <t>INE824H14HQ4</t>
  </si>
  <si>
    <t>** TREASURY BILL 182 DAYS (18/08/2022)</t>
  </si>
  <si>
    <t>IN002021Y494</t>
  </si>
  <si>
    <t>** - IIFL WEALTH MANAGEMENT LTD - CP - 25/08/2022</t>
  </si>
  <si>
    <t>INE466L14BA3</t>
  </si>
  <si>
    <t>** - IIFL WEALTH PRIME LTD - CP - 26/08/2022</t>
  </si>
  <si>
    <t>INE248U14LD9</t>
  </si>
  <si>
    <t>** - L&amp;T FINANCE LTD - CP - 02/09/2022</t>
  </si>
  <si>
    <t>INE027E14LO8</t>
  </si>
  <si>
    <t>** TREASURY BILL 182 DAYS (15/09/2022)</t>
  </si>
  <si>
    <t>IN002021Y536</t>
  </si>
  <si>
    <t>** - SHAREKHAN LTD - CP - 22/09/2022</t>
  </si>
  <si>
    <t>INE211H14351</t>
  </si>
  <si>
    <t>** - SHAREKHAN LTD - CP - 23/09/2022</t>
  </si>
  <si>
    <t>INE211H14385</t>
  </si>
  <si>
    <t>** TREASURY BILL 182 DAYS (28/07/2022)</t>
  </si>
  <si>
    <t>IN002021Y460</t>
  </si>
  <si>
    <t>** - JAMNAGAR UTILITIES &amp; POWER PVT. LTD - CP - 19/09/2022</t>
  </si>
  <si>
    <t>INE936D14162</t>
  </si>
  <si>
    <t>** - JM FINANCIAL SERVICES LTD - CP - 30/08/2022</t>
  </si>
  <si>
    <t>INE012I14NC2</t>
  </si>
  <si>
    <t>NAV AS ON 30-JUN-22: RS.1001.5157 (REGULAR - DAILY IDCW)</t>
  </si>
  <si>
    <t>NAV AS ON 30-JUN-22: RS.3365.2603 (REGULAR - GROWTH)</t>
  </si>
  <si>
    <t>NAV AS ON 30-JUN-22: RS.1001.5187 (DIRECT - DAILY IDCW)</t>
  </si>
  <si>
    <t>NAV AS ON 30-JUN-22: RS.3393.8969 (DIRECT - GROWTH)</t>
  </si>
  <si>
    <t>NAV AS ON 31-DEC-21: RS.1001.5157 (REGULAR - DAILY IDCW)</t>
  </si>
  <si>
    <t>NAV AS ON 31-DEC-21: RS.3304.0175 (REGULAR - GROWTH)</t>
  </si>
  <si>
    <t>NAV AS ON 31-DEC-21: RS.1001.5187 (DIRECT - DAILY IDCW)</t>
  </si>
  <si>
    <t>NAV AS ON 31-DEC-21: RS.3330.2805 (DIRECT - GROWTH)</t>
  </si>
  <si>
    <t>AVERAGE MATURITY :   1.69 MONTHS</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</si>
  <si>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</si>
  <si>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</si>
  <si>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•Investment in Debt &amp; Money Market instruments such that the Macaulay Duration of the portfolio is between 3 months - 6 months.</t>
  </si>
  <si>
    <t xml:space="preserve">SDL ANDHRA PRADESH 8.91% (21/11/2022) </t>
  </si>
  <si>
    <t>IN1020120151</t>
  </si>
  <si>
    <t>** 07.55 % HDB FINANCIAL SERVICES LTD - 20/01/2023</t>
  </si>
  <si>
    <t>INE756I07CZ2</t>
  </si>
  <si>
    <t>** 07.05 % SUNDARAM FIN LTD - 14/02/2023</t>
  </si>
  <si>
    <t>INE660A07QG3</t>
  </si>
  <si>
    <t>** 05.48 % CHOLAMANDALAM INVT &amp; FIN  CO LTD - 30/12/2022</t>
  </si>
  <si>
    <t>** 07.03 % REC LTD - 07/09/2022</t>
  </si>
  <si>
    <t>INE020B08AK2</t>
  </si>
  <si>
    <t>** 07.60 % LIC HOUSING FINANCE LTD - 22/11/2022</t>
  </si>
  <si>
    <t>INE115A07OH1</t>
  </si>
  <si>
    <t>** 05.35 % LIC HOUSING FINANCE LTD - 20/03/2023</t>
  </si>
  <si>
    <t>** 08.00 % HDB FINANCIAL SERVICES LTD - 25/08/2022</t>
  </si>
  <si>
    <t>INE756I07CS7</t>
  </si>
  <si>
    <t>** - CANARA BANK - CD - 08/12/2022</t>
  </si>
  <si>
    <t>INE476A16TG9</t>
  </si>
  <si>
    <t>** - HDFC BANK LTD - CD - 13/12/2022</t>
  </si>
  <si>
    <t>INE040A16CO3</t>
  </si>
  <si>
    <t>** - SMALL INDUST DEVLOP BANK  OF INDIA - CD - 15/02/2023</t>
  </si>
  <si>
    <t>INE556F16929</t>
  </si>
  <si>
    <t>** - HDFC BANK LTD - CD - 15/06/2023</t>
  </si>
  <si>
    <t>INE040A16DD4</t>
  </si>
  <si>
    <t>** TREASURY BILL 182 DAYS (14/07/2022)</t>
  </si>
  <si>
    <t>IN002021Y445</t>
  </si>
  <si>
    <t>** - HDFC LTD - CP - 27/10/2022</t>
  </si>
  <si>
    <t>INE001A14YX5</t>
  </si>
  <si>
    <t>** - AXIS BANK LTD - CD - 07/12/2022</t>
  </si>
  <si>
    <t>INE238A165X9</t>
  </si>
  <si>
    <t>** - SMALL INDUST DEVLOP BANK  OF INDIA - CP - 16/12/2022</t>
  </si>
  <si>
    <t>INE556F14IB6</t>
  </si>
  <si>
    <t>NAV AS ON 30-JUN-22: RS.10.3793 (REGULAR - WEEKLY IDCW)</t>
  </si>
  <si>
    <t>NAV AS ON 30-JUN-22: RS.11.7133 (REGULAR - MONTHLY IDCW)</t>
  </si>
  <si>
    <t>NAV AS ON 30-JUN-22: RS.11.7111 (REGULAR - GROWTH)</t>
  </si>
  <si>
    <t>NAV AS ON 30-JUN-22: RS.10.4062 (DIRECT - WEEKLY IDCW)</t>
  </si>
  <si>
    <t>NAV AS ON 30-JUN-22: RS.12.0761 (DIRECT - MONTHLY IDCW)</t>
  </si>
  <si>
    <t>NAV AS ON 30-JUN-22: RS.12.0037 (DIRECT - GROWTH)</t>
  </si>
  <si>
    <t>NAV AS ON 31-DEC-21: RS.10.3795 (REGULAR - WEEKLY IDCW)</t>
  </si>
  <si>
    <t>NAV AS ON 31-DEC-21: RS.11.5373 (REGULAR - MONTHLY IDCW)</t>
  </si>
  <si>
    <t>NAV AS ON 31-DEC-21: RS.11.535 (REGULAR - GROWTH)</t>
  </si>
  <si>
    <t>NAV AS ON 31-DEC-21: RS.10.4066 (DIRECT - WEEKLY IDCW)</t>
  </si>
  <si>
    <t>NAV AS ON 31-DEC-21: RS.11.848 (DIRECT - MONTHLY IDCW)</t>
  </si>
  <si>
    <t>NAV AS ON 31-DEC-21: RS.11.778 (DIRECT - GROWTH)</t>
  </si>
  <si>
    <t>AVERAGE MATURITY : 4.47 MONTHS</t>
  </si>
  <si>
    <t>Tata Balanced Advantage Fund</t>
  </si>
  <si>
    <t>Tata Hybrid Equity Fund</t>
  </si>
  <si>
    <t>Tata Corporate Bond Fund</t>
  </si>
  <si>
    <t>(An open-ended debt scheme predominantly investing in AA+ and above rated corporate bonds, with flexibility of any Macaulay Duration and relatively high interest rate risk and moderate credit risk)</t>
  </si>
  <si>
    <t>•Regular income for medium term.</t>
  </si>
  <si>
    <t>• Predominant investment in corporate debt securities</t>
  </si>
  <si>
    <t>SDL TAMILNADU 8.72% (19/09/2026)</t>
  </si>
  <si>
    <t>IN3120180127</t>
  </si>
  <si>
    <t>SDL PUNJAB  8.64% (09/01/2023)</t>
  </si>
  <si>
    <t>IN2820120144</t>
  </si>
  <si>
    <t>** 07.55 % REC LTD - 26/09/2023</t>
  </si>
  <si>
    <t>** 07.56 % KOTAK MAHINDRA PRIME LTD - 27/01/2023</t>
  </si>
  <si>
    <t>INE916DA7QL7</t>
  </si>
  <si>
    <t>** 05.40 % HDFC LTD - 11/08/2023</t>
  </si>
  <si>
    <t>INE001A07SP7</t>
  </si>
  <si>
    <t>** 05.44 % NABARD - 05/02/2024</t>
  </si>
  <si>
    <t>INE261F08CU8</t>
  </si>
  <si>
    <t>** 05.24 % SMALL INDUST DEVLOP BANK  OF INDIA - 26/03/2024</t>
  </si>
  <si>
    <t>INE556F08JS0</t>
  </si>
  <si>
    <t>** 06.75 % POWER FINANCE CORPORATION - 22/05/2023</t>
  </si>
  <si>
    <t>INE134E08KS7</t>
  </si>
  <si>
    <t>NAV AS ON 30-JUN-22: RS.9.963 (REGULAR - MONTHLY IDCW)</t>
  </si>
  <si>
    <t>NAV AS ON 30-JUN-22: RS.9.963 (REGULAR - QUARTERLY IDCW)</t>
  </si>
  <si>
    <t>NAV AS ON 30-JUN-22: RS.9.963 (REGULAR - PERIODIC IDCW)</t>
  </si>
  <si>
    <t>NAV AS ON 30-JUN-22: RS.9.963 (REGULAR - GROWTH)</t>
  </si>
  <si>
    <t>NAV AS ON 30-JUN-22: RS.10.003 (DIRECT - MONTHLY IDCW)</t>
  </si>
  <si>
    <t>NAV AS ON 30-JUN-22: RS.10.003 (DIRECT - QUARTERLY IDCW)</t>
  </si>
  <si>
    <t>NAV AS ON 30-JUN-22: RS.10.003 (DIRECT - PERIODIC IDCW)</t>
  </si>
  <si>
    <t>NAV AS ON 30-JUN-22: RS.10.003 (DIRECT - GROWTH)</t>
  </si>
  <si>
    <t>NAV AS ON 31-DEC-21: RS.10.0159 (REGULAR - MONTHLY IDCW)</t>
  </si>
  <si>
    <t>NAV AS ON 31-DEC-21: RS.10.0159 (REGULAR - QUARTERLY IDCW)</t>
  </si>
  <si>
    <t>NAV AS ON 31-DEC-21: RS.10.0159 (REGULAR - PERIODIC IDCW)</t>
  </si>
  <si>
    <t>NAV AS ON 31-DEC-21: RS.10.0159 (REGULAR - GROWTH)</t>
  </si>
  <si>
    <t>NAV AS ON 31-DEC-21: RS.10.024 (DIRECT - MONTHLY IDCW)</t>
  </si>
  <si>
    <t>NAV AS ON 31-DEC-21: RS.10.024 (DIRECT - QUARTERLY IDCW)</t>
  </si>
  <si>
    <t>NAV AS ON 31-DEC-21: RS.10.024 (DIRECT - PERIODIC IDCW)</t>
  </si>
  <si>
    <t>NAV AS ON 31-DEC-21: RS.10.024 (DIRECT - GROWTH)</t>
  </si>
  <si>
    <t>AVERAGE MATURITY :   1.39 YEARS</t>
  </si>
  <si>
    <t>Tata Income Fund</t>
  </si>
  <si>
    <t>(An open ended medium term debt scheme investing in instruments such that the Macaulay duration of the portfolio is between 4 year &amp; 7 years (Refer to page no. 15 of SID). A Relatively High Interest Rate Risk and Moderate Credit Risk.)</t>
  </si>
  <si>
    <t>•Long Term Capital Appreciation &amp; Regular Income.</t>
  </si>
  <si>
    <t>•Investment in Debt &amp; Money Market Instruments / Government Securities.</t>
  </si>
  <si>
    <t>GOI - 7.69% (17/06/2043)</t>
  </si>
  <si>
    <t>IN0020190040</t>
  </si>
  <si>
    <t>** 09.10 % POWER FINANCE CORPORATION - 23/03/2029</t>
  </si>
  <si>
    <t>INE134E08JX9</t>
  </si>
  <si>
    <t>** 08.55 % INDIAN RAILWAYS FINANCE CORPORATION LTD - 21/02/2029</t>
  </si>
  <si>
    <t>INE053F07BA5</t>
  </si>
  <si>
    <t>** 07.32 % NTPC LTD - 17/07/2029</t>
  </si>
  <si>
    <t>INE733E07KL3</t>
  </si>
  <si>
    <t>** 07.55 % REC LTD - 11/05/2030</t>
  </si>
  <si>
    <t>INE020B08CU7</t>
  </si>
  <si>
    <t>** 07.35 % NATIONAL HIGHWAYS AUTHORITY OF INDIA - 28/04/2030</t>
  </si>
  <si>
    <t>INE906B07HP8</t>
  </si>
  <si>
    <t>** 08.70 % LIC HOUSING FINANCE LTD - 23/03/2029</t>
  </si>
  <si>
    <t>INE115A07OB4</t>
  </si>
  <si>
    <t>NAV AS ON 30-JUN-22: RS.65.7335 (REGULAR - GROWTH)</t>
  </si>
  <si>
    <t>NAV AS ON 30-JUN-22: RS.38.142 (REGULAR - PERIODIC IDCW)</t>
  </si>
  <si>
    <t>NAV AS ON 30-JUN-22: RS.15.1414 (REGULAR - HALF YEARLY IDCW)</t>
  </si>
  <si>
    <t>NAV AS ON 30-JUN-22: RS.71.1094 (DIRECT - GROWTH)</t>
  </si>
  <si>
    <t>NAV AS ON 30-JUN-22: RS.40.4764 (DIRECT - PERIODIC IDCW)</t>
  </si>
  <si>
    <t>NAV AS ON 30-JUN-22: RS.16.5913 (DIRECT - HALF YEARLY IDCW)</t>
  </si>
  <si>
    <t>NAV AS ON 31-DEC-21: RS.66.7599 (REGULAR - GROWTH)</t>
  </si>
  <si>
    <t>NAV AS ON 31-DEC-21: RS.38.747 (REGULAR - PERIODIC IDCW)</t>
  </si>
  <si>
    <t>NAV AS ON 31-DEC-21: RS.15.3805 (REGULAR - HALF YEARLY IDCW)</t>
  </si>
  <si>
    <t>NAV AS ON 31-DEC-21: RS.71.9605 (DIRECT - GROWTH)</t>
  </si>
  <si>
    <t>NAV AS ON 31-DEC-21: RS.40.9581 (DIRECT - PERIODIC IDCW)</t>
  </si>
  <si>
    <t>NAV AS ON 31-DEC-21: RS.16.7897 (DIRECT - HALF YEARLY IDCW)</t>
  </si>
  <si>
    <t>AVERAGE MATURITY :  5.53 YEARS</t>
  </si>
  <si>
    <t>Tata GILT Securities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</si>
  <si>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</si>
  <si>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</si>
  <si>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</si>
  <si>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A-III</t>
  </si>
  <si>
    <t>GOI - 7.10% (18/04/2029)</t>
  </si>
  <si>
    <t>IN0020220011</t>
  </si>
  <si>
    <t>SDL KERALA 7.99% (28/10/2025)</t>
  </si>
  <si>
    <t>IN2020150099</t>
  </si>
  <si>
    <t>GOI - 7.59% (11/01/2026)</t>
  </si>
  <si>
    <t>IN0020150093</t>
  </si>
  <si>
    <t>SDL MAHARASHTRA 9.79% (25/09/2023)</t>
  </si>
  <si>
    <t>IN2220130081</t>
  </si>
  <si>
    <t>SDL GOA 9.77 % (26/02/2024).</t>
  </si>
  <si>
    <t>IN1420130065</t>
  </si>
  <si>
    <t>SDL MAHARASHTRA 7.89% (08/06/2032)</t>
  </si>
  <si>
    <t>IN2220220098</t>
  </si>
  <si>
    <t>SDL ANDHRA PRADESH 9.48% (26/03/2024)</t>
  </si>
  <si>
    <t>IN1020130176</t>
  </si>
  <si>
    <t>NAV AS ON 30-JUN-22: RS.17.3634 (REGULAR - IDCW)</t>
  </si>
  <si>
    <t>NAV AS ON 30-JUN-22: RS.28.513 (RP280225 - IDCW)</t>
  </si>
  <si>
    <t>NAV AS ON 30-JUN-22: RS.28.56 (RP280225 - GROWTH)</t>
  </si>
  <si>
    <t>NAV AS ON 30-JUN-22: RS.19.1608 (DIRECT - IDCW)</t>
  </si>
  <si>
    <t>NAV AS ON 30-JUN-22: RS.68.0576 (DIRECT - GROWTH)</t>
  </si>
  <si>
    <t>NAV AS ON 30-JUN-22: RS.62.6253 (REGULAR - GROWTH)</t>
  </si>
  <si>
    <t>NAV AS ON 31-DEC-21: RS.17.4487 (REGULAR - IDCW)</t>
  </si>
  <si>
    <t>NAV AS ON 31-DEC-21: RS.28.6278 (RP280225 - IDCW)</t>
  </si>
  <si>
    <t>NAV AS ON 31-DEC-21: RS.28.6745 (RP280225 - GROWTH)</t>
  </si>
  <si>
    <t>NAV AS ON 31-DEC-21: RS.19.1633 (DIRECT - IDCW)</t>
  </si>
  <si>
    <t>NAV AS ON 31-DEC-21: RS.68.0659 (DIRECT - GROWTH)</t>
  </si>
  <si>
    <t>NAV AS ON 31-DEC-21: RS.62.9239 (REGULAR - GROWTH)</t>
  </si>
  <si>
    <t>AVERAGE MATURITY :   2.44 YEARS</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</si>
  <si>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</si>
  <si>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</si>
  <si>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</si>
  <si>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</si>
  <si>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</si>
  <si>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NAV AS ON 30-JUN-22: RS.1000 (REGULAR - DAILY IDCW)</t>
  </si>
  <si>
    <t>NAV AS ON 30-JUN-22: RS.1128.7558 (REGULAR - GROWTH)</t>
  </si>
  <si>
    <t>NAV AS ON 30-JUN-22: RS.1000 (DIRECT - DAILY IDCW)</t>
  </si>
  <si>
    <t>NAV AS ON 30-JUN-22: RS.1132.6381 (DIRECT - GROWTH)</t>
  </si>
  <si>
    <t>NAV AS ON 31-DEC-21: RS.1000 (REGULAR - DAILY IDCW)</t>
  </si>
  <si>
    <t>NAV AS ON 31-DEC-21: RS.1108.8651 (REGULAR - GROWTH)</t>
  </si>
  <si>
    <t>NAV AS ON 31-DEC-21: RS.1000 (DIRECT - DAILY IDCW)</t>
  </si>
  <si>
    <t>NAV AS ON 31-DEC-21: RS.1112.0928 (DIRECT - GROWTH)</t>
  </si>
  <si>
    <t>AVERAGE MATURITY :   0.03 MONTHS</t>
  </si>
  <si>
    <t>Tata Dynamic Bond Fund</t>
  </si>
  <si>
    <t>(An open ended dynamic debt scheme investing across duration, A Relatively High Interest Rate Risk and Moderate Credit Risk.)</t>
  </si>
  <si>
    <t>•Short Term to Medium Capital Appreciation.</t>
  </si>
  <si>
    <t>** 04.96 % LIC HOUSING FINANCE LTD - 14/09/2023</t>
  </si>
  <si>
    <t>INE115A07OZ3</t>
  </si>
  <si>
    <t>** 09.75 % JAMNAGAR UTILITIES &amp; POWER PVT. LTD - 02/08/2024</t>
  </si>
  <si>
    <t>NAV AS ON 30-JUN-22: RS.19.6262 (REGULAR - IDCW)</t>
  </si>
  <si>
    <t>NAV AS ON 30-JUN-22: RS.34.0785 (REGULAR - GROWTH)</t>
  </si>
  <si>
    <t>NAV AS ON 30-JUN-22: RS.22.1199 (DIRECT - IDCW)</t>
  </si>
  <si>
    <t>NAV AS ON 30-JUN-22: RS.37.2741 (DIRECT - GROWTH)</t>
  </si>
  <si>
    <t>NAV AS ON 31-DEC-21: RS.19.2178 (REGULAR - IDCW)</t>
  </si>
  <si>
    <t>NAV AS ON 31-DEC-21: RS.33.3526 (REGULAR - GROWTH)</t>
  </si>
  <si>
    <t>NAV AS ON 31-DEC-21: RS.21.6285 (DIRECT - IDCW)</t>
  </si>
  <si>
    <t>NAV AS ON 31-DEC-21: RS.36.4438 (DIRECT - GROWTH)</t>
  </si>
  <si>
    <t>AVERAGE MATURITY :  2.49 YEARS</t>
  </si>
  <si>
    <t>Tata Banking &amp; PSU Debt Fund</t>
  </si>
  <si>
    <t>(An open ended debt scheme predominantly investing in debt instruments of Banks, Public Sector Undertakings, Public Financial Institutions and Municipal Bonds. A Relatively High Interest Rate Risk and Moderate Credit Risk.)</t>
  </si>
  <si>
    <t>•Regular Income Over Short Term to Medium Term.</t>
  </si>
  <si>
    <t>•Predominant investment in Debt &amp; Money Market instruments issued by Banks, Public Sector Undertakings &amp; Financial Institutions.</t>
  </si>
  <si>
    <t>SDL WEST BENGAL 7.82% (19/06/2023)</t>
  </si>
  <si>
    <t>IN3420130038</t>
  </si>
  <si>
    <t>SDL GUJARAT  9.39% (20/11/2023)</t>
  </si>
  <si>
    <t>IN1520130122</t>
  </si>
  <si>
    <t>SDL MAHARASHTRA 9.60% (14/08/2023)</t>
  </si>
  <si>
    <t>IN2220130057</t>
  </si>
  <si>
    <t>SDL MADHYA PRADESH 9.53% (01/08/2023)</t>
  </si>
  <si>
    <t>IN2120130017</t>
  </si>
  <si>
    <t>SDL RAJASTHAN 8.29% (29/07/2025)</t>
  </si>
  <si>
    <t>IN2920150165</t>
  </si>
  <si>
    <t>SDL KARNATAKA 9.39% (04/12/2023)</t>
  </si>
  <si>
    <t>IN1920130060</t>
  </si>
  <si>
    <t>SDL KARNATAKA 9.55% (12/02/2024)</t>
  </si>
  <si>
    <t>IN1920130102</t>
  </si>
  <si>
    <t>SDL UTTAR PRADESH SDL SPECIAL 8.55% (04/10/2022)</t>
  </si>
  <si>
    <t>IN3320150078</t>
  </si>
  <si>
    <t>SDL ANDHRA PRADESH 9.39% (20/11/2023)</t>
  </si>
  <si>
    <t>IN1020130093</t>
  </si>
  <si>
    <t>SDL KERALA 9.46% (26/03/2024)</t>
  </si>
  <si>
    <t>IN2020130174</t>
  </si>
  <si>
    <t>SDL WEST BENGAL 9.84% (28/08/2023)</t>
  </si>
  <si>
    <t>IN3420130079</t>
  </si>
  <si>
    <t>SDL WEST BENGAL 9.72% (01/08/2023)</t>
  </si>
  <si>
    <t>IN3420130061</t>
  </si>
  <si>
    <t>SDL CHATTISGARH UDAY 8.53% (28/03/2024)</t>
  </si>
  <si>
    <t>IN3520150092</t>
  </si>
  <si>
    <t>SDL KARNATAKA 8.22% (09/12/2025)</t>
  </si>
  <si>
    <t>IN1920150050</t>
  </si>
  <si>
    <t>SDL KERALA 9.41% (30/01/2024)</t>
  </si>
  <si>
    <t>IN2020130141</t>
  </si>
  <si>
    <t>SDL KERALA 9.72% (28/08/2023)</t>
  </si>
  <si>
    <t>IN2020130075</t>
  </si>
  <si>
    <t>SDL PUNJAB  8.50% (30/03/2024)</t>
  </si>
  <si>
    <t>IN2820150190</t>
  </si>
  <si>
    <t>SDL TAMILNADU 8.00% (28/10/2025)</t>
  </si>
  <si>
    <t>IN3120150120</t>
  </si>
  <si>
    <t>SDL TAMILNADU 8.25% (25/04/2023)</t>
  </si>
  <si>
    <t>IN3120130015</t>
  </si>
  <si>
    <t>SDL MADHYA PRADESH 8.64% (20/02/2023)</t>
  </si>
  <si>
    <t>IN2120120034</t>
  </si>
  <si>
    <t>SDL BIHAR 8.64% (20/03/2023)</t>
  </si>
  <si>
    <t>IN1320120083</t>
  </si>
  <si>
    <t>SDL RAJASTHAN 8.21% (31/03/2024)</t>
  </si>
  <si>
    <t>IN2920150439</t>
  </si>
  <si>
    <t>** 06.80 % REC LTD - 30/06/2023</t>
  </si>
  <si>
    <t>INE020B08CN2</t>
  </si>
  <si>
    <t>** 06.44 % INDIAN OIL CORP LTD - 14/04/2023</t>
  </si>
  <si>
    <t>** 06.91 % NHPC LTD - 15/09/2022</t>
  </si>
  <si>
    <t>INE848E07AH8</t>
  </si>
  <si>
    <t>** 06.24 % STATE BANK OF INDIA - 21/09/2030</t>
  </si>
  <si>
    <t>INE062A08256</t>
  </si>
  <si>
    <t>** 08.49 % NTPC LTD - 25/03/2025</t>
  </si>
  <si>
    <t>INE733E07JP6</t>
  </si>
  <si>
    <t>NAV AS ON 30-JUN-22: RS.11.6381 (REGULAR - IDCW)</t>
  </si>
  <si>
    <t>NAV AS ON 30-JUN-22: RS.11.6381 (REGULAR - GROWTH)</t>
  </si>
  <si>
    <t>NAV AS ON 30-JUN-22: RS.11.7996 (DIRECT - IDCW)</t>
  </si>
  <si>
    <t>NAV AS ON 30-JUN-22: RS.11.7996 (DIRECT - GROWTH)</t>
  </si>
  <si>
    <t>NAV AS ON 31-DEC-21: RS.11.628 (REGULAR - IDCW)</t>
  </si>
  <si>
    <t>NAV AS ON 31-DEC-21: RS.11.628 (REGULAR - GROWTH)</t>
  </si>
  <si>
    <t>NAV AS ON 31-DEC-21: RS.11.7615 (DIRECT - IDCW)</t>
  </si>
  <si>
    <t>NAV AS ON 31-DEC-21: RS.11.7615 (DIRECT - GROWTH)</t>
  </si>
  <si>
    <t>AVERAGE MATURITY :   1.76  YEARS</t>
  </si>
  <si>
    <t>TATA NIFTY SDL PLUS AAA PSU BOND DEC 2027 6040 INDEX FUND</t>
  </si>
  <si>
    <t>An open-ended Target Maturity Index Fund investing in constituents of Nifty SDL Plus AAA PSU Bond Dec 2027 60: 40 Index. A Scheme with Relatively High Interest Rate Risk and Relatively Low Credit Risk.</t>
  </si>
  <si>
    <t>•Income over the target maturity period.</t>
  </si>
  <si>
    <t>•Investing in constituents similar to composition of Nifty SDL Plus AAA PSU Bond Dec 2027 60:40 Index.</t>
  </si>
  <si>
    <t>SDL TAMILNADU 8.61% (03/09/2027)</t>
  </si>
  <si>
    <t>IN3120180119</t>
  </si>
  <si>
    <t>SDL WEST BENGAL 7.72% (20/12/2027)</t>
  </si>
  <si>
    <t>IN3420170158</t>
  </si>
  <si>
    <t>SDL UTTAR PRADESH 7.67% (29/11/2027)</t>
  </si>
  <si>
    <t>IN3320170142</t>
  </si>
  <si>
    <t>SDL KARNATAKA 7.76% (13/12/2027)</t>
  </si>
  <si>
    <t>IN1920170116</t>
  </si>
  <si>
    <t>GOI - 7.38% (20/06/2027)</t>
  </si>
  <si>
    <t>IN0020220037</t>
  </si>
  <si>
    <t>SDL RAJASTHAN 7.64% (01/11/2027)</t>
  </si>
  <si>
    <t>IN2920170098</t>
  </si>
  <si>
    <t>SDL KARNATAKA 7.82% (27/12/2027)</t>
  </si>
  <si>
    <t>IN1920170132</t>
  </si>
  <si>
    <t>SDL RAJASTHAN 7.65% (29/11/2027)</t>
  </si>
  <si>
    <t>IN2920170106</t>
  </si>
  <si>
    <t>SDL GUJARAT  7.62% (01/11/2027)</t>
  </si>
  <si>
    <t>IN1520170110</t>
  </si>
  <si>
    <t>SDL KARNATAKA 7.64% (08/11/2027)</t>
  </si>
  <si>
    <t>IN1920170066</t>
  </si>
  <si>
    <t>SDL GUJARAT  7.69% (20/12/2027)</t>
  </si>
  <si>
    <t>IN1520170144</t>
  </si>
  <si>
    <t>** 07.27 % INDIAN RAILWAYS FINANCE CORPORATION LTD - 15/06/2027</t>
  </si>
  <si>
    <t>INE053F07AB5</t>
  </si>
  <si>
    <t>** 07.70 % REC LTD - 10/12/2027</t>
  </si>
  <si>
    <t>INE020B08AQ9</t>
  </si>
  <si>
    <t>** 07.65 % POWER FINANCE CORPORATION - 22/11/2027</t>
  </si>
  <si>
    <t>INE134E08JG4</t>
  </si>
  <si>
    <t>** 07.30 % POWER GRID CORPORATION OF INDIA LTD - 19/06/2027</t>
  </si>
  <si>
    <t>INE752E07OF7</t>
  </si>
  <si>
    <t>NAV AS ON 30-JUN-22: RS.9.8797 (REGULAR - IDCW)</t>
  </si>
  <si>
    <t>NAV AS ON 30-JUN-22: RS.9.8797 (REGULAR - GROWTH)</t>
  </si>
  <si>
    <t>NAV AS ON 30-JUN-22: RS.9.8864 (DIRECT - IDCW)</t>
  </si>
  <si>
    <t>NAV AS ON 30-JUN-22: RS.9.8864 (DIRECT - GROWTH)</t>
  </si>
  <si>
    <t>AVERAGE MATURITY :  5.18 YEARS</t>
  </si>
  <si>
    <t>ALUMINIUM (5 MT-5000 GMS) COMMODITY - ALUMINIUMFMCXJUL2022CFUT</t>
  </si>
  <si>
    <t>COTTON SEED OIL CAKE AKOLA (10 MT 100 QTLS) COMM - COCUDAKLFUNCXJUL2022CFUT</t>
  </si>
  <si>
    <t>COTTON 29MM (25 BALES 170 KG EACH) COMM - COTTONMCXMCXJUL2022CFUT</t>
  </si>
  <si>
    <t>CRUDE OIL (100 BARRELS) COMMODITY - CRUDEOILFUMCXAUG2022CFUT</t>
  </si>
  <si>
    <t>GOLD (1 KG-1000 GMS) COMMODITY - GOLDFUTMCXOCT2022CFUT</t>
  </si>
  <si>
    <t>TURMERIC NIZAMABAD (5 MT - 50 QTLS) COMMODITY - TMCFGRNZMFNCXJUL2022CFUT</t>
  </si>
  <si>
    <t>SILVER MICRO (1 KGS) COMMODITY - SILVERMICFMCXAUG2022CFUT</t>
  </si>
  <si>
    <t>SILVER MINI (5 KGS) COMMODITY - SILVERMFUTMCXAUG2022CFUT</t>
  </si>
  <si>
    <t>SILVER (30 KG) COMMODITY - SILVERFUTMCXSEP2022CFUT</t>
  </si>
  <si>
    <t>MCXBULLDEX - MCXBULLDEXMCXJUL2022CFUT</t>
  </si>
  <si>
    <t>GOLD MINI (100 GRAMS) COMMODITY - GOLDMFUTMCXAUG2022CFUT</t>
  </si>
  <si>
    <t>GOLD MINI (100 GRAMS) COMMODITY - GOLDMFUTMCXJUL2022CFUT</t>
  </si>
  <si>
    <t>GOLD (1 KG-1000 GMS) COMMODITY - GOLDFUTMCXAUG2022CFUT</t>
  </si>
  <si>
    <t>GOLD (1 KG) COMMODITY</t>
  </si>
  <si>
    <t>ALUMINIUM COMMODITY</t>
  </si>
  <si>
    <t xml:space="preserve">ALUMINIUM </t>
  </si>
  <si>
    <t>COTTON COMMODITY</t>
  </si>
  <si>
    <t>COTTON</t>
  </si>
  <si>
    <t>CRUDE OIL COMMODITY</t>
  </si>
  <si>
    <t>CRUDE OIL</t>
  </si>
  <si>
    <t xml:space="preserve">GOLD COMMODITY </t>
  </si>
  <si>
    <t xml:space="preserve">GOLD </t>
  </si>
  <si>
    <t>GOLD COMMODITY INDUSTRY</t>
  </si>
  <si>
    <t>BULLION MCX INDEX</t>
  </si>
  <si>
    <t>BULLION</t>
  </si>
  <si>
    <t>SILVER COMMODITY INDUSTRY</t>
  </si>
  <si>
    <t>TURMERIC NIZAMABAD COMMODITY</t>
  </si>
  <si>
    <t>TURMERIC NIZAMABAD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</si>
  <si>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</si>
  <si>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</si>
  <si>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</si>
  <si>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(An Open Ended Dynamic Asset Allocation Fund)</t>
  </si>
  <si>
    <t>•Capital Appreciation along with generation of income over medium to long term period.</t>
  </si>
  <si>
    <t>• Predominant investment in equity and equity related instruments as well as in debt and money market instruments.</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</si>
  <si>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</si>
  <si>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</si>
  <si>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</si>
  <si>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Tata Multi Asset Opportunities Fund</t>
  </si>
  <si>
    <t>(An open ended scheme investing in equity, debt &amp; exchange traded commodity derivatives)</t>
  </si>
  <si>
    <t>•Long Term Capital Appreciation</t>
  </si>
  <si>
    <t>•Investment in equity &amp; equity related instruments, debt instruments, exchange traded commodity derivatives and other instruments.</t>
  </si>
  <si>
    <t>Tata large Cap Fund</t>
  </si>
  <si>
    <t>(An open-ended equity scheme predominantly investing in large cap stock)</t>
  </si>
  <si>
    <t>•Investment predominantly in equity &amp; equity related securities of large cap companies.</t>
  </si>
  <si>
    <t>Tata large &amp; Mid Cap Fund</t>
  </si>
  <si>
    <t>(An open ended equity scheme investing in both large cap and mid cap stocks)</t>
  </si>
  <si>
    <t>•Investment in equity and equity related instruments of well researched value and growth oriented Large &amp; Mid Cap Companies.</t>
  </si>
  <si>
    <t>Tata Mid Cap Growth Fund</t>
  </si>
  <si>
    <t>(An open-ended equity scheme predominantly investing in mid cap stocks)</t>
  </si>
  <si>
    <t>• Long Term Capital Appreciation</t>
  </si>
  <si>
    <t>• Investment predominantly in equity &amp; equity related instruments of growth oriented mid cap companies.</t>
  </si>
  <si>
    <t>Tata Small Cap Fund</t>
  </si>
  <si>
    <t>(An open ended equity scheme predominantly investing in small cap stocks)</t>
  </si>
  <si>
    <t>•Predominant investment in equity/equity related instruments of small cap companies.</t>
  </si>
  <si>
    <t>An open ended equity scheme predominatly  investing in dividend yielding stocks.</t>
  </si>
  <si>
    <t>•An open ended equity scheme that aims for growth by primarily investing in equity and equity related instruments of dividend yielding companies.</t>
  </si>
  <si>
    <t>Tata Equity P/E Fund</t>
  </si>
  <si>
    <t>(An open ended equity scheme following a value investment strategy)</t>
  </si>
  <si>
    <t>•Long Term Capital Appreciation.</t>
  </si>
  <si>
    <t>•Investment (minimum 70%) in equity &amp; equity related instruments of companies whose rolling P/E is lower than rolling P/E of S&amp;PBSE Sensex.</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</si>
  <si>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</si>
  <si>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</si>
  <si>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</si>
  <si>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</si>
  <si>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Tata Focused Equity Fund</t>
  </si>
  <si>
    <t>(An Open Ended Equity Scheme Investing in maximum 30 stocks across market caps (i.e Multi Cap))</t>
  </si>
  <si>
    <t>•Investment in equity/equity related instruments in a concentrated portfolio of maximum 30 stocks across market capitalisation.</t>
  </si>
  <si>
    <t>Tata Banking &amp; Financial Service Fund</t>
  </si>
  <si>
    <t>(An open ended equity scheme investing in Banking &amp; Financial Services Sector)</t>
  </si>
  <si>
    <t>•Investment in equity/equity related instruments of the companies in Banking and Financial Services sector in India.</t>
  </si>
  <si>
    <t>Tata India Tax Saving Fund</t>
  </si>
  <si>
    <t>(An open ended equity linked savings scheme with a statutory lock-in of 3 years &amp; tax benefit)</t>
  </si>
  <si>
    <t>•An equity linked savings scheme (ELSS) Investing predominantly in Equity &amp; Equity related instruments.</t>
  </si>
  <si>
    <t>Tata Digital India Fund</t>
  </si>
  <si>
    <t>(An open-ended equity scheme investing in Information Technology Sector)</t>
  </si>
  <si>
    <t>•Investment in equity/equity related instruments of the companies in Information Technology Sector.</t>
  </si>
  <si>
    <t>Tata India Consumer Fund</t>
  </si>
  <si>
    <t>(An open ended equity scheme investing in Consumption Oriented Sector)</t>
  </si>
  <si>
    <t>•Investment in equity/equity related instruments of the companies in the Consumption Oriented sector in India.</t>
  </si>
  <si>
    <t>Tata India Pharma &amp; Healthcare Fund</t>
  </si>
  <si>
    <t>(An open-ended equity scheme investing in Pharma &amp; Healthcare Services Sector)</t>
  </si>
  <si>
    <t>•Investment in equity/equity related instruments of the companies in the Pharma &amp; Healthcare sector in India.</t>
  </si>
  <si>
    <t>Tata Resources &amp; Energy Fund</t>
  </si>
  <si>
    <t>(An open-ended equity scheme investing in Resources &amp; Energy Sector)</t>
  </si>
  <si>
    <t>•Investment in equity/equity related instruments of the companies in the Resources &amp; Energy sector in India.</t>
  </si>
  <si>
    <t>Tata Infrastructure Fund</t>
  </si>
  <si>
    <t>(An open-ended equity scheme investing in Infrastructure sector)</t>
  </si>
  <si>
    <t>•Investment Predominantly in equity / equity related instruments of the companies in the Infrastructure sector in India.</t>
  </si>
  <si>
    <t>(An open-ended equity scheme tracking S&amp;P BSE Sensex)</t>
  </si>
  <si>
    <t>•To reflect / mirror the S&amp;P BSE Sensex returns by investing in the same stocks which comprises of S&amp;PBSE Sensex.</t>
  </si>
  <si>
    <t>(An open-ended equity scheme tracking Nifty 50 Index)</t>
  </si>
  <si>
    <t>•To reflect / mirror the Nifty 50 returns by investing in the same stocks which comprises of NIFTY50.</t>
  </si>
  <si>
    <t>Tata Nifty Private Bank Exchange Traded Fund</t>
  </si>
  <si>
    <t>(An Open-Ended Exchange Traded Fund replicating/ tracking -Nifty Private Bank Index)</t>
  </si>
  <si>
    <t>•Long Term Capital Growth.</t>
  </si>
  <si>
    <t>•An exchange traded fund that aims to provide returns that closely correspond to the returns provided by Nifty Private Bank Index, subject to tracking error</t>
  </si>
  <si>
    <t>(An Open Ended Exchange Traded Fund)</t>
  </si>
  <si>
    <t>•Investments in Equity &amp; Equity related instruments covered by Nifty 50 Index.</t>
  </si>
  <si>
    <t>Tata Nifty 50 Exchange Traded Fund</t>
  </si>
  <si>
    <t>Tata Nifty 50 Index Fund</t>
  </si>
  <si>
    <t xml:space="preserve">Tata  S&amp;P BSE Sensex Index Fund </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</si>
  <si>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</si>
  <si>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</si>
  <si>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</si>
  <si>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Tata Nifty India Digital Exchange Traded Fund of Fund</t>
  </si>
  <si>
    <t>(An Open ended fund of fund scheme investing in Tata Nifty India Digital Exchange Traded Fund)</t>
  </si>
  <si>
    <t>•Investment in Tata Nifty India Digital Exchange Traded Fund.</t>
  </si>
  <si>
    <t>Tata Ethical Fund</t>
  </si>
  <si>
    <t>(An open-ended equity scheme following Shariah principles)</t>
  </si>
  <si>
    <t>•Investment predominantly in equity &amp; equity related instruments of shariah principles compliant companies and in other instruments allowed under shariah principles.</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</si>
  <si>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</si>
  <si>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</si>
  <si>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</si>
  <si>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</si>
  <si>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</si>
  <si>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</si>
  <si>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Tata Quant Fund</t>
  </si>
  <si>
    <t>(An open-ended equity scheme following quant based investing theme)</t>
  </si>
  <si>
    <t>•Medium to Long Term Capital Appreciation.</t>
  </si>
  <si>
    <t>•Investment in equity &amp; equity related instruments selected based on quant model.</t>
  </si>
  <si>
    <t>Tata Retirement Savings Fund</t>
  </si>
  <si>
    <t>TRSF-PROGRESSIVE PLAN: • Long Term Capital Appreciation. • An equity oriented (between 85%-100%) savings scheme which provides tool for retirement planning to individual investors.</t>
  </si>
  <si>
    <t>TRSF-MODERATE PLAN: • Long Term Capital Appreciation &amp; Current Income. •   A predominantly equity oriented (between 65%-85%) savings scheme which provides tool for retirement planning to individual investors.</t>
  </si>
  <si>
    <t>PRC Matrix is as on 30th June 2022</t>
  </si>
  <si>
    <t>(An open-ended hybrid scheme investing predominantly in equity &amp; equity related instruments)</t>
  </si>
  <si>
    <t>•Investment predominantly in equity &amp; equity related instruments (65% - 80%) &amp; some portion (between 20% to 35%) in fixed income instruments.</t>
  </si>
  <si>
    <t>$$ - This Security has been kept as Margin for Derivatives</t>
  </si>
  <si>
    <t>GOI - 3.96% (09/11/2022) $$</t>
  </si>
  <si>
    <t>GOI - 4.26% (17/05/2023) $$</t>
  </si>
  <si>
    <t>GOI - 4.48% (02/11/2023) $$</t>
  </si>
  <si>
    <t>GOI 6.30% 9/4/2023 $$</t>
  </si>
  <si>
    <t>GOI - 6.84% (19/12/2022) $$</t>
  </si>
  <si>
    <t>GOI - 7.16% (20/05/2023) $$</t>
  </si>
  <si>
    <t>GOI - 7.32% (28/01/2024) $$</t>
  </si>
  <si>
    <t>GOI - 7.37% (16/04/2023) $$</t>
  </si>
  <si>
    <t>GOI - 7.68% (15/12/2023) $$</t>
  </si>
  <si>
    <t>GOI -  8.13% (21/09/2022) $$</t>
  </si>
  <si>
    <t>GOI - 8.83% (25/11/2023) $$</t>
  </si>
  <si>
    <t>GOI - 5.15% (09/11/2025) $$</t>
  </si>
  <si>
    <t>GOI - 5.22% (15/06/2025) $$</t>
  </si>
  <si>
    <t>GOI - 5.63% (12/04/2026) $$</t>
  </si>
  <si>
    <t>GOI - 5.74% (15/11/2026) $$</t>
  </si>
  <si>
    <t>GOI - 6.97% (06/09/2026) $$</t>
  </si>
  <si>
    <t>GOI - 7.37% (16/04/2023)  $$</t>
  </si>
  <si>
    <t>PORTFOLIO TURNOVER RATIO: 0.03 TIMES</t>
  </si>
  <si>
    <t>PORTFOLIO TURNOVER RATIO: 0.12 TIMES</t>
  </si>
  <si>
    <t>PORTFOLIO TURNOVER RATIO: 0.20 TIMES</t>
  </si>
  <si>
    <t>PORTFOLIO TURNOVER RATIO: 0.34 TIMES</t>
  </si>
  <si>
    <t>PORTFOLIO TURNOVER RATIO: 0.08 TIMES</t>
  </si>
  <si>
    <t xml:space="preserve">TOTAL INVESTMENTS IN FOREIGN SECURITIES / ADRS / GDRS: </t>
  </si>
  <si>
    <t>PORTFOLIO TURNOVER RATIO: 0.26 TIMES</t>
  </si>
  <si>
    <t>PORTFOLIO TURNOVER RATIO: 0.13 TIMES</t>
  </si>
  <si>
    <t>PORTFOLIO TURNOVER RATIO: 0.02 TIMES</t>
  </si>
  <si>
    <t>Note: As per the guidance issued by AMFI vide correspondence 35P/MEM-COR/57/2019-20,any realization of proceeds from the locked-in shares of Yes Bank LTD (which is 3 years from the commencement of the Revival scheme i.e March 13,2020) shall be distributed (post conclusion of the lock in period) among the set of investors existing in the unit holders’ register / BENPOS as on end of March 13, 2020.For further details refer our website
https://www.tatamutualfund.com/docs/default-source/statutory-disclosures/valuation-current-update/valuation-update-17-03-2020.pdf?sfvrsn=aa8cd899_2</t>
  </si>
  <si>
    <t>PORTFOLIO TURNOVER RATIO: 0.07 TIMES</t>
  </si>
  <si>
    <t>PORTFOLIO TURNOVER RATIO: 0.04 TIMES</t>
  </si>
  <si>
    <t>PORTFOLIO TURNOVER RATIO: 0.09 TIMES</t>
  </si>
  <si>
    <t>AVERAGE MATURITY :   2.42 YEARS</t>
  </si>
  <si>
    <t>AVERAGE MATURITY :   0.51 MONTHS</t>
  </si>
  <si>
    <t>AVERAGE MATURITY :   1.97 YEARS</t>
  </si>
  <si>
    <t>AVERAGE MATURITY :   1.43 YEARS</t>
  </si>
  <si>
    <t>AVERAGE MATURITY :   0.95 YEARS</t>
  </si>
  <si>
    <t>AVERAGE MATURITY :  1.90 YEARS</t>
  </si>
  <si>
    <t>TATA Nifty India Digital ETF Fund of Fund</t>
  </si>
  <si>
    <t>PORTFOLIO TURNOVER RATIO: 0.00 TIMES</t>
  </si>
  <si>
    <t>PORTFOLIO TURNOVER RATIO: 8.94 TIMES</t>
  </si>
  <si>
    <t>PORTFOLIO TURNOVER RATIO: 2.67 TIMES</t>
  </si>
  <si>
    <t>PORTFOLIO TURNOVER RATIO: 5.01 TIMES</t>
  </si>
  <si>
    <t>PORTFOLIO TURNOVER RATIO: 3.41 TIMES</t>
  </si>
  <si>
    <t>PORTFOLIO TURNOVER RATIO: 0.01 TIMES</t>
  </si>
  <si>
    <t>PORTFOLIO TURNOVER RATIO: 0.36 TIMES</t>
  </si>
  <si>
    <t>Tata Equity Savings Fund Regular Plan - IDCW Monthly</t>
  </si>
  <si>
    <t>RECORD_DATE</t>
  </si>
  <si>
    <t>NAV As on Record Date</t>
  </si>
  <si>
    <t>DIVIDEND PER UNIT(HUF &amp; INDIVIDUALS)</t>
  </si>
  <si>
    <t>DIVIDEND PER UNIT(OTHERS)</t>
  </si>
  <si>
    <t>Tata Equity Savings Fund Direct Plan - IDCW Monthly</t>
  </si>
  <si>
    <t>Tata Hybrid Equity Fund Regular Plan - IDCW Monthly</t>
  </si>
  <si>
    <t>Tata Hybrid Equity Fund Direct Plan - IDCW Monthly</t>
  </si>
  <si>
    <t>Tata Liquid Fund Regular Plan - Daily IDCW</t>
  </si>
  <si>
    <t>Jan'22</t>
  </si>
  <si>
    <t>Feb'22</t>
  </si>
  <si>
    <t>Mar'22</t>
  </si>
  <si>
    <t>Apr'22</t>
  </si>
  <si>
    <t>May'22</t>
  </si>
  <si>
    <t>Jun'22</t>
  </si>
  <si>
    <t>Tata Liquid Fund Direct Plan - Daily IDCW</t>
  </si>
  <si>
    <t>Tata Money Market Fund  Regular Plan - Daily IDCW</t>
  </si>
  <si>
    <t>Tata Money Market Fund Direct Plan - Daily IDCW</t>
  </si>
  <si>
    <t>Tata Overnight Fund - Regular Plan - IDCW</t>
  </si>
  <si>
    <t>Tata Overnight Fund - Direct Plan- IDCW</t>
  </si>
  <si>
    <t>Tata Treasury Advantage Fund  Regular Plan - Daily IDCW</t>
  </si>
  <si>
    <t>APR'22</t>
  </si>
  <si>
    <t>MAY'22</t>
  </si>
  <si>
    <t>Tata Treasury Advantage Fund Direct Plan - Daily IDCW</t>
  </si>
  <si>
    <t>Tata Treasury Advantage Fund Regular Plan - IDCW Weekly</t>
  </si>
  <si>
    <t>Tata Treasury Advantage Fund Direct Plan - IDCW Weekly</t>
  </si>
  <si>
    <t>Tata Ultra Short Term Fund - Regular Plan - IDCW Weekly</t>
  </si>
  <si>
    <t>Tata Ultra Short Term Fund - Direct Plan - IDCW Weekly</t>
  </si>
  <si>
    <t>IDCW</t>
  </si>
  <si>
    <t>Income Distribution cum capital withdrawal</t>
  </si>
  <si>
    <t>PORTFOLIO TURNOVER RATIO: 0.14 TIMES</t>
  </si>
  <si>
    <t>PORTFOLIO TURNOVER RATIO: 0.19 TIMES</t>
  </si>
  <si>
    <t>PORTFOLIO TURNOVER RATIO: 0.11 TIMES</t>
  </si>
  <si>
    <t>PORTFOLIO TURNOVER RATIO: 0.23 TIMES</t>
  </si>
  <si>
    <t>PORTFOLIO TURNOVER RATIO: 3.18 TIMES</t>
  </si>
  <si>
    <t>PORTFOLIO TURNOVER RATIO: 0.32 TIMES</t>
  </si>
  <si>
    <t>PORTFOLIO TURNOVER RATIO: 0.30 TIMES</t>
  </si>
  <si>
    <t>ADANI PORTS AND SPECIAL ECONOMIC ZONE LTD</t>
  </si>
  <si>
    <t>ADANI ENTERPRISES LTD</t>
  </si>
  <si>
    <t>TECH MAHINDRA LTD</t>
  </si>
  <si>
    <t>MARUTI SUZUKI INDIA LTD</t>
  </si>
  <si>
    <t>TATA MOTORS LTD</t>
  </si>
  <si>
    <t>BAJAJ FINSERV LTD</t>
  </si>
  <si>
    <t>BAJAJ FINANCE LTD</t>
  </si>
  <si>
    <t>HERO MOTOCORP LTD</t>
  </si>
  <si>
    <t>ZEE ENTERTAINMENT ENTERPRISES LTD</t>
  </si>
  <si>
    <t>VEDANTA LTD</t>
  </si>
  <si>
    <t>SRF LTD</t>
  </si>
  <si>
    <t>NESTLE INDIA LTD</t>
  </si>
  <si>
    <t>WIPRO LTD</t>
  </si>
  <si>
    <t>LARSEN &amp; TOUBRO LTD</t>
  </si>
  <si>
    <t>GRASIM INDUSTRIES LTD</t>
  </si>
  <si>
    <t>BANDHAN BANK LTD</t>
  </si>
  <si>
    <t>DABUR INDIA LTD</t>
  </si>
  <si>
    <t>TRENT LTD</t>
  </si>
  <si>
    <t>UPL LTD</t>
  </si>
  <si>
    <t>INTERGLOBE AVIATION LTD</t>
  </si>
  <si>
    <t>INDUSIND BANK LTD</t>
  </si>
  <si>
    <t>NTPC LTD</t>
  </si>
  <si>
    <t>INDIAN ENERGY EXCHANGE LTD</t>
  </si>
  <si>
    <t>TATA POWER COMPANY LTD</t>
  </si>
  <si>
    <t>HINDUSTAN PETROLEUM CORPORATION LTD</t>
  </si>
  <si>
    <t>IDFC  LTD</t>
  </si>
  <si>
    <t>ICICI LOMBARD GENERAL INSURANCE CO. LTD</t>
  </si>
  <si>
    <t>CONTAINER CORPORATION OF INDIA LTD</t>
  </si>
  <si>
    <t>GODREJ PROPERTIES LTD</t>
  </si>
  <si>
    <t>DLF LTD</t>
  </si>
  <si>
    <t>MINDTREE LTD</t>
  </si>
  <si>
    <t>AUROBINDO PHARMA LTD</t>
  </si>
  <si>
    <t>MULTI COMMODITY EXCHANGE OF IND LTD</t>
  </si>
  <si>
    <t>ULTRATECH CEMENT LTD</t>
  </si>
  <si>
    <t>IDFC FIRST BANK LTD</t>
  </si>
  <si>
    <t>TORRENT PHARMACEUTICALS LTD</t>
  </si>
  <si>
    <t>HINDALCO INDUSTRIES LTD</t>
  </si>
  <si>
    <t>TATA STEEL LTD</t>
  </si>
  <si>
    <t>HINDUSTAN UNILEVER LTD</t>
  </si>
  <si>
    <t>EICHER MOTORS LTD</t>
  </si>
  <si>
    <t>BIOCON LTD</t>
  </si>
  <si>
    <t>LUPIN LTD</t>
  </si>
  <si>
    <t>BRITANNIA INDUSTRIES LTD</t>
  </si>
  <si>
    <t>LAURUS LABS LTD</t>
  </si>
  <si>
    <t>LIC HOUSING FINANCE LTD</t>
  </si>
  <si>
    <t>JINDAL STEEL &amp; POWER LTD</t>
  </si>
  <si>
    <t>SUN PHARMACEUTICAL INDUSTRIES LTD</t>
  </si>
  <si>
    <t>TATA COMMUNICATIONS LTD</t>
  </si>
  <si>
    <t>RBL BANK LTD</t>
  </si>
  <si>
    <t>GODREJ CONSUMER PRODUCTS LTD</t>
  </si>
  <si>
    <t>SIEMENS LTD</t>
  </si>
  <si>
    <t>MPHASIS LTD</t>
  </si>
  <si>
    <t>FEDERAL BANK LTD</t>
  </si>
  <si>
    <t>BHARAT HEAVY ELECTRICALS LTD</t>
  </si>
  <si>
    <t>SAMVARDHANA MOTHERSON INTERNATIONAL LTD (ERTHWHILE MOTHERSON SUMI SYSTEMS LTD)</t>
  </si>
  <si>
    <t>INDIABULLS HOUSING FINANCE LTD</t>
  </si>
  <si>
    <t>NMDC LTD</t>
  </si>
  <si>
    <t>LARSEN &amp; TOUBRO INFOTECH LTD</t>
  </si>
  <si>
    <t>PI INDUSTRIES LTD</t>
  </si>
  <si>
    <t>ZYDUS LIFESCIENCES LTD</t>
  </si>
  <si>
    <t>NATIONAL ALUMINIUM CO. LTD</t>
  </si>
  <si>
    <t>L&amp;T FINANCE HOLDINGS LTD</t>
  </si>
  <si>
    <t>BHARAT PETROLEUM CORPORATION LTD</t>
  </si>
  <si>
    <t>GAIL ( INDIA ) LTD</t>
  </si>
  <si>
    <t>BATA INDIA LTD</t>
  </si>
  <si>
    <t>AMARA RAJA BATTERIES LTD</t>
  </si>
  <si>
    <t>POWER FINANCE CORPORATION  LTD</t>
  </si>
  <si>
    <t>PETRONET LNG LTD</t>
  </si>
  <si>
    <t>SUN TV NETWORK LTD</t>
  </si>
  <si>
    <t>ADITYA BIRLA FASHION &amp; RETAIL LTD</t>
  </si>
  <si>
    <t>L&amp;T TECHNOLOGY SERVICES LTD</t>
  </si>
  <si>
    <t>MARICO LTD</t>
  </si>
  <si>
    <t>MAHANAGAR GAS LTD</t>
  </si>
  <si>
    <t>PERSISTENT SYSTEMS LTD</t>
  </si>
  <si>
    <t>BALRAMPUR CHINI MILLS LTD</t>
  </si>
  <si>
    <t>ESCORTS KUBOTA LTD</t>
  </si>
  <si>
    <t>INDIAN HOTELS CO. LTD</t>
  </si>
  <si>
    <t>CAN FIN HOMES LTD</t>
  </si>
  <si>
    <t>DALMIA BHARAT LTD</t>
  </si>
  <si>
    <t>AARTI INDUSTRIES LTD</t>
  </si>
  <si>
    <t>CITY UNION BANK LTD</t>
  </si>
  <si>
    <t>DEEPAK NITRITE LTD</t>
  </si>
  <si>
    <t>OBEROI REALTY LTD</t>
  </si>
  <si>
    <t>GLENMARK PHARMACEUTICALS LTD</t>
  </si>
  <si>
    <t>DIVI LABORATORIES LTD</t>
  </si>
  <si>
    <t>INDIAN OIL CORPORATION LTD</t>
  </si>
  <si>
    <t>MANAPPURAM FINANCE LTD</t>
  </si>
  <si>
    <t>INDUS TOWERS LTD</t>
  </si>
  <si>
    <t>EXIDE INDUSTRIES LTD</t>
  </si>
  <si>
    <t>DELTA CORP LTD</t>
  </si>
  <si>
    <t>PIRAMAL ENTERPRISES LTD</t>
  </si>
  <si>
    <t>JSW STEEL LTD</t>
  </si>
  <si>
    <t>CIPLA LTD</t>
  </si>
  <si>
    <t>GRANULES INDIA LTD</t>
  </si>
  <si>
    <t>BOSCH LTD</t>
  </si>
  <si>
    <t>STEEL AUTHORITY INDIA LTD</t>
  </si>
  <si>
    <t>BHARTI AIRTEL LTD^</t>
  </si>
  <si>
    <t>GRASIM INDUSTRIES LTD^</t>
  </si>
  <si>
    <t>FEDERAL BANK LTD^</t>
  </si>
  <si>
    <t>INDIAN OIL CORPORATION LTD^</t>
  </si>
  <si>
    <t>STEEL AUTHORITY INDIA LTD^</t>
  </si>
  <si>
    <t>BOSCH LTD^</t>
  </si>
  <si>
    <t>GRANULES INDIA LTD^</t>
  </si>
  <si>
    <t>CIPLA LTD^</t>
  </si>
  <si>
    <t>JSW STEEL LTD^</t>
  </si>
  <si>
    <t>PIRAMAL ENTERPRISES LTD^</t>
  </si>
  <si>
    <t>JINDAL STEEL &amp; POWER LTD^</t>
  </si>
  <si>
    <t>HCL TECHNOLOGIES LTD^</t>
  </si>
  <si>
    <t>DELTA CORP LTD^</t>
  </si>
  <si>
    <t>EXIDE INDUSTRIES LTD^</t>
  </si>
  <si>
    <t>INDUS TOWERS LTD^</t>
  </si>
  <si>
    <t>MUTHOOT FINANCE LTD^</t>
  </si>
  <si>
    <t>MANAPPURAM FINANCE LTD^</t>
  </si>
  <si>
    <t>DIVI LABORATORIES LTD^</t>
  </si>
  <si>
    <t>GLENMARK PHARMACEUTICALS LTD^</t>
  </si>
  <si>
    <t>OBEROI REALTY LTD^</t>
  </si>
  <si>
    <t>DEEPAK NITRITE LTD^</t>
  </si>
  <si>
    <t>CITY UNION BANK LTD^</t>
  </si>
  <si>
    <t>DLF LTD^</t>
  </si>
  <si>
    <t>AARTI INDUSTRIES LTD^</t>
  </si>
  <si>
    <t>LUPIN LTD^</t>
  </si>
  <si>
    <t>DALMIA BHARAT LTD^</t>
  </si>
  <si>
    <t>HINDALCO INDUSTRIES LTD^</t>
  </si>
  <si>
    <t>CAN FIN HOMES LTD^</t>
  </si>
  <si>
    <t>INDIAN HOTELS CO. LTD^</t>
  </si>
  <si>
    <t>ESCORTS KUBOTA LTD^</t>
  </si>
  <si>
    <t>BALRAMPUR CHINI MILLS LTD^</t>
  </si>
  <si>
    <t>PERSISTENT SYSTEMS LTD^</t>
  </si>
  <si>
    <t>SBI LIFE INSURANCE COMPANY LTD^</t>
  </si>
  <si>
    <t>SBI CARDS AND PAYMENT SERVICES LTD^</t>
  </si>
  <si>
    <t>ULTRATECH CEMENT LTD^</t>
  </si>
  <si>
    <t>MAHANAGAR GAS LTD^</t>
  </si>
  <si>
    <t>MARICO LTD^</t>
  </si>
  <si>
    <t>L&amp;T TECHNOLOGY SERVICES LTD^</t>
  </si>
  <si>
    <t>ADITYA BIRLA FASHION &amp; RETAIL LTD^</t>
  </si>
  <si>
    <t>EICHER MOTORS LTD^</t>
  </si>
  <si>
    <t>PETRONET LNG LTD^</t>
  </si>
  <si>
    <t>SUN TV NETWORK LTD^</t>
  </si>
  <si>
    <t>ADANI PORTS AND SPECIAL ECONOMIC ZONE LTD^</t>
  </si>
  <si>
    <t>ICICI LOMBARD GENERAL INSURANCE CO. LTD^</t>
  </si>
  <si>
    <t>ICICI PRUDENTIAL LIFE INSURANCE COMPANY LTD^</t>
  </si>
  <si>
    <t>POWER FINANCE CORPORATION  LTD^</t>
  </si>
  <si>
    <t>AMARA RAJA BATTERIES LTD^</t>
  </si>
  <si>
    <t>BATA INDIA LTD^</t>
  </si>
  <si>
    <t>GAIL ( INDIA ) LTD^</t>
  </si>
  <si>
    <t>L&amp;T FINANCE HOLDINGS LTD^</t>
  </si>
  <si>
    <t>BHARAT PETROLEUM CORPORATION LTD^</t>
  </si>
  <si>
    <t>NATIONAL ALUMINIUM CO. LTD^</t>
  </si>
  <si>
    <t>ZYDUS LIFESCIENCES LTD^</t>
  </si>
  <si>
    <t>PI INDUSTRIES LTD^</t>
  </si>
  <si>
    <t>ACC LTD^</t>
  </si>
  <si>
    <t>LARSEN &amp; TOUBRO INFOTECH LTD^</t>
  </si>
  <si>
    <t>NMDC LTD^</t>
  </si>
  <si>
    <t>INDIABULLS HOUSING FINANCE LTD^</t>
  </si>
  <si>
    <t>SAMVARDHANA MOTHERSON INTERNATIONAL LTD (ERTHWHILE MOTHERSON SUMI SYSTEMS LTD)^</t>
  </si>
  <si>
    <t>BHARAT HEAVY ELECTRICALS LTD^</t>
  </si>
  <si>
    <t>MPHASIS LTD^</t>
  </si>
  <si>
    <t>TATA CONSULTANCY SERVICES LTD^</t>
  </si>
  <si>
    <t>SIEMENS LTD^</t>
  </si>
  <si>
    <t>GODREJ CONSUMER PRODUCTS LTD^</t>
  </si>
  <si>
    <t>RBL BANK LTD^</t>
  </si>
  <si>
    <t>TATA COMMUNICATIONS LTD^</t>
  </si>
  <si>
    <t>SUN PHARMACEUTICAL INDUSTRIES LTD^</t>
  </si>
  <si>
    <t>INDRAPRASTHA GAS LTD^</t>
  </si>
  <si>
    <t>HDFC LIFE INSURANCE CO. LTD^</t>
  </si>
  <si>
    <t>LIC HOUSING FINANCE LTD^</t>
  </si>
  <si>
    <t>LAURUS LABS LTD^</t>
  </si>
  <si>
    <t>BRITANNIA INDUSTRIES LTD^</t>
  </si>
  <si>
    <t>KOTAK MAHINDRA BANK LTD^</t>
  </si>
  <si>
    <t>UNITED SPIRITS LTD^</t>
  </si>
  <si>
    <t>BIOCON LTD^</t>
  </si>
  <si>
    <t>HDFC BANK LTD^</t>
  </si>
  <si>
    <t>HINDUSTAN UNILEVER LTD^</t>
  </si>
  <si>
    <t>TATA STEEL LTD^</t>
  </si>
  <si>
    <t>TORRENT PHARMACEUTICALS LTD^</t>
  </si>
  <si>
    <t>IDFC FIRST BANK LTD^</t>
  </si>
  <si>
    <t>MULTI COMMODITY EXCHANGE OF IND LTD^</t>
  </si>
  <si>
    <t>LARSEN &amp; TOUBRO LTD^</t>
  </si>
  <si>
    <t>AUROBINDO PHARMA LTD^</t>
  </si>
  <si>
    <t>MINDTREE LTD^</t>
  </si>
  <si>
    <t>GODREJ PROPERTIES LTD^</t>
  </si>
  <si>
    <t>HDFC ASSET MANAGEMENT COMPANY LTD^</t>
  </si>
  <si>
    <t>CONTAINER CORPORATION OF INDIA LTD^</t>
  </si>
  <si>
    <t>IDFC  LTD^</t>
  </si>
  <si>
    <t>HINDUSTAN PETROLEUM CORPORATION LTD^</t>
  </si>
  <si>
    <t>TATA POWER COMPANY LTD^</t>
  </si>
  <si>
    <t>INDIAN ENERGY EXCHANGE LTD^</t>
  </si>
  <si>
    <t>TATA CONSUMER PRODUCTS LTD^</t>
  </si>
  <si>
    <t>NTPC LTD^</t>
  </si>
  <si>
    <t>INFOSYS LTD^</t>
  </si>
  <si>
    <t>HAVELLS INDIA LTD^</t>
  </si>
  <si>
    <t>INDUSIND BANK LTD^</t>
  </si>
  <si>
    <t>INTERGLOBE AVIATION LTD^</t>
  </si>
  <si>
    <t>UPL LTD^</t>
  </si>
  <si>
    <t>TRENT LTD^</t>
  </si>
  <si>
    <t>BHARAT ELECTRONICS LTD^</t>
  </si>
  <si>
    <t>DABUR INDIA LTD^</t>
  </si>
  <si>
    <t>RELIANCE INDUSTRIES LTD^</t>
  </si>
  <si>
    <t>BANDHAN BANK LTD^</t>
  </si>
  <si>
    <t>TITAN COMPANY LTD^</t>
  </si>
  <si>
    <t>WIPRO LTD^</t>
  </si>
  <si>
    <t>NESTLE INDIA LTD^</t>
  </si>
  <si>
    <t>SRF LTD^</t>
  </si>
  <si>
    <t>VEDANTA LTD^</t>
  </si>
  <si>
    <t>HERO MOTOCORP LTD^</t>
  </si>
  <si>
    <t>POWER GRID CORPORATION OF INDIA LTD^</t>
  </si>
  <si>
    <t>ZEE ENTERTAINMENT ENTERPRISES LTD^</t>
  </si>
  <si>
    <t>BAJAJ FINANCE LTD^</t>
  </si>
  <si>
    <t>BAJAJ FINSERV LTD^</t>
  </si>
  <si>
    <t>TATA MOTORS LTD^</t>
  </si>
  <si>
    <t>MARUTI SUZUKI INDIA LTD^</t>
  </si>
  <si>
    <t>ASIAN PAINTS (INDIA) LTD^</t>
  </si>
  <si>
    <t>AMBUJA CEMENTS LTD^</t>
  </si>
  <si>
    <t>TECH MAHINDRA LTD^</t>
  </si>
  <si>
    <t>ADANI ENTERPRISES LTD^</t>
  </si>
  <si>
    <t>HOUSING DEVELOPMENT FINANCE CORPORATION LTD^</t>
  </si>
  <si>
    <t>AXIS BANK LTD^</t>
  </si>
  <si>
    <t>ICICI BANK LTD^</t>
  </si>
  <si>
    <t>** 04.50 % HDFC LTD - 14/12/2022</t>
  </si>
  <si>
    <t>** 08.45 % SIKKA PORTS AND TERMINALS LTD - 12/06/2023</t>
  </si>
  <si>
    <t>** - BAJAJ FINANCE LTD - CP - 30/08/2022</t>
  </si>
  <si>
    <t>** - HDFC LTD - CP - 22/08/2022</t>
  </si>
  <si>
    <t>COROMANDEL INTERNATIONAL LTD</t>
  </si>
  <si>
    <t>MAHINDRA &amp; MAHINDRA LTD</t>
  </si>
  <si>
    <t>CUMMINS INDIA LTD</t>
  </si>
  <si>
    <t>DR REDDYs LABORATORIES LTD</t>
  </si>
  <si>
    <t>VARUN BEVERAGES LTD</t>
  </si>
  <si>
    <t>ABB INDIA LTD</t>
  </si>
  <si>
    <t>KEC INTERNATIONAL LTD</t>
  </si>
  <si>
    <t>LINDE INDIA LTD</t>
  </si>
  <si>
    <t>CESC LTD</t>
  </si>
  <si>
    <t>AMBER ENTERPRISES INDIA LTD</t>
  </si>
  <si>
    <t>CROMPTON GREAVES CONSUMER ELECTRICALS LTD</t>
  </si>
  <si>
    <t>AKZO NOBEL INDIA LTD</t>
  </si>
  <si>
    <t>GUJARAT STATE PETRONET LTD</t>
  </si>
  <si>
    <t>KNR CONSTRUCTIONS LTD</t>
  </si>
  <si>
    <t>BHARTI AIRTEL LTD (RIGHT 14/10/2021) (PARTLY PAID)</t>
  </si>
  <si>
    <t>** 07.40 % HDFC LTD - 02/06/2025</t>
  </si>
  <si>
    <t>** 05.75 % BAJAJ FINANCE LTD - 16/02/2024</t>
  </si>
  <si>
    <t>** 07.99 % HDFC LTD - 11/07/2024</t>
  </si>
  <si>
    <t>** 06.92 % REC LTD - 21/04/2023</t>
  </si>
  <si>
    <t>** 06.88 % REC LTD - 20/03/2025</t>
  </si>
  <si>
    <t>** 09.25 % TATA CAPITAL FINANCIAL SERVICES LTD - 19/12/2023</t>
  </si>
  <si>
    <t>** 07.70 % BAJAJ FINANCE LTD - 28/12/2022</t>
  </si>
  <si>
    <t>** 05.84 % TATA CAPITAL FINANCIAL SERVICES LTD - 17/03/2023</t>
  </si>
  <si>
    <t>** 06.43 % HDFC LTD - 29/09/2025</t>
  </si>
  <si>
    <t>** 08.30 % REC LTD - 10/04/2025</t>
  </si>
  <si>
    <t>** 10.21 % BAJAJ FINANCE LTD - 22/08/2022</t>
  </si>
  <si>
    <t>** 07.65 % JAMNAGAR UTILITIES &amp; POWER PVT. LTD - 29/08/2022</t>
  </si>
  <si>
    <t>** 08.30 % MUTHOOT FINANCE LTD - 08/08/2022</t>
  </si>
  <si>
    <t>** 07.13 % NHPC LTD - 11/02/2028</t>
  </si>
  <si>
    <t>** 05.74 % REC LTD - 20/06/2024</t>
  </si>
  <si>
    <t>** 06.49 % CITRA REAL ESTATE LTD - 01/07/2024</t>
  </si>
  <si>
    <t>ATUL LTD</t>
  </si>
  <si>
    <t>TORRENT POWER LTD</t>
  </si>
  <si>
    <t>IPCA LABORATORIES LTD</t>
  </si>
  <si>
    <t>BRIGADE ENTERPRISES LTD</t>
  </si>
  <si>
    <t>THERMAX LTD</t>
  </si>
  <si>
    <t>BHARAT FORGE LTD</t>
  </si>
  <si>
    <t>NAVIN FLUORINE INTERNATIONAL LTD</t>
  </si>
  <si>
    <t>CHAMBAL FERTILISER &amp; CHEMICALS LTD</t>
  </si>
  <si>
    <t>MASTEK LTD</t>
  </si>
  <si>
    <t>GANESHA ECOSPHERE LTD</t>
  </si>
  <si>
    <t>PNB HOUSING FINANCE LTD</t>
  </si>
  <si>
    <t>BASF INDIA LTD</t>
  </si>
  <si>
    <t>REDINGTON (INDIA) LTD</t>
  </si>
  <si>
    <t>TUBE INVESTMENTS OF INDIA LTD</t>
  </si>
  <si>
    <t xml:space="preserve">QUESS CORP LTD </t>
  </si>
  <si>
    <t>NATCO PHARMA LTD</t>
  </si>
  <si>
    <t>SUNDRAM FASTENERS LTD</t>
  </si>
  <si>
    <t>AGRO TECH FOODS LTD</t>
  </si>
  <si>
    <t>AJANTA PHARMA LTD</t>
  </si>
  <si>
    <t>GUJARAT PIPAVAV PORT LTD</t>
  </si>
  <si>
    <t>** 07.55 % REC LTD - 26/09/2022</t>
  </si>
  <si>
    <t>** 07.95 % SIKKA PORTS AND TERMINALS LTD - 28/10/2026</t>
  </si>
  <si>
    <t>** 07.70 % JAMNAGAR UTILITIES &amp; POWER PVT. LTD - 29/06/2023</t>
  </si>
  <si>
    <t>** 07.13 % NHPC LTD - 09/02/2029</t>
  </si>
  <si>
    <t>HONEYWELL AUTOMATION INDIA LTD</t>
  </si>
  <si>
    <t>AVENUE SUPERMARTS LTD</t>
  </si>
  <si>
    <t>ENDURANCE TECHNOLOGIES LTD</t>
  </si>
  <si>
    <t>J.B.CHEMICALS &amp; PHARMACEUTICALS LTD</t>
  </si>
  <si>
    <t>COLGATE-PALMOLIVE INDIA LTD</t>
  </si>
  <si>
    <t>CYIENT LTD</t>
  </si>
  <si>
    <t>UNITED BREWERIES LTD</t>
  </si>
  <si>
    <t>FINO PAYMENTS BANK LTD</t>
  </si>
  <si>
    <t>AIA ENGINEERING LTD</t>
  </si>
  <si>
    <t>FORTIS HEALTHCARE LTD</t>
  </si>
  <si>
    <t>ELANTAS BECK INDIA LTD</t>
  </si>
  <si>
    <t>SYNGENE INTERNATIONAL LTD</t>
  </si>
  <si>
    <t>NUVOCO VISTAS CORPORATION LTD</t>
  </si>
  <si>
    <t>ALKEM LABORATORIES LTD</t>
  </si>
  <si>
    <t>MAX FINANCIAL SERVICES LTD</t>
  </si>
  <si>
    <t>ASHOK LEYLAND LTD</t>
  </si>
  <si>
    <t>THE PHOENIX MILLS LTD</t>
  </si>
  <si>
    <t>PAGE INDUSTRIES LTD</t>
  </si>
  <si>
    <t>MINDA INDUSTRIES LTD</t>
  </si>
  <si>
    <t>MAHINDRA AND MAHINDRA FINANCIAL SERVICES LTD</t>
  </si>
  <si>
    <t>WHIRLPOOL OF INDIA LTD</t>
  </si>
  <si>
    <t>THE RAMCO CEMENTS LTD</t>
  </si>
  <si>
    <t>BAYER CROPSCIENCE LTD</t>
  </si>
  <si>
    <t>ASTRAL LTD (ERSTWHILE ASTRAL POLY TECHNIK LTD)</t>
  </si>
  <si>
    <t>TATA CHEMICALS LTD</t>
  </si>
  <si>
    <t>V-MART RETAIL LTD</t>
  </si>
  <si>
    <t>KAVERI SEED COMPANY LTD</t>
  </si>
  <si>
    <t>VESUVIUS INDIA LTD</t>
  </si>
  <si>
    <t>GLAND PHARMA LTD</t>
  </si>
  <si>
    <t>AETHER INDUSTRIES LTD</t>
  </si>
  <si>
    <t>GUJARAT GAS LTD</t>
  </si>
  <si>
    <t>ALLCARGO GLOBAL LOGISTICS LTD</t>
  </si>
  <si>
    <t>GREENPLY INDUSTRIES LTD</t>
  </si>
  <si>
    <t>KRSNAA DIAGNOSTICS LTD</t>
  </si>
  <si>
    <t>DCB BANK LTD</t>
  </si>
  <si>
    <t>KIRLOSKAR PNEUMATIC COMPANY LTD</t>
  </si>
  <si>
    <t>HONDA INDIA POWER PRODUCTS LTD</t>
  </si>
  <si>
    <t>HEALTHCARE GLOBAL ENTERPRISES LTD</t>
  </si>
  <si>
    <t>GOKALDAS EXPORTS  LTD</t>
  </si>
  <si>
    <t>MAHINDRA CIE AUTOMOTIVE LTD</t>
  </si>
  <si>
    <t>KSB  LTD</t>
  </si>
  <si>
    <t>DEVYANI INTERNATIONAL LTD</t>
  </si>
  <si>
    <t>TRANSPORT CORPORATION OF INDIA LTD</t>
  </si>
  <si>
    <t>RALLIS INDIA LTD</t>
  </si>
  <si>
    <t>TD POWER SYSTEMS LTD</t>
  </si>
  <si>
    <t>FINOLEX CABLES LTD</t>
  </si>
  <si>
    <t>SHOPPERS STOP LTD</t>
  </si>
  <si>
    <t>HIKAL LTD</t>
  </si>
  <si>
    <t>RAMCO INDUSTRIES LTD</t>
  </si>
  <si>
    <t>EVEREADY INDUSTRIES INDIA LTD</t>
  </si>
  <si>
    <t>FINE ORGANIC INDUSTRIES LTD</t>
  </si>
  <si>
    <t>S H KELKAR AND COMPANY LTD</t>
  </si>
  <si>
    <t>CRAFTSMAN AUTOMATION LTD</t>
  </si>
  <si>
    <t>NCC LTD</t>
  </si>
  <si>
    <t>FINOLEX INDUSTRIES LTD</t>
  </si>
  <si>
    <t>VST INDUSTRIES LTD</t>
  </si>
  <si>
    <t>MM FORGINGS LTD</t>
  </si>
  <si>
    <t>ENTERTAINMENT NETWORK ( I ) LTD</t>
  </si>
  <si>
    <t>C.E. INFO SYSTEMS LTD</t>
  </si>
  <si>
    <t>COFORGE LTD</t>
  </si>
  <si>
    <t>BALKRISHNA INDUSTRIES LTD</t>
  </si>
  <si>
    <t>CENTRAL DEPOSITORY SERVICES (INDIA) LTD</t>
  </si>
  <si>
    <t>ICICI SECURITIES LTD</t>
  </si>
  <si>
    <t>** 05.50 % BRITANNIA INDUSTRIES LTD - 03/06/2024</t>
  </si>
  <si>
    <t>GREENPANEL INDUSTRIES LTD</t>
  </si>
  <si>
    <t>COAL INDIA LTD</t>
  </si>
  <si>
    <t>HINDUSTAN AERONAUTICS LTD</t>
  </si>
  <si>
    <t>CENTURY PLYBOARDS (INDIA) LTD</t>
  </si>
  <si>
    <t>BHARAT DYNAMICS LTD</t>
  </si>
  <si>
    <t>GRINDWELL NORTON LTD</t>
  </si>
  <si>
    <t>SOMANY CERAMICS LTD</t>
  </si>
  <si>
    <t>INOX LEISURE LTD</t>
  </si>
  <si>
    <t>KEI INDUSTRIES  LTD</t>
  </si>
  <si>
    <t>GRAPHITE INDIA LTD</t>
  </si>
  <si>
    <t>ERIS LIFESCIENCES LTD</t>
  </si>
  <si>
    <t>K.P.R. MILL LTD</t>
  </si>
  <si>
    <t>WELSPUN INDIA LTD</t>
  </si>
  <si>
    <t>MOTHERSON SUMI WIRING INDIA LTD</t>
  </si>
  <si>
    <t>CHOLAMANDALAM FINANCIAL HOLDINGS LTD</t>
  </si>
  <si>
    <t>KARUR VYSA BANK LTD</t>
  </si>
  <si>
    <t>IIFL WEALTH MANAGEMENT LTD</t>
  </si>
  <si>
    <t>EQUITAS SMALL FINANCE BANK LTD</t>
  </si>
  <si>
    <t>BIRLASOFT LTD</t>
  </si>
  <si>
    <t>FIRSTSOURCE SOLUTIONS LTD</t>
  </si>
  <si>
    <t>RAILTEL CORPORATION OF INDIA LTD</t>
  </si>
  <si>
    <t>ECLERX SERVICES LTD</t>
  </si>
  <si>
    <t>ZENSAR TECHNOLOGIES LTD</t>
  </si>
  <si>
    <t>SONATA SOFTWARE LTD</t>
  </si>
  <si>
    <t>METRO BRANDS LTD</t>
  </si>
  <si>
    <t>ZYDUS WELLNESS LTD</t>
  </si>
  <si>
    <t>BAJAJ ELECTRICALS LTD</t>
  </si>
  <si>
    <t>BLUE STAR LTD</t>
  </si>
  <si>
    <t>CCL PRODUCTS INDIA LTD</t>
  </si>
  <si>
    <t>KRISHNA INSTITUTE OF MEDICAL SCIENCES LTD</t>
  </si>
  <si>
    <t>FDC LTD</t>
  </si>
  <si>
    <t>INDOCO REMEDIES LTD</t>
  </si>
  <si>
    <t>ABBOTT INDIA LTD</t>
  </si>
  <si>
    <t>NARAYANA HRUDAYALAYA LTD</t>
  </si>
  <si>
    <t>GLAXOSMITHKLINE PHARMACEUTICALS LTD</t>
  </si>
  <si>
    <t>SANOFI INDIA LTD</t>
  </si>
  <si>
    <t>OIL INDIA LTD</t>
  </si>
  <si>
    <t>ASTEC LIFESCIENCES LTD</t>
  </si>
  <si>
    <t>APL APOLLO TUBES LTD</t>
  </si>
  <si>
    <t>JINDAL STAINLESS LTD</t>
  </si>
  <si>
    <t>SHARDA CROPCHEM LTD</t>
  </si>
  <si>
    <t>BIRLA CORPORATION LTD</t>
  </si>
  <si>
    <t>CHEMCON SPECIALITY CHEMICALS LTD</t>
  </si>
  <si>
    <t>SCHAEFFLER (I) LTD</t>
  </si>
  <si>
    <t>TIMKEN INDIA LTD</t>
  </si>
  <si>
    <t>CENTURY TEXTILES &amp; INDUSTRIES LTD</t>
  </si>
  <si>
    <t>INGERSOLL RAND (INDIA) LTD</t>
  </si>
  <si>
    <t>PNC INFRATECH LTD</t>
  </si>
  <si>
    <t>PTC INDIA LTD</t>
  </si>
  <si>
    <t>SHREE CEMENT LTD</t>
  </si>
  <si>
    <t>YES BANK LTD (LOCKED-IN)</t>
  </si>
  <si>
    <t>INDIAN RAILWAY CATERING AND TOURISM CORPORATION LTD</t>
  </si>
  <si>
    <t>ZOMATO LTD</t>
  </si>
  <si>
    <t>PB FINTECH LTD</t>
  </si>
  <si>
    <t>VODAFONE IDEA LTD</t>
  </si>
  <si>
    <t>ONE 97 COMMUNICATIONS LTD</t>
  </si>
  <si>
    <t>INDIAMART INTERMESH LTD</t>
  </si>
  <si>
    <t>TATA ELXSI LTD</t>
  </si>
  <si>
    <t>TANLA PLATFORMS LTD</t>
  </si>
  <si>
    <t>INTELLECT DESIGN ARENA LTD</t>
  </si>
  <si>
    <t>HAPPIEST MINDS TECHNOLOGIES LTD</t>
  </si>
  <si>
    <t>CARBORUNDUM UNIVERSAL LTD</t>
  </si>
  <si>
    <t>KPIT TECHNOLOGIES LTD</t>
  </si>
  <si>
    <t>MRF LTD</t>
  </si>
  <si>
    <t>PFIZER LTD</t>
  </si>
  <si>
    <t>MACROTECH DEVELOPERS LTD</t>
  </si>
  <si>
    <t>ARVIND  LTD</t>
  </si>
  <si>
    <t>** 05.90 % BHARTI HEXACOM LTD - 30/04/2024</t>
  </si>
  <si>
    <t>** 07.13 % NHPC LTD - 11/02/2026</t>
  </si>
  <si>
    <t>** 06.49 % PRIAPUS INFRASTRUCTURE LTD - 01/07/2024</t>
  </si>
  <si>
    <t>TATA NIFTY 50 EXCHANGE TRADED FUND ( erstwhile known as TATA NIFTY EXCHANGE TRADED FUND )</t>
  </si>
  <si>
    <t>TATA NIFTY 50 INDEX FUND ( erstwhile known as TATA INDEX FUND - NIFTY )</t>
  </si>
  <si>
    <t>TATA S&amp;P BSE SENSEX INDEX FUND ( erstwhile known as TATA INDEX FUND - SENSEX )</t>
  </si>
  <si>
    <t>Name Of The Bank</t>
  </si>
  <si>
    <t>Amount of Margins
( Rs. in Lakhs )</t>
  </si>
  <si>
    <t>Cash as Margin</t>
  </si>
  <si>
    <t>Fixed Deposits</t>
  </si>
  <si>
    <t>Government Securities (Face Value)</t>
  </si>
  <si>
    <t>T-Bills (Face Value)</t>
  </si>
  <si>
    <t>Mutual Fund Units(Amt)</t>
  </si>
  <si>
    <t>Total Gross Margin</t>
  </si>
  <si>
    <t>Disclosure of Margins as of 30th June,2022 is as given below   :</t>
  </si>
  <si>
    <t xml:space="preserve">^ Hedging positions through futures as on </t>
  </si>
  <si>
    <t>Underlying</t>
  </si>
  <si>
    <t>Long/(Short)</t>
  </si>
  <si>
    <t>Future price when purchased</t>
  </si>
  <si>
    <t>Current Price of the contract  </t>
  </si>
  <si>
    <t>Margin maintained in Rs.lakhs</t>
  </si>
  <si>
    <t>AARTI INDUSTRIES LTD.-FUT-28-JUL-22</t>
  </si>
  <si>
    <t>ACC LTD.-FUT-28-JUL-22</t>
  </si>
  <si>
    <t>ADANI ENTERPRISES LTD.-FUT-28-JUL-22</t>
  </si>
  <si>
    <t>ADANI PORTS AND SPECIAL ECONOMIC ZONE LTD.-FUT-25-AUG-22</t>
  </si>
  <si>
    <t>ADANI PORTS AND SPECIAL ECONOMIC ZONE LTD.-FUT-28-JUL-22</t>
  </si>
  <si>
    <t>ADITYA BIRLA FASHION &amp; RETAIL LTD.-FUT-28-JUL-22</t>
  </si>
  <si>
    <t>AMARA RAJA BATTERIES LTD.-FUT-28-JUL-22</t>
  </si>
  <si>
    <t>AMBUJA CEMENTS LTD.-FUT-28-JUL-22</t>
  </si>
  <si>
    <t>ASIAN PAINTS (INDIA) LTD.-FUT-28-JUL-22</t>
  </si>
  <si>
    <t>AUROBINDO PHARMA LTD.-FUT-28-JUL-22</t>
  </si>
  <si>
    <t>AXIS BANK LTD.-FUT-28-JUL-22</t>
  </si>
  <si>
    <t>BAJAJ FINANCE LTD.-FUT-28-JUL-22</t>
  </si>
  <si>
    <t>BAJAJ FINSERV LTD.-FUT-28-JUL-22</t>
  </si>
  <si>
    <t>BALRAMPUR CHINI MILLS LTD.-FUT-28-JUL-22</t>
  </si>
  <si>
    <t>BANDHAN BANK LTD.-FUT-28-JUL-22</t>
  </si>
  <si>
    <t>BANK OF BARODA-FUT-28-JUL-22</t>
  </si>
  <si>
    <t>BATA INDIA LTD.-FUT-28-JUL-22</t>
  </si>
  <si>
    <t>BHARAT ELECTRONICS LTD.-FUT-28-JUL-22</t>
  </si>
  <si>
    <t>BHARAT HEAVY ELECTRICALS LTD.-FUT-28-JUL-22</t>
  </si>
  <si>
    <t>BHARAT PETROLEUM CORPORATION LTD.-FUT-28-JUL-22</t>
  </si>
  <si>
    <t>BHARTI AIRTEL LTD.-FUT-25-AUG-22</t>
  </si>
  <si>
    <t>BHARTI AIRTEL LTD.-FUT-28-JUL-22</t>
  </si>
  <si>
    <t>BIOCON LTD.-FUT-28-JUL-22</t>
  </si>
  <si>
    <t>BOSCH LTD.-FUT-28-JUL-22</t>
  </si>
  <si>
    <t>BRITANNIA INDUSTRIES LTD.-FUT-28-JUL-22</t>
  </si>
  <si>
    <t>CAN FIN HOMES LTD.-FUT-28-JUL-22</t>
  </si>
  <si>
    <t>CIPLA LTD.-FUT-25-AUG-22</t>
  </si>
  <si>
    <t>CITY UNION BANK LTD.-FUT-28-JUL-22</t>
  </si>
  <si>
    <t>CONTAINER CORPORATION OF INDIA LTD.-FUT-28-JUL-22</t>
  </si>
  <si>
    <t>DABUR INDIA LTD.-FUT-25-AUG-22</t>
  </si>
  <si>
    <t>DALMIA BHARAT LTD.-FUT-28-JUL-22</t>
  </si>
  <si>
    <t>DEEPAK NITRITE LTD.-FUT-28-JUL-22</t>
  </si>
  <si>
    <t>DELTA CORP LTD.-FUT-28-JUL-22</t>
  </si>
  <si>
    <t>DIVI LABORATORIES LTD.-FUT-28-JUL-22</t>
  </si>
  <si>
    <t>DLF LTD.-FUT-25-AUG-22</t>
  </si>
  <si>
    <t>DLF LTD.-FUT-28-JUL-22</t>
  </si>
  <si>
    <t>EICHER MOTORS LTD.-FUT-25-AUG-22</t>
  </si>
  <si>
    <t>EICHER MOTORS LTD.-FUT-28-JUL-22</t>
  </si>
  <si>
    <t>ESCORTS KUBOTA LTD.-FUT-28-JUL-22</t>
  </si>
  <si>
    <t>EXIDE INDUSTRIES LTD.-FUT-28-JUL-22</t>
  </si>
  <si>
    <t>FEDERAL BANK LTD.-FUT-25-AUG-22</t>
  </si>
  <si>
    <t>FEDERAL BANK LTD.-FUT-28-JUL-22</t>
  </si>
  <si>
    <t>GAIL ( INDIA ) LTD.-FUT-28-JUL-22</t>
  </si>
  <si>
    <t>GLENMARK PHARMACEUTICALS LTD.-FUT-28-JUL-22</t>
  </si>
  <si>
    <t>GODREJ CONSUMER PRODUCTS LTD.-FUT-28-JUL-22</t>
  </si>
  <si>
    <t>GODREJ PROPERTIES LTD.-FUT-28-JUL-22</t>
  </si>
  <si>
    <t>GRANULES INDIA LTD.-FUT-28-JUL-22</t>
  </si>
  <si>
    <t>GRASIM INDUSTRIES LTD.-FUT-25-AUG-22</t>
  </si>
  <si>
    <t>GRASIM INDUSTRIES LTD.-FUT-28-JUL-22</t>
  </si>
  <si>
    <t>HAVELLS INDIA LTD.-FUT-28-JUL-22</t>
  </si>
  <si>
    <t>HCL TECHNOLOGIES LTD.-FUT-25-AUG-22</t>
  </si>
  <si>
    <t>HCL TECHNOLOGIES LTD.-FUT-28-JUL-22</t>
  </si>
  <si>
    <t>HDFC ASSET MANAGEMENT COMPANY LTD.-FUT-28-JUL-22</t>
  </si>
  <si>
    <t>HDFC BANK LTD.-FUT-28-JUL-22</t>
  </si>
  <si>
    <t>HDFC LIFE INSURANCE CO. LTD.-FUT-28-JUL-22</t>
  </si>
  <si>
    <t>HERO MOTOCORP LTD.-FUT-28-JUL-22</t>
  </si>
  <si>
    <t>HINDALCO INDUSTRIES LTD.-FUT-25-AUG-22</t>
  </si>
  <si>
    <t>HINDALCO INDUSTRIES LTD.-FUT-28-JUL-22</t>
  </si>
  <si>
    <t>HINDUSTAN PETROLEUM CORPORATION LTD.-FUT-28-JUL-22</t>
  </si>
  <si>
    <t>HINDUSTAN UNILEVER LTD.-FUT-28-JUL-22</t>
  </si>
  <si>
    <t>HOUSING DEVELOPMENT FINANCE CORPORATION LTD.-FUT-28-JUL-22</t>
  </si>
  <si>
    <t>ICICI BANK LTD.-FUT-28-JUL-22</t>
  </si>
  <si>
    <t>ICICI LOMBARD GENERAL INSURANCE CO. LTD.-FUT-25-AUG-22</t>
  </si>
  <si>
    <t>ICICI LOMBARD GENERAL INSURANCE CO. LTD.-FUT-28-JUL-22</t>
  </si>
  <si>
    <t>ICICI PRUDENTIAL LIFE INSURANCE COMPANY LTD.-FUT-28-JUL-22</t>
  </si>
  <si>
    <t>IDFC  LTD.-FUT-28-JUL-22</t>
  </si>
  <si>
    <t>IDFC FIRST BANK LTD.-FUT-28-JUL-22</t>
  </si>
  <si>
    <t>INDIABULLS HOUSING FINANCE LTD.-FUT-28-JUL-22</t>
  </si>
  <si>
    <t>INDIAN ENERGY EXCHANGE LTD.-FUT-28-JUL-22</t>
  </si>
  <si>
    <t>INDIAN HOTELS CO. LTD.-FUT-28-JUL-22</t>
  </si>
  <si>
    <t>INDIAN OIL CORPORATION LTD.-FUT-25-AUG-22</t>
  </si>
  <si>
    <t>INDIAN OIL CORPORATION LTD.-FUT-28-JUL-22</t>
  </si>
  <si>
    <t>INDRAPRASTHA GAS LTD.-FUT-28-JUL-22</t>
  </si>
  <si>
    <t>INDUS TOWERS LTD.-FUT-28-JUL-22</t>
  </si>
  <si>
    <t>INDUSIND BANK LTD.-FUT-25-AUG-22</t>
  </si>
  <si>
    <t>INFOSYS LTD.-FUT-28-JUL-22</t>
  </si>
  <si>
    <t>INTERGLOBE AVIATION LTD.-FUT-28-JUL-22</t>
  </si>
  <si>
    <t>JINDAL STEEL &amp; POWER LTD.-FUT-25-AUG-22</t>
  </si>
  <si>
    <t>JINDAL STEEL &amp; POWER LTD.-FUT-28-JUL-22</t>
  </si>
  <si>
    <t>JSW STEEL LTD.-FUT-28-JUL-22</t>
  </si>
  <si>
    <t>KOTAK MAHINDRA BANK LTD.-FUT-28-JUL-22</t>
  </si>
  <si>
    <t>L&amp;T FINANCE HOLDINGS LTD.-FUT-28-JUL-22</t>
  </si>
  <si>
    <t>L&amp;T TECHNOLOGY SERVICES LTD.-FUT-28-JUL-22</t>
  </si>
  <si>
    <t>LARSEN &amp; TOUBRO INFOTECH LTD.-FUT-28-JUL-22</t>
  </si>
  <si>
    <t>LARSEN &amp; TOUBRO LTD.-FUT-25-AUG-22</t>
  </si>
  <si>
    <t>LARSEN &amp; TOUBRO LTD.-FUT-28-JUL-22</t>
  </si>
  <si>
    <t>LAURUS LABS LTD.-FUT-28-JUL-22</t>
  </si>
  <si>
    <t>LIC HOUSING FINANCE LTD.-FUT-28-JUL-22</t>
  </si>
  <si>
    <t>LUPIN LTD.-FUT-25-AUG-22</t>
  </si>
  <si>
    <t>LUPIN LTD.-FUT-28-JUL-22</t>
  </si>
  <si>
    <t>MAHANAGAR GAS LTD.-FUT-28-JUL-22</t>
  </si>
  <si>
    <t>MANAPPURAM FINANCE LTD.-FUT-28-JUL-22</t>
  </si>
  <si>
    <t>MARICO LTD.-FUT-28-JUL-22</t>
  </si>
  <si>
    <t>MARUTI SUZUKI INDIA LTD.-FUT-28-JUL-22</t>
  </si>
  <si>
    <t>MINDTREE LTD.-FUT-28-JUL-22</t>
  </si>
  <si>
    <t>MPHASIS LTD.-FUT-28-JUL-22</t>
  </si>
  <si>
    <t>MULTI COMMODITY EXCHANGE OF IND LTD.-FUT-28-JUL-22</t>
  </si>
  <si>
    <t>MUTHOOT FINANCE LTD.-FUT-28-JUL-22</t>
  </si>
  <si>
    <t>NATIONAL ALUMINIUM CO. LTD.-FUT-28-JUL-22</t>
  </si>
  <si>
    <t>NESTLE INDIA LTD.-FUT-28-JUL-22</t>
  </si>
  <si>
    <t>NMDC LTD.-FUT-28-JUL-22</t>
  </si>
  <si>
    <t>NTPC Ltd.-FUT-28-JUL-22</t>
  </si>
  <si>
    <t>OBEROI REALTY LTD.-FUT-28-JUL-22</t>
  </si>
  <si>
    <t>PERSISTENT SYSTEMS LTD.-FUT-28-JUL-22</t>
  </si>
  <si>
    <t>PETRONET LNG LTD.-FUT-28-JUL-22</t>
  </si>
  <si>
    <t>PI INDUSTRIES LTD.-FUT-28-JUL-22</t>
  </si>
  <si>
    <t>PIRAMAL ENTERPRISES LTD.-FUT-28-JUL-22</t>
  </si>
  <si>
    <t>POWER FINANCE CORPORATION  LTD.-FUT-28-JUL-22</t>
  </si>
  <si>
    <t>POWER GRID CORPORATION OF INDIA LTD.-FUT-28-JUL-22</t>
  </si>
  <si>
    <t>PUNJAB NATIONAL BANK-FUT-28-JUL-22</t>
  </si>
  <si>
    <t>RBL BANK LTD.-FUT-28-JUL-22</t>
  </si>
  <si>
    <t>RELIANCE INDUSTRIES LTD.-FUT-28-JUL-22</t>
  </si>
  <si>
    <t>SAMVARDHANA MOTHERSON INTERNATIONAL LTD.-FUT-28-JUL-22</t>
  </si>
  <si>
    <t>SBI CARDS AND PAYMENT SERVICES LTD.-FUT-28-JUL-22</t>
  </si>
  <si>
    <t>SBI LIFE INSURANCE COMPANY LTD.-FUT-28-JUL-22</t>
  </si>
  <si>
    <t>SIEMENS LTD.-FUT-28-JUL-22</t>
  </si>
  <si>
    <t>SRF LTD.-FUT-28-JUL-22</t>
  </si>
  <si>
    <t>STATE BANK OF INDIA-FUT-28-JUL-22</t>
  </si>
  <si>
    <t>STEEL AUTHORITY INDIA LTD.-FUT-28-JUL-22</t>
  </si>
  <si>
    <t>SUN PHARMACEUTICAL INDUSTRIES LTD.-FUT-28-JUL-22</t>
  </si>
  <si>
    <t>SUN TV NETWORK LTD.-FUT-28-JUL-22</t>
  </si>
  <si>
    <t>TATA COMMUNICATIONS LTD.-FUT-28-JUL-22</t>
  </si>
  <si>
    <t>TATA CONSULTANCY SERVICES LTD.-FUT-28-JUL-22</t>
  </si>
  <si>
    <t>TATA CONSUMER PRODUCTS LTD.-FUT-28-JUL-22</t>
  </si>
  <si>
    <t>TATA MOTORS LTD.-FUT-28-JUL-22</t>
  </si>
  <si>
    <t>TATA POWER COMPANY LTD.-FUT-28-JUL-22</t>
  </si>
  <si>
    <t>TATA STEEL LTD.-FUT-28-JUL-22</t>
  </si>
  <si>
    <t>TECH MAHINDRA LTD.-FUT-28-JUL-22</t>
  </si>
  <si>
    <t>TITAN COMPANY LTD.-FUT-28-JUL-22</t>
  </si>
  <si>
    <t>TORRENT PHARMACEUTICALS LTD.-FUT-28-JUL-22</t>
  </si>
  <si>
    <t>TRENT LTD.-FUT-28-JUL-22</t>
  </si>
  <si>
    <t>ULTRATECH CEMENT LTD.-FUT-25-AUG-22</t>
  </si>
  <si>
    <t>ULTRATECH CEMENT LTD.-FUT-28-JUL-22</t>
  </si>
  <si>
    <t>UNITED SPIRITS LTD.-FUT-28-JUL-22</t>
  </si>
  <si>
    <t>UPL LTD.-FUT-28-JUL-22</t>
  </si>
  <si>
    <t>VEDANTA LTD.-FUT-28-JUL-22</t>
  </si>
  <si>
    <t>WIPRO LTD.-FUT-28-JUL-22</t>
  </si>
  <si>
    <t>ZEE ENTERTAINMENT ENTERPRISES LTD.-FUT-28-JUL-22</t>
  </si>
  <si>
    <t>ZYDUS LIFESCIENCES LTD.-FUT-28-JUL-22</t>
  </si>
  <si>
    <t>Total exposure due to futures ( hedging positions) as a % age of net assets:</t>
  </si>
  <si>
    <t>Total Number of Contracts where stock futures were Bought :</t>
  </si>
  <si>
    <t xml:space="preserve"> Nos. </t>
  </si>
  <si>
    <t xml:space="preserve">For the period ended 30th June 2022 the following for hedging transactions through futures which have been squared off/expired </t>
  </si>
  <si>
    <t>ASTRAL LTD. (ERSTWHILE ASTRAL POLY TECHNIK LTD.)JUN2022FUT</t>
  </si>
  <si>
    <t>AARTI INDUSTRIES LTD.JUN2022FUT</t>
  </si>
  <si>
    <t>ACC LTD.JUL2022FUT</t>
  </si>
  <si>
    <t>ACC LTD.JUN2022FUT</t>
  </si>
  <si>
    <t>ADANI ENTERPRISES LTD.JUN2022FUT</t>
  </si>
  <si>
    <t>ADANI PORTS AND SPECIAL ECONOMIC ZONE LTD.JUN2022FUT</t>
  </si>
  <si>
    <t>AMARA RAJA BATTERIES LTD.JUN2022FUT</t>
  </si>
  <si>
    <t>AMBUJA CEMENTS LTD.JUL2022FUT</t>
  </si>
  <si>
    <t>AMBUJA CEMENTS LTD.JUN2022FUT</t>
  </si>
  <si>
    <t>APOLLO HOSPITALS ENTERPRISE LTD.JUN2022FUT</t>
  </si>
  <si>
    <t>ASHOK LEYLAND LTD.JUL2022FUT</t>
  </si>
  <si>
    <t>ASHOK LEYLAND LTD.JUN2022FUT</t>
  </si>
  <si>
    <t>ASIAN PAINTS (INDIA) LTD.JUN2022FUT</t>
  </si>
  <si>
    <t>AUROBINDO PHARMA LTD.JUN2022FUT</t>
  </si>
  <si>
    <t>AXIS BANK LTD.JUN2022FUT</t>
  </si>
  <si>
    <t>BALRAMPUR CHINI MILLS LTD.JUN2022FUT</t>
  </si>
  <si>
    <t>BAJAJ FINSERV LTD.JUN2022FUT</t>
  </si>
  <si>
    <t>BAJAJ FINANCE LTD.JUL2022FUT</t>
  </si>
  <si>
    <t>BAJAJ FINANCE LTD.JUN2022FUT</t>
  </si>
  <si>
    <t>BALKRISHNA INDUSTRIES LTD.JUN2022FUT</t>
  </si>
  <si>
    <t>BANDHAN BANK LTD.JUL2022FUT</t>
  </si>
  <si>
    <t>BANDHAN BANK LTD.JUN2022FUT</t>
  </si>
  <si>
    <t>BANK OF BARODAJUN2022FUT</t>
  </si>
  <si>
    <t>BATA INDIA LTD.JUN2022FUT</t>
  </si>
  <si>
    <t>BHARAT ELECTRONICS LTD.JUL2022FUT</t>
  </si>
  <si>
    <t>BHARAT ELECTRONICS LTD.JUN2022FUT</t>
  </si>
  <si>
    <t>BHARTI AIRTEL LTD.JUN2022FUT</t>
  </si>
  <si>
    <t>BHARAT HEAVY ELECTRICALS LTD.JUL2022FUT</t>
  </si>
  <si>
    <t>BHARAT HEAVY ELECTRICALS LTD.JUN2022FUT</t>
  </si>
  <si>
    <t>BIOCON LTD.JUN2022FUT</t>
  </si>
  <si>
    <t>BOSCH LTD.JUN2022FUT</t>
  </si>
  <si>
    <t>BHARAT PETROLEUM CORPORATION LTD.JUN2022FUT</t>
  </si>
  <si>
    <t>BRITANNIA INDUSTRIES LTD.JUN2022FUT</t>
  </si>
  <si>
    <t>ZYDUS LIFESCIENCES LTD.JUL2022FUT</t>
  </si>
  <si>
    <t>ZYDUS LIFESCIENCES LTD.JUN2022FUT</t>
  </si>
  <si>
    <t>CAN FIN HOMES LTD.JUN2022FUT</t>
  </si>
  <si>
    <t>CIPLA LTD.JUN2022FUT</t>
  </si>
  <si>
    <t>CONTAINER CORPORATION OF INDIA LTD.JUN2022FUT</t>
  </si>
  <si>
    <t>CITY UNION BANK LTD.JUN2022FUT</t>
  </si>
  <si>
    <t>DABUR INDIA LTD.JUN2022FUT</t>
  </si>
  <si>
    <t>DEEPAK NITRITE LTD.JUN2022FUT</t>
  </si>
  <si>
    <t>DIVI LABORATORIES LTD.JUN2022FUT</t>
  </si>
  <si>
    <t>DLF LTD.JUN2022FUT</t>
  </si>
  <si>
    <t>DR REDDYs LABORATORIES LTD.JUL2022FUT</t>
  </si>
  <si>
    <t>DR REDDYs LABORATORIES LTD.JUN2022FUT</t>
  </si>
  <si>
    <t>EICHER MOTORS LTD.JUN2022FUT</t>
  </si>
  <si>
    <t>ESCORTS KUBOTA LTD.JUN2022FUT</t>
  </si>
  <si>
    <t>EXIDE INDUSTRIES LTD.JUL2022FUT</t>
  </si>
  <si>
    <t>EXIDE INDUSTRIES LTD.JUN2022FUT</t>
  </si>
  <si>
    <t>FIRSTSOURCE SOLUTIONS LTD.JUN2022FUT</t>
  </si>
  <si>
    <t>FEDERAL BANK LTD.JUN2022FUT</t>
  </si>
  <si>
    <t>GODREJ PROPERTIES LTD.JUN2022FUT</t>
  </si>
  <si>
    <t>GLENMARK PHARMACEUTICALS LTD.JUN2022FUT</t>
  </si>
  <si>
    <t>GMR INFRASTUCTURE LTD.JUN2022FUT</t>
  </si>
  <si>
    <t>GODREJ CONSUMER PRODUCTS LTD.JUN2022FUT</t>
  </si>
  <si>
    <t>GRANULES INDIA LTD.JUL2022FUT</t>
  </si>
  <si>
    <t>GRANULES INDIA LTD.JUN2022FUT</t>
  </si>
  <si>
    <t>GRASIM INDUSTRIES LTD.JUN2022FUT</t>
  </si>
  <si>
    <t>GUJARAT GAS LTD.JUN2022FUT</t>
  </si>
  <si>
    <t>HDFC BANK LTD.JUL2022FUT</t>
  </si>
  <si>
    <t>HDFC BANK LTD.JUN2022FUT</t>
  </si>
  <si>
    <t>HAVELLS INDIA LTD.JUN2022FUT</t>
  </si>
  <si>
    <t>HCL TECHNOLOGIES LTD.JUN2022FUT</t>
  </si>
  <si>
    <t>HDFC ASSET MANAGEMENT COMPANY LTD.JUN2022FUT</t>
  </si>
  <si>
    <t>HDFC LIFE INSURANCE CO. LTD.JUN2022FUT</t>
  </si>
  <si>
    <t>HOUSING DEVELOPMENT FINANCE CORPORATION LTD.JUL2022FUT</t>
  </si>
  <si>
    <t>HOUSING DEVELOPMENT FINANCE CORPORATION LTD.JUN2022FUT</t>
  </si>
  <si>
    <t>HERO MOTOCORP LTD.JUN2022FUT</t>
  </si>
  <si>
    <t>HINDALCO INDUSTRIES LTD.JUL2022FUT</t>
  </si>
  <si>
    <t>HINDALCO INDUSTRIES LTD.JUN2022FUT</t>
  </si>
  <si>
    <t>HINDUSTAN PETROLEUM CORPORATION LTD.JUN2022FUT</t>
  </si>
  <si>
    <t>HINDUSTAN UNILEVER LTD.JUL2022FUT</t>
  </si>
  <si>
    <t>HINDUSTAN UNILEVER LTD.JUN2022FUT</t>
  </si>
  <si>
    <t>INDIAN HOTELS CO. LTD.JUN2022FUT</t>
  </si>
  <si>
    <t>INDUSIND BANK LTD.JUN2022FUT</t>
  </si>
  <si>
    <t>INDIAN ENERGY EXCHANGE LTD.JUN2022FUT</t>
  </si>
  <si>
    <t>INDIABULLS HOUSING FINANCE LTD.JUN2022FUT</t>
  </si>
  <si>
    <t>ICICI BANK LTD.JUN2022FUT</t>
  </si>
  <si>
    <t>ICICI LOMBARD GENERAL INSURANCE CO. LTD.JUN2022FUT</t>
  </si>
  <si>
    <t>ICICI PRUDENTIAL LIFE INSURANCE COMPANY LTD.JUN2022FUT</t>
  </si>
  <si>
    <t>VODAFONE IDEA LTD.JUN2022FUT</t>
  </si>
  <si>
    <t>IDFC FIRST BANK LTD.JUN2022FUT</t>
  </si>
  <si>
    <t>IDFC  LTD.JUN2022FUT</t>
  </si>
  <si>
    <t>INDRAPRASTHA GAS LTD.JUN2022FUT</t>
  </si>
  <si>
    <t>INDIA CEMENTS LTD.JUN2022FUT</t>
  </si>
  <si>
    <t>INTERGLOBE AVIATION LTD.JUN2022FUT</t>
  </si>
  <si>
    <t>INFOSYS LTD.JUN2022FUT</t>
  </si>
  <si>
    <t>INDIAN OIL CORPORATION LTD.JUL2022FUT</t>
  </si>
  <si>
    <t>INDIAN OIL CORPORATION LTD.JUN2022FUT</t>
  </si>
  <si>
    <t>ITC LTD.JUL2022FUT</t>
  </si>
  <si>
    <t>ITC LTD.JUN2022FUT</t>
  </si>
  <si>
    <t>JSW STEEL LTD.JUL2022FUT</t>
  </si>
  <si>
    <t>JSW STEEL LTD.JUN2022FUT</t>
  </si>
  <si>
    <t>JINDAL STEEL &amp; POWER LTD.JUN2022FUT</t>
  </si>
  <si>
    <t>JUBILANT FOODWORKS LTD.JUL2022FUT</t>
  </si>
  <si>
    <t>JUBILANT FOODWORKS LTD.JUN2022FUT</t>
  </si>
  <si>
    <t>KOTAK MAHINDRA BANK LTD.JUL2022FUT</t>
  </si>
  <si>
    <t>KOTAK MAHINDRA BANK LTD.JUN2022FUT</t>
  </si>
  <si>
    <t>L&amp;T FINANCE HOLDINGS LTD.JUN2022FUT</t>
  </si>
  <si>
    <t>LAURUS LABS LTD.JUL2022FUT</t>
  </si>
  <si>
    <t>LAURUS LABS LTD.JUN2022FUT</t>
  </si>
  <si>
    <t>LIC HOUSING FINANCE LTD.JUL2022FUT</t>
  </si>
  <si>
    <t>LIC HOUSING FINANCE LTD.JUN2022FUT</t>
  </si>
  <si>
    <t>LARSEN &amp; TOUBRO INFOTECH LTD.JUL2022FUT</t>
  </si>
  <si>
    <t>LARSEN &amp; TOUBRO INFOTECH LTD.JUN2022FUT</t>
  </si>
  <si>
    <t>LARSEN &amp; TOUBRO LTD.JUL2022FUT</t>
  </si>
  <si>
    <t>LARSEN &amp; TOUBRO LTD.JUN2022FUT</t>
  </si>
  <si>
    <t>L&amp;T TECHNOLOGY SERVICES LTD.JUN2022FUT</t>
  </si>
  <si>
    <t>LUPIN LTD.JUN2022FUT</t>
  </si>
  <si>
    <t>MAHINDRA &amp; MAHINDRA LTD.JUN2022FUT</t>
  </si>
  <si>
    <t>MARUTI SUZUKI INDIA LTD.JUL2022FUT</t>
  </si>
  <si>
    <t>MARUTI SUZUKI INDIA LTD.JUN2022FUT</t>
  </si>
  <si>
    <t>MANAPPURAM FINANCE LTD.JUN2022FUT</t>
  </si>
  <si>
    <t>MARICO LTD.JUN2022FUT</t>
  </si>
  <si>
    <t>UNITED SPIRITS LTD.JUN2022FUT</t>
  </si>
  <si>
    <t>MULTI COMMODITY EXCHANGE OF IND LTD.JUN2022FUT</t>
  </si>
  <si>
    <t>MAX FINANCIAL SERVICES LTD.JUN2022FUT</t>
  </si>
  <si>
    <t>MAHANAGAR GAS LTD.JUN2022FUT</t>
  </si>
  <si>
    <t>MINDTREE LTD.JUN2022FUT</t>
  </si>
  <si>
    <t>SAMVARDHANA MOTHERSON INTERNATIONAL LTD.JUN2022FUT</t>
  </si>
  <si>
    <t>MPHASIS LTD.JUN2022FUT</t>
  </si>
  <si>
    <t>MUTHOOT FINANCE LTD.JUL2022FUT</t>
  </si>
  <si>
    <t>MUTHOOT FINANCE LTD.JUN2022FUT</t>
  </si>
  <si>
    <t>NATIONAL ALUMINIUM CO. LTD.JUN2022FUT</t>
  </si>
  <si>
    <t>INFO EDGE (INDIA) LTD.JUN2022FUT</t>
  </si>
  <si>
    <t>NBCC INDIA LTD.JUL2022FUT</t>
  </si>
  <si>
    <t>NBCC INDIA LTD.JUN2022FUT</t>
  </si>
  <si>
    <t>NESTLE INDIA LTD.JUN2022FUT</t>
  </si>
  <si>
    <t>COFORGE LTD.JUN2022FUT</t>
  </si>
  <si>
    <t>NMDC LTD.JUN2022FUT</t>
  </si>
  <si>
    <t>NTPC Ltd.JUN2022FUT</t>
  </si>
  <si>
    <t>OBEROI REALTY LTD.JUN2022FUT</t>
  </si>
  <si>
    <t>DALMIA BHARAT LTD.JUN2022FUT</t>
  </si>
  <si>
    <t>ORACLE FINANCIALS SERVICES SOFT LTD.JUN2022FUT</t>
  </si>
  <si>
    <t>OIL &amp; NATURAL GAS CO.JUN2022FUT</t>
  </si>
  <si>
    <t>PERSISTENT SYSTEMS LTD.JUN2022FUT</t>
  </si>
  <si>
    <t>PI INDUSTRIES LTD.JUN2022FUT</t>
  </si>
  <si>
    <t>ADITYA BIRLA FASHION &amp; RETAIL LTD.JUN2022FUT</t>
  </si>
  <si>
    <t>POLYCAB INDIA LTD.JUN2022FUT</t>
  </si>
  <si>
    <t>PIRAMAL ENTERPRISES LTD.JUN2022FUT</t>
  </si>
  <si>
    <t>PETRONET LNG LTD.JUN2022FUT</t>
  </si>
  <si>
    <t>POWER FINANCE CORPORATION  LTD.JUN2022FUT</t>
  </si>
  <si>
    <t>PUNJAB NATIONAL BANKJUN2022FUT</t>
  </si>
  <si>
    <t>POWER GRID CORPORATION OF INDIA LTD.JUN2022FUT</t>
  </si>
  <si>
    <t>PVR LTD.JUN2022FUT</t>
  </si>
  <si>
    <t>RBL BANK LTD.JUN2022FUT</t>
  </si>
  <si>
    <t>REC LTD.JUN2022FUT</t>
  </si>
  <si>
    <t>RELIANCE INDUSTRIES LTD.JUN2022FUT</t>
  </si>
  <si>
    <t>SBI LIFE INSURANCE COMPANY LTD.JUL2022FUT</t>
  </si>
  <si>
    <t>SBI LIFE INSURANCE COMPANY LTD.JUN2022FUT</t>
  </si>
  <si>
    <t>SBI CARDS AND PAYMENT SERVICES LTD.JUL2022FUT</t>
  </si>
  <si>
    <t>SBI CARDS AND PAYMENT SERVICES LTD.JUN2022FUT</t>
  </si>
  <si>
    <t>STATE BANK OF INDIAJUL2022FUT</t>
  </si>
  <si>
    <t>STATE BANK OF INDIAJUN2022FUT</t>
  </si>
  <si>
    <t>SIEMENS LTD.JUL2022FUT</t>
  </si>
  <si>
    <t>SIEMENS LTD.JUN2022FUT</t>
  </si>
  <si>
    <t>SRF LTD.JUL2022FUT</t>
  </si>
  <si>
    <t>SRF LTD.JUN2022FUT</t>
  </si>
  <si>
    <t>SHRIRAM TRANSPORT FINANCE CO LTD.JUN2022FUT</t>
  </si>
  <si>
    <t>SUN PHARMACEUTICAL INDUSTRIES LTD.JUL2022FUT</t>
  </si>
  <si>
    <t>SUN PHARMACEUTICAL INDUSTRIES LTD.JUN2022FUT</t>
  </si>
  <si>
    <t>SUN TV NETWORK LTD.JUN2022FUT</t>
  </si>
  <si>
    <t>TATA CHEMICALS LTD.JUN2022FUT</t>
  </si>
  <si>
    <t>TATA COMMUNICATIONS LTD.JUN2022FUT</t>
  </si>
  <si>
    <t>TATA CONSUMER PRODUCTS LTD.JUN2022FUT</t>
  </si>
  <si>
    <t>TATA MOTORS LTD.JUN2022FUT</t>
  </si>
  <si>
    <t>TATA POWER COMPANY LTD.JUL2022FUT</t>
  </si>
  <si>
    <t>TATA POWER COMPANY LTD.JUN2022FUT</t>
  </si>
  <si>
    <t>TATA STEEL LTD.JUL2022FUT</t>
  </si>
  <si>
    <t>TATA STEEL LTD.JUN2022FUT</t>
  </si>
  <si>
    <t>TATA CONSULTANCY SERVICES LTD.JUN2022FUT</t>
  </si>
  <si>
    <t>TECH MAHINDRA LTD.JUL2022FUT</t>
  </si>
  <si>
    <t>TECH MAHINDRA LTD.JUN2022FUT</t>
  </si>
  <si>
    <t>TITAN COMPANY LTD.JUN2022FUT</t>
  </si>
  <si>
    <t>TORRENT PHARMACEUTICALS LTD.JUN2022FUT</t>
  </si>
  <si>
    <t>TRENT LTD.JUL2022FUT</t>
  </si>
  <si>
    <t>TRENT LTD.JUN2022FUT</t>
  </si>
  <si>
    <t>TVS MOTOR COMPANY LTD.JUN2022FUT</t>
  </si>
  <si>
    <t>UNITED BREWERIES LTD.JUN2022FUT</t>
  </si>
  <si>
    <t>ULTRATECH CEMENT LTD.JUN2022FUT</t>
  </si>
  <si>
    <t>UPL LTD.JUN2022FUT</t>
  </si>
  <si>
    <t>VEDANTA LTD.JUN2022FUT</t>
  </si>
  <si>
    <t>WHIRLPOOL OF INDIA LTD.JUL2022FUT</t>
  </si>
  <si>
    <t>WHIRLPOOL OF INDIA LTD.JUN2022FUT</t>
  </si>
  <si>
    <t>WIPRO LTD.JUN2022FUT</t>
  </si>
  <si>
    <t>ZEE ENTERTAINMENT ENTERPRISES LTD.JUN2022FUT</t>
  </si>
  <si>
    <t>Total Number of Contracts where stock futures were sold :</t>
  </si>
  <si>
    <t>Gross Notional Value of Contracts where stock futures were Bought :</t>
  </si>
  <si>
    <t xml:space="preserve"> Rs. </t>
  </si>
  <si>
    <t>Gross Notional Value of Contracts where stock futures were Sold :</t>
  </si>
  <si>
    <t>Net Profit/(Net Loss) on all contracts combined  :</t>
  </si>
  <si>
    <t>* This reflects profit/loss only on one leg of arbitrage position. This does not reflect actual profit/loss incurred to the Scheme.</t>
  </si>
  <si>
    <t xml:space="preserve">Other than Hedging positions through futures as on </t>
  </si>
  <si>
    <t>Long/Short (Units)</t>
  </si>
  <si>
    <t xml:space="preserve">Total exposure due to futures (non hedging positions) as a %age of net assets </t>
  </si>
  <si>
    <t xml:space="preserve">For the period ended 31st May 2022 the following for non hedging transactions through futures which have been squared off/expired </t>
  </si>
  <si>
    <t>Total Number of Contracts where stock futures  were bought :</t>
  </si>
  <si>
    <t>Nos.</t>
  </si>
  <si>
    <t>Gross Notional Value of Contracts where stock futures were bought:</t>
  </si>
  <si>
    <t>Rs.</t>
  </si>
  <si>
    <t>Gross Notional Value of Contracts where stock futures were sold:</t>
  </si>
  <si>
    <t>Net Profit/(Net Loss) on all contracts combined  (Rs):</t>
  </si>
  <si>
    <t>DABUR INDIA LTD.-FUT-28-JUL-22</t>
  </si>
  <si>
    <t>INDUSIND BANK LTD.-FUT-28-JUL-22</t>
  </si>
  <si>
    <t>RELIANCE INDUSTRIES LTD.-FUT-25-AUG-22</t>
  </si>
  <si>
    <t>Total % of Existing assets hedged through equity futures :</t>
  </si>
  <si>
    <t>ABB INDIA LTD.JUN2022FUT</t>
  </si>
  <si>
    <t>AXIS BANK LTD.JUL2022FUT</t>
  </si>
  <si>
    <t>COROMANDEL INTERNATIONAL LTD.JUN2022FUT</t>
  </si>
  <si>
    <t>ICICI BANK LTD.JUL2022FUT</t>
  </si>
  <si>
    <t>RELIANCE INDUSTRIES LTD.JUL2022FUT</t>
  </si>
  <si>
    <t>TATA CONSUMER PRODUCTS LTD.JUL2022FUT</t>
  </si>
  <si>
    <t>Total Number of Contracts where stock futures were Sold :</t>
  </si>
  <si>
    <t>Net Profit/(Net Loss) on all contracts combined :</t>
  </si>
  <si>
    <t>@</t>
  </si>
  <si>
    <t>Total Number of Contracts where  futures  were bought :</t>
  </si>
  <si>
    <t>Total Number of Contracts where  futures were sold :</t>
  </si>
  <si>
    <t>Gross Notional Value of Contracts where  futures were bought:</t>
  </si>
  <si>
    <t>Gross Notional Value of Contracts where  futures were sold:</t>
  </si>
  <si>
    <t>@ Included in Total Margins provided in Table 'Disclosure of Funds parked in short term deposits as Margin Deposit as of 30th June 2022.</t>
  </si>
  <si>
    <t>INDEX NIFTY -FUT-JUL-22</t>
  </si>
  <si>
    <t>BANK NIFTY -FUT-JUL-22</t>
  </si>
  <si>
    <t>INDEX NIFTY JUN2022FUT</t>
  </si>
  <si>
    <t>BANK NIFTY JUN2022FUT</t>
  </si>
  <si>
    <t xml:space="preserve">^ Hedging positions through Commodity futures (ETCDs) as on </t>
  </si>
  <si>
    <t>SILVER MINI (5 KGS) COMMODITY-CFUT-31-AUG-22</t>
  </si>
  <si>
    <t>Total exposure due to commodity futures (ETCDs) (Hedging Positions)  as a % age of net assets:</t>
  </si>
  <si>
    <t>Total Number of Contracts where Commodities futures (ETCDs) were Bought:</t>
  </si>
  <si>
    <t>No.</t>
  </si>
  <si>
    <t>Total Number of Contracts where Commodities futures (ETCDs) were Sold:</t>
  </si>
  <si>
    <t>Gross Notional Value of Contracts where Commodities futures (ETCDs) were Bought:</t>
  </si>
  <si>
    <t>Gross Notional Value of Contracts where Commodities futures (ETCDs) were Sold:</t>
  </si>
  <si>
    <t xml:space="preserve">Other than Hedging positions through Commodity futures (ETCD) as on </t>
  </si>
  <si>
    <t>Long/Short (Lots)</t>
  </si>
  <si>
    <t xml:space="preserve">Total exposure due to Commodity futures (non hedging positions) as a %age of net assets </t>
  </si>
  <si>
    <t>J K CEMENT LTD.JUN2022FUT</t>
  </si>
  <si>
    <t>SILVER MINI (5 KGS) COMMODITYAUG2022FUT</t>
  </si>
  <si>
    <t>SILVER MINI (5 KGS) COMMODITYJUN2022FUT</t>
  </si>
  <si>
    <t>VOLTAS LTD.JUN2022FUT</t>
  </si>
  <si>
    <t>Number of Contracts</t>
  </si>
  <si>
    <t>% of
underlying
shares</t>
  </si>
  <si>
    <t>Option price when Sold</t>
  </si>
  <si>
    <t>Current Option Price</t>
  </si>
  <si>
    <t>Margin
maintained
in Rs.
Lakhs</t>
  </si>
  <si>
    <t>Call options written as percentage of total market value of equity shares held in the scheme:</t>
  </si>
  <si>
    <t>For the period ended 31st May 2022 the following for call options written which have already been exercised/expired</t>
  </si>
  <si>
    <t>Total Number of Option contracts entered into</t>
  </si>
  <si>
    <t>GOLD MINI (100 GRAMS) COMMODITYMAY2022COPT C 51000.</t>
  </si>
  <si>
    <t>Gross Notional Value of contracts</t>
  </si>
  <si>
    <t>Gross Notional Value of Contracts where stock Options were bought:</t>
  </si>
  <si>
    <t>Gross Notional Value of Contracts where stock Options were sold:</t>
  </si>
  <si>
    <t>Net Profit/Loss on all contracts Combined (Rs)</t>
  </si>
  <si>
    <t>Disclosure for Call Option as on 30th June 2022</t>
  </si>
  <si>
    <t>ALUMINIUM (5 MT-5000 GMS) COMMODITYJUL2022CFUT</t>
  </si>
  <si>
    <t>ALUMINIUM (5 MT-5000 GMS) COMMODITYJUN2022CFUT</t>
  </si>
  <si>
    <t>BHARAT FORGE LTD.JUN2022FUT</t>
  </si>
  <si>
    <t>COTTON SEED OIL CAKE AKOLA (10 MT 100 QTLS) COMMJUN2022CFUT</t>
  </si>
  <si>
    <t>COPPER (2500 KGS) COMMODITYJUL2022CFUT</t>
  </si>
  <si>
    <t>COPPER (2500 KGS) COMMODITYJUN2022CFUT</t>
  </si>
  <si>
    <t>COTTON 29MM (25 BALES 170 KG EACH) COMMJUL2022CFUT</t>
  </si>
  <si>
    <t>COTTON 29MM (25 BALES 170 KG EACH) COMMJUN2022CFUT</t>
  </si>
  <si>
    <t>CRUDE OIL (100 BARRELS) COMMODITYAUG2022CFUT</t>
  </si>
  <si>
    <t>CRUDE OIL (100 BARRELS) COMMODITYJUL2022CFUT</t>
  </si>
  <si>
    <t>CRUDE OIL (100 BARRELS) COMMODITYJUN2022CFUT</t>
  </si>
  <si>
    <t>GOLD (1 KG-1000 GMS) COMMODITYJUN2022CFUT</t>
  </si>
  <si>
    <t>GOLD MINI (100 GRAMS) COMMODITYAUG2022CFUT</t>
  </si>
  <si>
    <t>GOLD MINI (100 GRAMS) COMMODITYJUL2022CFUT</t>
  </si>
  <si>
    <t>JEERA UNJHA (3 MT 30 QTLS) COMMODITYJUL2022CFUT</t>
  </si>
  <si>
    <t>JEERA UNJHA (3 MT 30 QTLS) COMMODITYJUN2022CFUT</t>
  </si>
  <si>
    <t>MCXBULLDEXJUN2022CFUT</t>
  </si>
  <si>
    <t>SILVER (30 KG) COMMODITYJUL2022CFUT</t>
  </si>
  <si>
    <t>SILVER (30 KG) COMMODITYSEP2022CFUT</t>
  </si>
  <si>
    <t>SILVER MICRO (1 KGS) COMMODITYJUN2022CFUT</t>
  </si>
  <si>
    <t>TURMERIC NIZAMABAD (5 MT - 50 QTLS) COMMODITYJUL2022CFUT</t>
  </si>
  <si>
    <t>TURMERIC NIZAMABAD (5 MT - 50 QTLS) COMMODITYJUN2022CFUT</t>
  </si>
  <si>
    <t>TATA TREASURY ADVANTAGE FUND ( Scheme had 1 Segregrated Portfolio )</t>
  </si>
  <si>
    <t>Dividend History</t>
  </si>
  <si>
    <t>NOTE:</t>
  </si>
  <si>
    <t>There are no investments in Partly Paid up Debentures.</t>
  </si>
  <si>
    <t>MUTUAL FUND INVESTMENTS ARE SUBJECT TO MARKET RISKS, READ ALL SCHEME RELATED DOCUMENTS CAREFULLY.</t>
  </si>
  <si>
    <t>None of the schemes of Tata Mutual Fund have participated in Credit Default Swaps (CDS) from 1st June 2022 to 30th June 2022.</t>
  </si>
  <si>
    <t>There were no Repo Transactions in Corporate Debt Securities from 1st June 2022 to 30th June 2022.</t>
  </si>
  <si>
    <t>There were No transactions in Interest Rate Futures (IRFs) from 1st June 2022 to 30th June 2022.</t>
  </si>
  <si>
    <t>There were Intra - Scheme Investments from 1st June 2022 to 30th June 2022.</t>
  </si>
  <si>
    <t>There were no Covered Call Transactions from 1st June 2022 to 30th June 2022.</t>
  </si>
  <si>
    <t>SILVER MICRO (1 KG) COMMODITY</t>
  </si>
  <si>
    <t>SILVER MINI (5 KG) COMMODITY</t>
  </si>
  <si>
    <t>Scheme Risk-O-Meter and Scheme Benchmark Risk-O-Meter as of 30th June 2022</t>
  </si>
  <si>
    <t>Serial No.</t>
  </si>
  <si>
    <t>Scheme Name</t>
  </si>
  <si>
    <t>Scheme             Risk- O-Meter</t>
  </si>
  <si>
    <t>Scheme Bench Mark</t>
  </si>
  <si>
    <t>Benchmark     Risk-O-Meter</t>
  </si>
  <si>
    <t>1</t>
  </si>
  <si>
    <t>Low</t>
  </si>
  <si>
    <t>NIFTY 50 Arbitrage</t>
  </si>
  <si>
    <t>LOW</t>
  </si>
  <si>
    <t>Moderately High</t>
  </si>
  <si>
    <t>CRISIL Hybrid 50+50 - Moderate Index</t>
  </si>
  <si>
    <t>High</t>
  </si>
  <si>
    <t>Very High</t>
  </si>
  <si>
    <t>Nifty Financial Services</t>
  </si>
  <si>
    <t>VERY HIGH</t>
  </si>
  <si>
    <t>Low to Moderate</t>
  </si>
  <si>
    <t>CRISIL Banking and PSU Debt Index</t>
  </si>
  <si>
    <t>Moderate</t>
  </si>
  <si>
    <t>Nifty 500</t>
  </si>
  <si>
    <t>CRISIL Corporate Bond Fund BII Index</t>
  </si>
  <si>
    <t>Nifty IT</t>
  </si>
  <si>
    <t>CRISIL Dynamic Bond Fund AIII Index</t>
  </si>
  <si>
    <t>NIFTY Equity Savings Index</t>
  </si>
  <si>
    <t>MODERATE</t>
  </si>
  <si>
    <t>Nifty500 Shariah</t>
  </si>
  <si>
    <t>CRISIL Short Term Bond Fund Index</t>
  </si>
  <si>
    <t>CRISIL Dynamic Gilt Index</t>
  </si>
  <si>
    <t>CRISIL Hybrid 35+65 - Aggressive Index</t>
  </si>
  <si>
    <t>CRISIL Medium to Long Duration Fund AIII Index</t>
  </si>
  <si>
    <t>TATA INDEX FUND - NIFTY</t>
  </si>
  <si>
    <t>Nifty 50</t>
  </si>
  <si>
    <t>TATA INDEX FUND - SENSEX</t>
  </si>
  <si>
    <t>S&amp;P BSE Sensex</t>
  </si>
  <si>
    <t>Nifty India Consumption</t>
  </si>
  <si>
    <t>Nifty Pharma</t>
  </si>
  <si>
    <t>S&amp;P BSE India Infrastructure Index</t>
  </si>
  <si>
    <t>NIFTY LargeMidcap 250</t>
  </si>
  <si>
    <t>Nifty 100</t>
  </si>
  <si>
    <t>CRISIL Liquid Fund AI Index</t>
  </si>
  <si>
    <t>CRISIL Medium Duration Fund BIII Index</t>
  </si>
  <si>
    <t>Nifty Midcap 150</t>
  </si>
  <si>
    <t>CRISIL Money Market Fund BI Index</t>
  </si>
  <si>
    <t>Composite Benchmark of 65% S&amp;P BSE 200 + 15% CRISIL Short Term Bond Fund Index + 20% iCOMDEX Composite Index (Total Return variant of the index (TRI) will be used for performance comparison).</t>
  </si>
  <si>
    <t>TATA NIFTY EXCHANGE TRADED FUND</t>
  </si>
  <si>
    <t>Nifty India Digital</t>
  </si>
  <si>
    <t>Nifty Private Bank</t>
  </si>
  <si>
    <t>Nifty SDL Plus AAA PSU Bond Dec 2027 60:40 Index</t>
  </si>
  <si>
    <t>CRISIL Overnight Fund AI Index</t>
  </si>
  <si>
    <t>S&amp;P BSE 200</t>
  </si>
  <si>
    <t>Nifty Commodities</t>
  </si>
  <si>
    <t>CRISIL Short Term Debt Hybrid 75+25 Fund Index</t>
  </si>
  <si>
    <t>CRISIL Hybrid 25+75 - Aggressive Index</t>
  </si>
  <si>
    <t>CRISIL Short Duration Fund AII Index</t>
  </si>
  <si>
    <t>Nifty Smallcap 250</t>
  </si>
  <si>
    <t>CRISIL Low Duration Fund AI Index</t>
  </si>
  <si>
    <t>CRISIL Ultra Short Duration Fund BI Index</t>
  </si>
  <si>
    <t>TOTAL INVESTMENTS IN FOREIGN SECURITIES : RS.21,427.73 LACS and 3.93% OF AUM</t>
  </si>
  <si>
    <t>TOTAL INVESTMENTS IN FOREIGN SECURITIES - ETF RS: RS.7,209.75 LACS and 1.33% OF AUM</t>
  </si>
  <si>
    <t>@ Included in Total Margins provided in Table 'Disclosure of Funds parked in short term deposits as Margin Deposit as of 30th June  2022.</t>
  </si>
  <si>
    <t xml:space="preserve">For the period ended 30th June  2022 the following for hedging transactions through futures which have been squared off/expired </t>
  </si>
  <si>
    <t>BAJAJ AUTO LTD.JUN2022FUT</t>
  </si>
  <si>
    <t>DIXON TECHNOLOGIES (INDIA) LTD.JUN2022FUT</t>
  </si>
  <si>
    <t>NAVIN FLUORINE INTERNATIONAL LTD.JUN2022FUT</t>
  </si>
  <si>
    <t>TORRENT POWER LTD.JUN2022FUT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</si>
</sst>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409]dd\-mmm\-yy;@"/>
    <numFmt numFmtId="165" formatCode="#,##0.00000"/>
    <numFmt numFmtId="166" formatCode="0.00000"/>
    <numFmt numFmtId="167" formatCode="0.0000"/>
    <numFmt numFmtId="168" formatCode="######0.00000"/>
    <numFmt numFmtId="169" formatCode="#,##0.0000"/>
    <numFmt numFmtId="170" formatCode="[$-409]d\-mmm\-yyyy;@"/>
    <numFmt numFmtId="171" formatCode="0.00_);\(0.00\)"/>
  </numFmts>
  <fonts count="42">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Rupee Foradian"/>
    </font>
    <font>
      <sz val="10"/>
      <name val="Rupee Foradian"/>
    </font>
    <font>
      <u/>
      <sz val="10"/>
      <color indexed="12"/>
      <name val="Arial"/>
      <family val="2"/>
    </font>
    <font>
      <sz val="10"/>
      <name val="Arial"/>
      <family val="2"/>
    </font>
    <font>
      <sz val="10"/>
      <name val="Rupee Foradian"/>
      <family val="2"/>
    </font>
    <font>
      <b/>
      <sz val="10"/>
      <name val="Rupee Foradian"/>
      <family val="2"/>
    </font>
    <font>
      <sz val="11"/>
      <name val="Calibri"/>
      <family val="2"/>
    </font>
    <font>
      <i/>
      <sz val="11"/>
      <name val="Calibri"/>
      <family val="2"/>
    </font>
    <font>
      <b/>
      <sz val="11"/>
      <name val="Calibri"/>
      <family val="2"/>
    </font>
    <font>
      <b/>
      <sz val="10"/>
      <name val="Arial"/>
      <family val="2"/>
    </font>
    <font>
      <b/>
      <sz val="11"/>
      <name val="Times New Roman"/>
      <family val="1"/>
    </font>
    <font>
      <b/>
      <sz val="10"/>
      <color theme="1"/>
      <name val="Rupee Foradian"/>
    </font>
    <font>
      <sz val="10"/>
      <color theme="1"/>
      <name val="Times New Roman"/>
      <family val="1"/>
    </font>
    <font>
      <b/>
      <sz val="11"/>
      <color theme="1"/>
      <name val="Calibri"/>
      <family val="2"/>
    </font>
    <font>
      <b/>
      <sz val="11"/>
      <color rgb="FF000000"/>
      <name val="Calibri"/>
      <family val="2"/>
      <scheme val="minor"/>
    </font>
    <font>
      <sz val="11"/>
      <color rgb="FF000000"/>
      <name val="Calibri"/>
      <family val="2"/>
      <scheme val="minor"/>
    </font>
    <font>
      <sz val="11"/>
      <name val="Calibri"/>
      <family val="2"/>
      <scheme val="minor"/>
    </font>
    <font>
      <b/>
      <sz val="12"/>
      <name val="Calibri"/>
      <family val="2"/>
    </font>
    <font>
      <sz val="10"/>
      <color indexed="8"/>
      <name val="Arial"/>
      <family val="2"/>
    </font>
    <font>
      <b/>
      <sz val="12"/>
      <color indexed="8"/>
      <name val="Calibri"/>
      <family val="2"/>
      <scheme val="minor"/>
    </font>
    <font>
      <b/>
      <sz val="10"/>
      <color indexed="8"/>
      <name val="Arial"/>
      <family val="2"/>
    </font>
    <font>
      <sz val="11"/>
      <color indexed="8"/>
      <name val="Calibri"/>
      <family val="2"/>
      <scheme val="minor"/>
    </font>
    <font>
      <sz val="8"/>
      <color indexed="8"/>
      <name val="Times New Roman"/>
      <family val="1"/>
    </font>
    <font>
      <sz val="10"/>
      <color indexed="8"/>
      <name val="Calibri"/>
      <family val="2"/>
      <scheme val="minor"/>
    </font>
    <font>
      <b/>
      <sz val="14"/>
      <color theme="1"/>
      <name val="Calibri"/>
      <family val="2"/>
      <scheme val="minor"/>
    </font>
    <font>
      <b/>
      <sz val="11"/>
      <color theme="1"/>
      <name val="Calibri"/>
      <family val="2"/>
      <scheme val="minor"/>
    </font>
    <font>
      <b/>
      <sz val="11"/>
      <color indexed="8"/>
      <name val="Calibri"/>
      <family val="2"/>
    </font>
    <font>
      <b/>
      <sz val="11"/>
      <name val="Calibri"/>
      <family val="2"/>
      <scheme val="minor"/>
    </font>
    <font>
      <b/>
      <sz val="11"/>
      <color indexed="8"/>
      <name val="Calibri"/>
      <family val="2"/>
      <scheme val="minor"/>
    </font>
    <font>
      <sz val="11"/>
      <color indexed="8"/>
      <name val="Calibri"/>
      <family val="2"/>
    </font>
    <font>
      <b/>
      <sz val="12"/>
      <name val="Calibri"/>
      <family val="2"/>
      <scheme val="minor"/>
    </font>
    <font>
      <b/>
      <sz val="11"/>
      <color indexed="8"/>
      <name val="Times New Roman"/>
      <family val="1"/>
    </font>
    <font>
      <b/>
      <sz val="11"/>
      <name val="Rupee Foradian"/>
      <family val="2"/>
    </font>
    <font>
      <b/>
      <sz val="14"/>
      <name val="Calibri"/>
      <family val="2"/>
      <scheme val="minor"/>
    </font>
  </fonts>
  <fills count="5">
    <fill>
      <patternFill patternType="none"/>
    </fill>
    <fill>
      <patternFill patternType="gray125"/>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rgb="FF000000"/>
      </right>
      <top/>
      <bottom/>
      <diagonal/>
    </border>
    <border>
      <left style="medium">
        <color rgb="FF000000"/>
      </left>
      <right style="medium">
        <color indexed="64"/>
      </right>
      <top/>
      <bottom/>
      <diagonal/>
    </border>
    <border>
      <left style="medium">
        <color indexed="64"/>
      </left>
      <right style="medium">
        <color indexed="64"/>
      </right>
      <top/>
      <bottom/>
      <diagonal/>
    </border>
    <border>
      <left style="medium">
        <color indexed="64"/>
      </left>
      <right style="medium">
        <color rgb="FF000000"/>
      </right>
      <top/>
      <bottom style="medium">
        <color indexed="64"/>
      </bottom>
      <diagonal/>
    </border>
    <border>
      <left style="medium">
        <color rgb="FF000000"/>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
      <left style="medium">
        <color rgb="FF000000"/>
      </left>
      <right/>
      <top style="medium">
        <color indexed="64"/>
      </top>
      <bottom/>
      <diagonal/>
    </border>
    <border>
      <left style="medium">
        <color rgb="FF000000"/>
      </left>
      <right/>
      <top/>
      <bottom/>
      <diagonal/>
    </border>
    <border>
      <left style="medium">
        <color rgb="FF000000"/>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rgb="FF000000"/>
      </top>
      <bottom/>
      <diagonal/>
    </border>
    <border>
      <left/>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13">
    <xf numFmtId="0" fontId="0" fillId="0" borderId="0"/>
    <xf numFmtId="0" fontId="10" fillId="0" borderId="0" applyNumberFormat="0" applyFill="0" applyBorder="0" applyAlignment="0" applyProtection="0">
      <alignment vertical="top"/>
      <protection locked="0"/>
    </xf>
    <xf numFmtId="0" fontId="11" fillId="0" borderId="0"/>
    <xf numFmtId="0" fontId="11" fillId="0" borderId="0"/>
    <xf numFmtId="0" fontId="11" fillId="0" borderId="0"/>
    <xf numFmtId="0" fontId="26" fillId="0" borderId="0"/>
    <xf numFmtId="0" fontId="6" fillId="0" borderId="0"/>
    <xf numFmtId="0" fontId="6" fillId="0" borderId="0"/>
    <xf numFmtId="43" fontId="11" fillId="0" borderId="0" applyFon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4" fillId="0" borderId="0" applyFont="0" applyFill="0" applyBorder="0" applyAlignment="0" applyProtection="0"/>
    <xf numFmtId="0" fontId="2" fillId="0" borderId="0"/>
  </cellStyleXfs>
  <cellXfs count="450">
    <xf numFmtId="0" fontId="0" fillId="0" borderId="0" xfId="0"/>
    <xf numFmtId="0" fontId="9" fillId="0" borderId="0" xfId="0" applyFont="1"/>
    <xf numFmtId="0" fontId="8" fillId="0" borderId="0" xfId="0" applyFont="1"/>
    <xf numFmtId="0" fontId="10" fillId="0" borderId="0" xfId="1" applyAlignment="1" applyProtection="1"/>
    <xf numFmtId="2" fontId="9" fillId="0" borderId="0" xfId="0" applyNumberFormat="1" applyFont="1" applyAlignment="1">
      <alignment horizontal="right"/>
    </xf>
    <xf numFmtId="2" fontId="9" fillId="0" borderId="0" xfId="0" applyNumberFormat="1" applyFont="1"/>
    <xf numFmtId="0" fontId="8" fillId="0" borderId="2" xfId="0" applyFont="1" applyBorder="1"/>
    <xf numFmtId="2" fontId="8" fillId="0" borderId="2" xfId="0" applyNumberFormat="1" applyFont="1" applyBorder="1"/>
    <xf numFmtId="2" fontId="8" fillId="0" borderId="2" xfId="0" applyNumberFormat="1" applyFont="1" applyBorder="1" applyAlignment="1">
      <alignment horizontal="right"/>
    </xf>
    <xf numFmtId="2" fontId="8" fillId="0" borderId="0" xfId="0" applyNumberFormat="1" applyFont="1"/>
    <xf numFmtId="2" fontId="8" fillId="0" borderId="0" xfId="0" applyNumberFormat="1" applyFont="1" applyAlignment="1">
      <alignment horizontal="right"/>
    </xf>
    <xf numFmtId="0" fontId="8" fillId="0" borderId="0" xfId="0" applyFont="1" applyAlignment="1">
      <alignment wrapText="1"/>
    </xf>
    <xf numFmtId="0" fontId="9" fillId="0" borderId="0" xfId="0" applyFont="1" applyFill="1"/>
    <xf numFmtId="2" fontId="9" fillId="0" borderId="0" xfId="0" applyNumberFormat="1" applyFont="1" applyFill="1"/>
    <xf numFmtId="2" fontId="9" fillId="0" borderId="0" xfId="0" applyNumberFormat="1" applyFont="1" applyFill="1" applyAlignment="1">
      <alignment horizontal="right"/>
    </xf>
    <xf numFmtId="0" fontId="12" fillId="0" borderId="0" xfId="0" applyFont="1"/>
    <xf numFmtId="0" fontId="13" fillId="0" borderId="0" xfId="0" applyFont="1"/>
    <xf numFmtId="2" fontId="13" fillId="0" borderId="0" xfId="0" applyNumberFormat="1" applyFont="1" applyAlignment="1">
      <alignment horizontal="center"/>
    </xf>
    <xf numFmtId="2" fontId="13" fillId="0" borderId="0" xfId="0" applyNumberFormat="1" applyFont="1" applyAlignment="1">
      <alignment horizontal="right"/>
    </xf>
    <xf numFmtId="0" fontId="13" fillId="0" borderId="0" xfId="2" applyFont="1"/>
    <xf numFmtId="2" fontId="12" fillId="0" borderId="0" xfId="0" applyNumberFormat="1" applyFont="1" applyAlignment="1">
      <alignment horizontal="center"/>
    </xf>
    <xf numFmtId="2" fontId="12" fillId="0" borderId="0" xfId="0" applyNumberFormat="1" applyFont="1" applyAlignment="1">
      <alignment horizontal="right"/>
    </xf>
    <xf numFmtId="2" fontId="8" fillId="0" borderId="0" xfId="0" applyNumberFormat="1" applyFont="1" applyFill="1" applyAlignment="1">
      <alignment horizontal="right"/>
    </xf>
    <xf numFmtId="2" fontId="9" fillId="0" borderId="0" xfId="0" applyNumberFormat="1" applyFont="1" applyAlignment="1">
      <alignment horizontal="center"/>
    </xf>
    <xf numFmtId="0" fontId="8" fillId="0" borderId="0" xfId="0" applyFont="1" applyAlignment="1">
      <alignment vertical="center"/>
    </xf>
    <xf numFmtId="0" fontId="10" fillId="0" borderId="0" xfId="1" applyFill="1" applyAlignment="1" applyProtection="1"/>
    <xf numFmtId="2" fontId="13" fillId="0" borderId="0" xfId="0" applyNumberFormat="1" applyFont="1" applyFill="1" applyAlignment="1">
      <alignment horizontal="right"/>
    </xf>
    <xf numFmtId="0" fontId="14" fillId="0" borderId="3" xfId="0" applyFont="1" applyBorder="1" applyAlignment="1">
      <alignment horizontal="justify" vertical="center" wrapText="1"/>
    </xf>
    <xf numFmtId="0" fontId="14" fillId="0" borderId="5" xfId="0" applyFont="1" applyBorder="1" applyAlignment="1">
      <alignment horizontal="justify" vertical="center" wrapText="1"/>
    </xf>
    <xf numFmtId="2" fontId="13" fillId="0" borderId="0" xfId="0" applyNumberFormat="1" applyFont="1" applyAlignment="1">
      <alignment horizontal="left"/>
    </xf>
    <xf numFmtId="2" fontId="8" fillId="0" borderId="0" xfId="0" applyNumberFormat="1" applyFont="1" applyAlignment="1">
      <alignment horizontal="center"/>
    </xf>
    <xf numFmtId="164" fontId="8" fillId="0" borderId="0" xfId="0" applyNumberFormat="1" applyFont="1" applyAlignment="1">
      <alignment horizontal="center"/>
    </xf>
    <xf numFmtId="0" fontId="16" fillId="0" borderId="8" xfId="0" applyFont="1" applyBorder="1" applyAlignment="1">
      <alignment vertical="center" wrapText="1"/>
    </xf>
    <xf numFmtId="0" fontId="14" fillId="0" borderId="11" xfId="0" applyFont="1" applyBorder="1" applyAlignment="1">
      <alignment horizontal="justify" vertical="center" wrapText="1"/>
    </xf>
    <xf numFmtId="0" fontId="14" fillId="0" borderId="14" xfId="0" applyFont="1" applyBorder="1" applyAlignment="1">
      <alignment horizontal="justify" vertical="center" wrapText="1"/>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11" fillId="0" borderId="1" xfId="0" applyFont="1" applyBorder="1" applyAlignment="1">
      <alignment horizontal="center" vertical="center" wrapText="1"/>
    </xf>
    <xf numFmtId="0" fontId="13" fillId="0" borderId="1" xfId="0" applyFont="1" applyBorder="1"/>
    <xf numFmtId="4" fontId="9" fillId="0" borderId="0" xfId="0" applyNumberFormat="1" applyFont="1" applyAlignment="1">
      <alignment horizontal="center" vertical="center"/>
    </xf>
    <xf numFmtId="0" fontId="9" fillId="0" borderId="0" xfId="0" applyFont="1" applyAlignment="1">
      <alignment vertical="center"/>
    </xf>
    <xf numFmtId="2" fontId="9" fillId="0" borderId="0" xfId="0" applyNumberFormat="1" applyFont="1" applyAlignment="1">
      <alignment horizontal="right" vertical="center"/>
    </xf>
    <xf numFmtId="0" fontId="8" fillId="0" borderId="1" xfId="0" applyFont="1" applyBorder="1" applyAlignment="1">
      <alignment horizontal="center" vertical="center" wrapText="1"/>
    </xf>
    <xf numFmtId="4" fontId="8" fillId="0" borderId="1" xfId="0" applyNumberFormat="1" applyFont="1" applyBorder="1" applyAlignment="1">
      <alignment horizontal="center" vertical="center" wrapText="1"/>
    </xf>
    <xf numFmtId="0" fontId="18" fillId="0" borderId="1" xfId="0" applyFont="1" applyBorder="1" applyAlignment="1">
      <alignment horizontal="center" vertical="center" wrapText="1"/>
    </xf>
    <xf numFmtId="2" fontId="8" fillId="0" borderId="1" xfId="0" applyNumberFormat="1" applyFont="1" applyBorder="1" applyAlignment="1">
      <alignment horizontal="center" vertical="center" wrapText="1"/>
    </xf>
    <xf numFmtId="0" fontId="9" fillId="0" borderId="1" xfId="0" applyFont="1" applyBorder="1" applyAlignment="1">
      <alignment vertical="center"/>
    </xf>
    <xf numFmtId="4" fontId="9" fillId="0" borderId="1" xfId="0" applyNumberFormat="1" applyFont="1" applyBorder="1" applyAlignment="1">
      <alignment horizontal="center" vertical="center"/>
    </xf>
    <xf numFmtId="0" fontId="9" fillId="0" borderId="1" xfId="0" applyFont="1" applyBorder="1" applyAlignment="1">
      <alignment horizontal="center" vertical="center"/>
    </xf>
    <xf numFmtId="2" fontId="9" fillId="0" borderId="1" xfId="0" applyNumberFormat="1" applyFont="1" applyBorder="1" applyAlignment="1">
      <alignment horizontal="right" vertical="center"/>
    </xf>
    <xf numFmtId="0" fontId="19" fillId="0" borderId="0" xfId="0" applyFont="1" applyAlignment="1">
      <alignment vertical="center"/>
    </xf>
    <xf numFmtId="4" fontId="20" fillId="0" borderId="0" xfId="0" applyNumberFormat="1" applyFont="1" applyAlignment="1">
      <alignment horizontal="center"/>
    </xf>
    <xf numFmtId="0" fontId="20" fillId="0" borderId="0" xfId="0" applyFont="1"/>
    <xf numFmtId="0" fontId="21" fillId="0" borderId="1" xfId="0" applyFont="1" applyBorder="1" applyAlignment="1">
      <alignment horizontal="center" vertical="center" wrapText="1"/>
    </xf>
    <xf numFmtId="4" fontId="21" fillId="0" borderId="1" xfId="0" applyNumberFormat="1" applyFont="1" applyBorder="1" applyAlignment="1">
      <alignment horizontal="center" vertical="center" wrapText="1"/>
    </xf>
    <xf numFmtId="0" fontId="0" fillId="0" borderId="1" xfId="0" applyBorder="1"/>
    <xf numFmtId="2" fontId="0" fillId="0" borderId="1" xfId="0" applyNumberFormat="1" applyBorder="1" applyAlignment="1">
      <alignment horizontal="center"/>
    </xf>
    <xf numFmtId="4" fontId="0" fillId="0" borderId="1" xfId="0" applyNumberFormat="1" applyBorder="1" applyAlignment="1">
      <alignment horizontal="center" wrapText="1"/>
    </xf>
    <xf numFmtId="2" fontId="0" fillId="0" borderId="0" xfId="0" applyNumberFormat="1"/>
    <xf numFmtId="0" fontId="7" fillId="0" borderId="0" xfId="0" applyFont="1"/>
    <xf numFmtId="164" fontId="0" fillId="0" borderId="0" xfId="0" applyNumberFormat="1"/>
    <xf numFmtId="0" fontId="23" fillId="0" borderId="1" xfId="0" applyFont="1" applyBorder="1" applyAlignment="1">
      <alignment vertical="center" wrapText="1"/>
    </xf>
    <xf numFmtId="3" fontId="23" fillId="0" borderId="1" xfId="0" applyNumberFormat="1" applyFont="1" applyBorder="1" applyAlignment="1">
      <alignment horizontal="center" vertical="center" wrapText="1"/>
    </xf>
    <xf numFmtId="4" fontId="24" fillId="0" borderId="1" xfId="0" applyNumberFormat="1" applyFont="1" applyBorder="1" applyAlignment="1">
      <alignment horizontal="center"/>
    </xf>
    <xf numFmtId="4" fontId="9" fillId="0" borderId="1" xfId="0" applyNumberFormat="1" applyFont="1" applyBorder="1" applyAlignment="1">
      <alignment horizontal="right" vertical="center"/>
    </xf>
    <xf numFmtId="0" fontId="11" fillId="0" borderId="1" xfId="0" applyFont="1" applyBorder="1"/>
    <xf numFmtId="0" fontId="11" fillId="0" borderId="0" xfId="0" applyFont="1"/>
    <xf numFmtId="2" fontId="0" fillId="0" borderId="0" xfId="0" applyNumberFormat="1" applyAlignment="1">
      <alignment horizontal="center"/>
    </xf>
    <xf numFmtId="4" fontId="0" fillId="0" borderId="0" xfId="0" applyNumberFormat="1" applyAlignment="1">
      <alignment horizontal="center" wrapText="1"/>
    </xf>
    <xf numFmtId="0" fontId="25" fillId="0" borderId="0" xfId="0" applyFont="1" applyAlignment="1">
      <alignment vertical="center"/>
    </xf>
    <xf numFmtId="0" fontId="9" fillId="0" borderId="0" xfId="3" applyFont="1"/>
    <xf numFmtId="2" fontId="9" fillId="0" borderId="0" xfId="3" applyNumberFormat="1" applyFont="1"/>
    <xf numFmtId="2" fontId="9" fillId="0" borderId="0" xfId="3" applyNumberFormat="1" applyFont="1" applyAlignment="1">
      <alignment horizontal="right"/>
    </xf>
    <xf numFmtId="0" fontId="17" fillId="0" borderId="0" xfId="0" applyFont="1"/>
    <xf numFmtId="2" fontId="8" fillId="0" borderId="0" xfId="4" applyNumberFormat="1" applyFont="1" applyAlignment="1">
      <alignment horizontal="center"/>
    </xf>
    <xf numFmtId="4" fontId="0" fillId="0" borderId="0" xfId="0" applyNumberFormat="1" applyAlignment="1">
      <alignment horizontal="center" vertical="center"/>
    </xf>
    <xf numFmtId="4" fontId="9" fillId="0" borderId="0" xfId="3" applyNumberFormat="1" applyFont="1" applyAlignment="1">
      <alignment horizontal="right"/>
    </xf>
    <xf numFmtId="4" fontId="0" fillId="0" borderId="0" xfId="0" applyNumberFormat="1" applyAlignment="1">
      <alignment horizontal="center"/>
    </xf>
    <xf numFmtId="4" fontId="17" fillId="0" borderId="0" xfId="0" applyNumberFormat="1" applyFont="1" applyAlignment="1">
      <alignment horizontal="center"/>
    </xf>
    <xf numFmtId="0" fontId="0" fillId="0" borderId="0" xfId="0" applyAlignment="1">
      <alignment wrapText="1"/>
    </xf>
    <xf numFmtId="0" fontId="13" fillId="0" borderId="0" xfId="4" applyFont="1"/>
    <xf numFmtId="4" fontId="12" fillId="0" borderId="0" xfId="4" applyNumberFormat="1" applyFont="1" applyAlignment="1">
      <alignment horizontal="center"/>
    </xf>
    <xf numFmtId="4" fontId="13" fillId="0" borderId="0" xfId="4" applyNumberFormat="1" applyFont="1" applyAlignment="1">
      <alignment horizontal="center"/>
    </xf>
    <xf numFmtId="4" fontId="0" fillId="0" borderId="0" xfId="0" applyNumberFormat="1" applyAlignment="1">
      <alignment vertical="center"/>
    </xf>
    <xf numFmtId="4" fontId="0" fillId="0" borderId="0" xfId="0" applyNumberFormat="1"/>
    <xf numFmtId="4" fontId="17" fillId="0" borderId="0" xfId="0" applyNumberFormat="1" applyFont="1"/>
    <xf numFmtId="0" fontId="16" fillId="0" borderId="17" xfId="0" applyFont="1" applyBorder="1" applyAlignment="1">
      <alignment vertical="center" wrapText="1"/>
    </xf>
    <xf numFmtId="0" fontId="14" fillId="0" borderId="19" xfId="0" applyFont="1" applyBorder="1" applyAlignment="1">
      <alignment horizontal="justify" vertical="center" wrapText="1"/>
    </xf>
    <xf numFmtId="0" fontId="14" fillId="0" borderId="21" xfId="0" applyFont="1" applyBorder="1" applyAlignment="1">
      <alignment horizontal="justify" vertical="center" wrapText="1"/>
    </xf>
    <xf numFmtId="0" fontId="11" fillId="0" borderId="1" xfId="0" applyFont="1" applyBorder="1" applyAlignment="1">
      <alignment horizontal="left" vertical="center" wrapText="1" indent="2"/>
    </xf>
    <xf numFmtId="4" fontId="24" fillId="0" borderId="0" xfId="0" applyNumberFormat="1" applyFont="1" applyAlignment="1">
      <alignment horizontal="center"/>
    </xf>
    <xf numFmtId="2" fontId="9" fillId="0" borderId="0" xfId="0" applyNumberFormat="1" applyFont="1" applyAlignment="1">
      <alignment horizontal="center" vertical="center" wrapText="1"/>
    </xf>
    <xf numFmtId="2" fontId="9" fillId="0" borderId="0" xfId="0" applyNumberFormat="1" applyFont="1" applyAlignment="1">
      <alignment horizontal="right" vertical="center" wrapText="1"/>
    </xf>
    <xf numFmtId="0" fontId="9" fillId="0" borderId="0" xfId="0" applyFont="1" applyAlignment="1">
      <alignment vertical="center" wrapText="1"/>
    </xf>
    <xf numFmtId="2" fontId="8" fillId="0" borderId="0" xfId="0" applyNumberFormat="1" applyFont="1" applyAlignment="1">
      <alignment horizontal="center" vertical="center" wrapText="1"/>
    </xf>
    <xf numFmtId="2" fontId="8" fillId="0" borderId="0" xfId="0" applyNumberFormat="1" applyFont="1" applyAlignment="1">
      <alignment horizontal="right" vertical="center" wrapText="1"/>
    </xf>
    <xf numFmtId="0" fontId="8" fillId="0" borderId="0" xfId="0" applyFont="1" applyAlignment="1">
      <alignment vertical="center" wrapText="1"/>
    </xf>
    <xf numFmtId="0" fontId="14" fillId="0" borderId="11" xfId="0" applyFont="1" applyBorder="1" applyAlignment="1">
      <alignment vertical="center" wrapText="1"/>
    </xf>
    <xf numFmtId="0" fontId="14" fillId="0" borderId="14" xfId="0" applyFont="1" applyBorder="1" applyAlignment="1">
      <alignment vertical="center" wrapText="1"/>
    </xf>
    <xf numFmtId="0" fontId="12" fillId="0" borderId="0" xfId="0" applyFont="1" applyAlignment="1">
      <alignment vertical="center" wrapText="1"/>
    </xf>
    <xf numFmtId="4" fontId="0" fillId="0" borderId="1" xfId="0" applyNumberFormat="1" applyBorder="1" applyAlignment="1">
      <alignment horizontal="center"/>
    </xf>
    <xf numFmtId="4" fontId="9" fillId="0" borderId="1" xfId="0" applyNumberFormat="1" applyFont="1" applyBorder="1" applyAlignment="1">
      <alignment horizontal="center"/>
    </xf>
    <xf numFmtId="0" fontId="16" fillId="0" borderId="10" xfId="0" applyFont="1" applyBorder="1" applyAlignment="1">
      <alignment vertical="center" wrapText="1"/>
    </xf>
    <xf numFmtId="0" fontId="0" fillId="0" borderId="13" xfId="0" applyBorder="1" applyAlignment="1">
      <alignment wrapText="1"/>
    </xf>
    <xf numFmtId="0" fontId="12" fillId="0" borderId="0" xfId="0" applyFont="1" applyAlignment="1">
      <alignment wrapText="1"/>
    </xf>
    <xf numFmtId="0" fontId="14" fillId="0" borderId="13" xfId="0" applyFont="1" applyBorder="1" applyAlignment="1">
      <alignment horizontal="justify" vertical="center" wrapText="1"/>
    </xf>
    <xf numFmtId="0" fontId="14" fillId="0" borderId="16" xfId="0" applyFont="1" applyBorder="1" applyAlignment="1">
      <alignment horizontal="justify" vertical="center" wrapText="1"/>
    </xf>
    <xf numFmtId="2" fontId="9" fillId="0" borderId="1" xfId="0" applyNumberFormat="1" applyFont="1" applyBorder="1"/>
    <xf numFmtId="0" fontId="9" fillId="0" borderId="1" xfId="0" applyFont="1" applyBorder="1"/>
    <xf numFmtId="0" fontId="14" fillId="0" borderId="29" xfId="0" applyFont="1" applyBorder="1" applyAlignment="1">
      <alignment horizontal="justify" vertical="center" wrapText="1"/>
    </xf>
    <xf numFmtId="0" fontId="12" fillId="0" borderId="0" xfId="0" applyFont="1" applyFill="1"/>
    <xf numFmtId="0" fontId="8" fillId="0" borderId="2" xfId="0" applyFont="1" applyFill="1" applyBorder="1"/>
    <xf numFmtId="2" fontId="8" fillId="0" borderId="2" xfId="0" applyNumberFormat="1" applyFont="1" applyFill="1" applyBorder="1"/>
    <xf numFmtId="2" fontId="8" fillId="0" borderId="2" xfId="0" applyNumberFormat="1" applyFont="1" applyFill="1" applyBorder="1" applyAlignment="1">
      <alignment horizontal="right"/>
    </xf>
    <xf numFmtId="0" fontId="8" fillId="0" borderId="0" xfId="0" applyFont="1" applyFill="1"/>
    <xf numFmtId="2" fontId="8" fillId="0" borderId="0" xfId="0" applyNumberFormat="1" applyFont="1" applyFill="1"/>
    <xf numFmtId="0" fontId="8" fillId="0" borderId="0" xfId="0" applyFont="1" applyFill="1" applyAlignment="1">
      <alignment wrapText="1"/>
    </xf>
    <xf numFmtId="0" fontId="13" fillId="0" borderId="0" xfId="2" applyFont="1" applyFill="1"/>
    <xf numFmtId="0" fontId="13" fillId="0" borderId="0" xfId="0" applyFont="1" applyFill="1"/>
    <xf numFmtId="2" fontId="12" fillId="0" borderId="0" xfId="0" applyNumberFormat="1" applyFont="1" applyFill="1" applyAlignment="1">
      <alignment horizontal="center"/>
    </xf>
    <xf numFmtId="2" fontId="12" fillId="0" borderId="0" xfId="0" applyNumberFormat="1" applyFont="1" applyFill="1" applyAlignment="1">
      <alignment horizontal="right"/>
    </xf>
    <xf numFmtId="2" fontId="13" fillId="0" borderId="0" xfId="0" applyNumberFormat="1" applyFont="1" applyFill="1" applyAlignment="1">
      <alignment horizontal="center"/>
    </xf>
    <xf numFmtId="0" fontId="8" fillId="0" borderId="0" xfId="0" applyFont="1" applyFill="1" applyAlignment="1">
      <alignment vertical="center"/>
    </xf>
    <xf numFmtId="2" fontId="9" fillId="0" borderId="0" xfId="0" applyNumberFormat="1" applyFont="1" applyFill="1" applyAlignment="1">
      <alignment horizontal="center"/>
    </xf>
    <xf numFmtId="4" fontId="8" fillId="0" borderId="0" xfId="0" applyNumberFormat="1" applyFont="1" applyFill="1"/>
    <xf numFmtId="0" fontId="9" fillId="0" borderId="0" xfId="0" applyFont="1" applyFill="1" applyAlignment="1">
      <alignment vertical="center"/>
    </xf>
    <xf numFmtId="2" fontId="13" fillId="0" borderId="0" xfId="0" applyNumberFormat="1" applyFont="1"/>
    <xf numFmtId="4" fontId="12" fillId="0" borderId="0" xfId="0" applyNumberFormat="1" applyFont="1"/>
    <xf numFmtId="0" fontId="14" fillId="0" borderId="13" xfId="0" applyFont="1" applyBorder="1" applyAlignment="1">
      <alignment vertical="center" wrapText="1"/>
    </xf>
    <xf numFmtId="0" fontId="14" fillId="0" borderId="16" xfId="0" applyFont="1" applyBorder="1" applyAlignment="1">
      <alignment vertical="center" wrapText="1"/>
    </xf>
    <xf numFmtId="0" fontId="14" fillId="0" borderId="5" xfId="0" applyFont="1" applyBorder="1" applyAlignment="1">
      <alignment vertical="center" wrapText="1"/>
    </xf>
    <xf numFmtId="2" fontId="12" fillId="0" borderId="0" xfId="0" applyNumberFormat="1" applyFont="1" applyAlignment="1">
      <alignment horizontal="right" vertical="center" wrapText="1"/>
    </xf>
    <xf numFmtId="0" fontId="16" fillId="0" borderId="11" xfId="0" applyFont="1" applyBorder="1" applyAlignment="1">
      <alignment vertical="center" wrapText="1"/>
    </xf>
    <xf numFmtId="0" fontId="9" fillId="0" borderId="0" xfId="0" applyFont="1" applyFill="1" applyAlignment="1">
      <alignment wrapText="1"/>
    </xf>
    <xf numFmtId="0" fontId="8" fillId="0" borderId="0" xfId="2" applyFont="1"/>
    <xf numFmtId="0" fontId="13" fillId="0" borderId="0" xfId="2" applyFont="1" applyAlignment="1">
      <alignment wrapText="1"/>
    </xf>
    <xf numFmtId="4" fontId="0" fillId="0" borderId="1" xfId="0" applyNumberFormat="1" applyBorder="1"/>
    <xf numFmtId="2" fontId="0" fillId="0" borderId="1" xfId="0" applyNumberFormat="1" applyBorder="1"/>
    <xf numFmtId="0" fontId="6" fillId="0" borderId="0" xfId="6"/>
    <xf numFmtId="15" fontId="28" fillId="3" borderId="1" xfId="6" applyNumberFormat="1" applyFont="1" applyFill="1" applyBorder="1" applyAlignment="1">
      <alignment horizontal="center" vertical="center" wrapText="1"/>
    </xf>
    <xf numFmtId="165" fontId="28" fillId="3" borderId="1" xfId="6" applyNumberFormat="1" applyFont="1" applyFill="1" applyBorder="1" applyAlignment="1">
      <alignment horizontal="center" vertical="center" wrapText="1"/>
    </xf>
    <xf numFmtId="166" fontId="28" fillId="3" borderId="1" xfId="6" applyNumberFormat="1" applyFont="1" applyFill="1" applyBorder="1" applyAlignment="1">
      <alignment horizontal="center" vertical="center" wrapText="1"/>
    </xf>
    <xf numFmtId="0" fontId="6" fillId="0" borderId="0" xfId="6" applyAlignment="1">
      <alignment vertical="center" wrapText="1"/>
    </xf>
    <xf numFmtId="15" fontId="29" fillId="0" borderId="1" xfId="6" applyNumberFormat="1" applyFont="1" applyBorder="1" applyAlignment="1">
      <alignment horizontal="center"/>
    </xf>
    <xf numFmtId="167" fontId="29" fillId="0" borderId="1" xfId="6" applyNumberFormat="1" applyFont="1" applyBorder="1"/>
    <xf numFmtId="15" fontId="30" fillId="0" borderId="0" xfId="6" applyNumberFormat="1" applyFont="1" applyAlignment="1">
      <alignment horizontal="center"/>
    </xf>
    <xf numFmtId="167" fontId="30" fillId="0" borderId="0" xfId="6" applyNumberFormat="1" applyFont="1"/>
    <xf numFmtId="15" fontId="29" fillId="0" borderId="0" xfId="6" applyNumberFormat="1" applyFont="1" applyAlignment="1">
      <alignment horizontal="center"/>
    </xf>
    <xf numFmtId="167" fontId="29" fillId="0" borderId="0" xfId="6" applyNumberFormat="1" applyFont="1"/>
    <xf numFmtId="15" fontId="28" fillId="3" borderId="7" xfId="6" applyNumberFormat="1" applyFont="1" applyFill="1" applyBorder="1" applyAlignment="1">
      <alignment horizontal="center" vertical="center" wrapText="1"/>
    </xf>
    <xf numFmtId="165" fontId="28" fillId="3" borderId="7" xfId="6" applyNumberFormat="1" applyFont="1" applyFill="1" applyBorder="1" applyAlignment="1">
      <alignment horizontal="center" vertical="center" wrapText="1"/>
    </xf>
    <xf numFmtId="166" fontId="28" fillId="3" borderId="7" xfId="6" applyNumberFormat="1" applyFont="1" applyFill="1" applyBorder="1" applyAlignment="1">
      <alignment horizontal="center" vertical="center" wrapText="1"/>
    </xf>
    <xf numFmtId="0" fontId="6" fillId="0" borderId="0" xfId="6" applyAlignment="1">
      <alignment wrapText="1"/>
    </xf>
    <xf numFmtId="167" fontId="29" fillId="0" borderId="1" xfId="6" applyNumberFormat="1" applyFont="1" applyBorder="1" applyAlignment="1">
      <alignment horizontal="right"/>
    </xf>
    <xf numFmtId="15" fontId="6" fillId="0" borderId="0" xfId="6" quotePrefix="1" applyNumberFormat="1" applyAlignment="1">
      <alignment horizontal="center"/>
    </xf>
    <xf numFmtId="167" fontId="31" fillId="0" borderId="0" xfId="6" applyNumberFormat="1" applyFont="1"/>
    <xf numFmtId="167" fontId="30" fillId="0" borderId="0" xfId="6" applyNumberFormat="1" applyFont="1" applyAlignment="1">
      <alignment horizontal="right"/>
    </xf>
    <xf numFmtId="15" fontId="31" fillId="0" borderId="0" xfId="6" applyNumberFormat="1" applyFont="1" applyAlignment="1">
      <alignment horizontal="center"/>
    </xf>
    <xf numFmtId="168" fontId="30" fillId="0" borderId="0" xfId="6" applyNumberFormat="1" applyFont="1"/>
    <xf numFmtId="169" fontId="31" fillId="0" borderId="0" xfId="6" applyNumberFormat="1" applyFont="1"/>
    <xf numFmtId="0" fontId="6" fillId="0" borderId="1" xfId="6" applyBorder="1" applyAlignment="1">
      <alignment horizontal="center" wrapText="1"/>
    </xf>
    <xf numFmtId="168" fontId="29" fillId="0" borderId="1" xfId="6" applyNumberFormat="1" applyFont="1" applyBorder="1" applyAlignment="1">
      <alignment horizontal="right" wrapText="1"/>
    </xf>
    <xf numFmtId="167" fontId="6" fillId="0" borderId="1" xfId="6" applyNumberFormat="1" applyBorder="1" applyAlignment="1">
      <alignment wrapText="1"/>
    </xf>
    <xf numFmtId="0" fontId="6" fillId="0" borderId="0" xfId="6" applyAlignment="1">
      <alignment horizontal="center"/>
    </xf>
    <xf numFmtId="0" fontId="6" fillId="0" borderId="0" xfId="7"/>
    <xf numFmtId="0" fontId="32" fillId="0" borderId="1" xfId="7" applyFont="1" applyBorder="1" applyAlignment="1">
      <alignment horizontal="center"/>
    </xf>
    <xf numFmtId="0" fontId="17" fillId="0" borderId="1" xfId="0" applyFont="1" applyBorder="1" applyAlignment="1">
      <alignment horizontal="center" vertical="center" wrapText="1"/>
    </xf>
    <xf numFmtId="0" fontId="18" fillId="0" borderId="0" xfId="0" applyFont="1" applyAlignment="1">
      <alignment vertical="center"/>
    </xf>
    <xf numFmtId="0" fontId="0" fillId="0" borderId="1" xfId="0" applyBorder="1" applyAlignment="1">
      <alignment horizontal="left" vertical="center" wrapText="1"/>
    </xf>
    <xf numFmtId="4" fontId="0" fillId="0" borderId="1" xfId="0" applyNumberFormat="1" applyBorder="1" applyAlignment="1">
      <alignment horizontal="right" vertical="center" wrapText="1"/>
    </xf>
    <xf numFmtId="0" fontId="17" fillId="0" borderId="1" xfId="0" applyFont="1" applyBorder="1" applyAlignment="1">
      <alignment horizontal="left" vertical="center" wrapText="1"/>
    </xf>
    <xf numFmtId="4" fontId="17" fillId="0" borderId="1" xfId="0" applyNumberFormat="1" applyFont="1" applyBorder="1" applyAlignment="1">
      <alignment horizontal="right" vertical="center" wrapText="1"/>
    </xf>
    <xf numFmtId="4" fontId="24" fillId="0" borderId="1" xfId="0" applyNumberFormat="1" applyFont="1" applyFill="1" applyBorder="1"/>
    <xf numFmtId="43" fontId="37" fillId="0" borderId="0" xfId="9" applyFont="1" applyFill="1"/>
    <xf numFmtId="4" fontId="34" fillId="0" borderId="1" xfId="9" applyNumberFormat="1" applyFont="1" applyFill="1" applyBorder="1" applyAlignment="1">
      <alignment horizontal="center" vertical="center" wrapText="1"/>
    </xf>
    <xf numFmtId="43" fontId="20" fillId="0" borderId="1" xfId="9" applyFont="1" applyFill="1" applyBorder="1" applyAlignment="1">
      <alignment horizontal="center" vertical="top" wrapText="1"/>
    </xf>
    <xf numFmtId="0" fontId="12" fillId="0" borderId="1" xfId="0" applyFont="1" applyBorder="1"/>
    <xf numFmtId="43" fontId="34" fillId="0" borderId="0" xfId="9" applyFont="1" applyFill="1" applyAlignment="1">
      <alignment horizontal="center"/>
    </xf>
    <xf numFmtId="37" fontId="5" fillId="0" borderId="0" xfId="9" applyNumberFormat="1" applyFont="1" applyFill="1" applyBorder="1"/>
    <xf numFmtId="43" fontId="34" fillId="0" borderId="1" xfId="9" applyFont="1" applyFill="1" applyBorder="1" applyAlignment="1">
      <alignment horizontal="center" vertical="center"/>
    </xf>
    <xf numFmtId="43" fontId="34" fillId="0" borderId="1" xfId="9" applyFont="1" applyFill="1" applyBorder="1" applyAlignment="1">
      <alignment horizontal="center"/>
    </xf>
    <xf numFmtId="0" fontId="24" fillId="0" borderId="1" xfId="0" applyFont="1" applyFill="1" applyBorder="1"/>
    <xf numFmtId="39" fontId="24" fillId="0" borderId="1" xfId="0" applyNumberFormat="1" applyFont="1" applyFill="1" applyBorder="1" applyAlignment="1">
      <alignment horizontal="center"/>
    </xf>
    <xf numFmtId="2" fontId="9" fillId="0" borderId="6" xfId="0" applyNumberFormat="1" applyFont="1" applyFill="1" applyBorder="1" applyAlignment="1">
      <alignment horizontal="right"/>
    </xf>
    <xf numFmtId="2" fontId="9" fillId="0" borderId="7" xfId="0" applyNumberFormat="1" applyFont="1" applyFill="1" applyBorder="1" applyAlignment="1">
      <alignment horizontal="right"/>
    </xf>
    <xf numFmtId="4" fontId="8" fillId="0" borderId="4" xfId="0" applyNumberFormat="1" applyFont="1" applyFill="1" applyBorder="1" applyAlignment="1">
      <alignment horizontal="right"/>
    </xf>
    <xf numFmtId="39" fontId="29" fillId="0" borderId="1" xfId="8" applyNumberFormat="1" applyFont="1" applyFill="1" applyBorder="1" applyAlignment="1">
      <alignment vertical="top" wrapText="1"/>
    </xf>
    <xf numFmtId="39" fontId="29" fillId="0" borderId="3" xfId="8" applyNumberFormat="1" applyFont="1" applyFill="1" applyBorder="1" applyAlignment="1">
      <alignment vertical="top" wrapText="1"/>
    </xf>
    <xf numFmtId="3" fontId="24" fillId="0" borderId="1" xfId="0" applyNumberFormat="1" applyFont="1" applyFill="1" applyBorder="1" applyAlignment="1">
      <alignment horizontal="center"/>
    </xf>
    <xf numFmtId="37" fontId="29" fillId="0" borderId="1" xfId="8" applyNumberFormat="1" applyFont="1" applyFill="1" applyBorder="1" applyAlignment="1">
      <alignment horizontal="center" vertical="center" wrapText="1"/>
    </xf>
    <xf numFmtId="4" fontId="29" fillId="0" borderId="1" xfId="9" applyNumberFormat="1" applyFont="1" applyFill="1" applyBorder="1" applyAlignment="1">
      <alignment horizontal="center" vertical="center" wrapText="1"/>
    </xf>
    <xf numFmtId="10" fontId="13" fillId="0" borderId="0" xfId="10" applyNumberFormat="1" applyFont="1" applyFill="1" applyBorder="1" applyAlignment="1">
      <alignment horizontal="center" vertical="center"/>
    </xf>
    <xf numFmtId="43" fontId="34" fillId="0" borderId="1" xfId="9" applyFont="1" applyFill="1" applyBorder="1" applyAlignment="1">
      <alignment horizontal="left"/>
    </xf>
    <xf numFmtId="3" fontId="36" fillId="0" borderId="1" xfId="9" applyNumberFormat="1" applyFont="1" applyFill="1" applyBorder="1" applyAlignment="1">
      <alignment horizontal="center" vertical="center"/>
    </xf>
    <xf numFmtId="43" fontId="36" fillId="0" borderId="1" xfId="9" applyFont="1" applyFill="1" applyBorder="1" applyAlignment="1">
      <alignment horizontal="center"/>
    </xf>
    <xf numFmtId="4" fontId="29" fillId="0" borderId="1" xfId="9" applyNumberFormat="1" applyFont="1" applyFill="1" applyBorder="1" applyAlignment="1">
      <alignment horizontal="right"/>
    </xf>
    <xf numFmtId="4" fontId="9" fillId="0" borderId="4" xfId="0" applyNumberFormat="1" applyFont="1" applyFill="1" applyBorder="1" applyAlignment="1">
      <alignment horizontal="right"/>
    </xf>
    <xf numFmtId="4" fontId="27" fillId="0" borderId="1" xfId="9" applyNumberFormat="1" applyFont="1" applyFill="1" applyBorder="1" applyAlignment="1">
      <alignment horizontal="center" vertical="center"/>
    </xf>
    <xf numFmtId="43" fontId="34" fillId="0" borderId="0" xfId="9" applyFont="1" applyFill="1" applyAlignment="1">
      <alignment vertical="center"/>
    </xf>
    <xf numFmtId="17" fontId="4" fillId="0" borderId="1" xfId="0" applyNumberFormat="1" applyFont="1" applyFill="1" applyBorder="1"/>
    <xf numFmtId="0" fontId="4" fillId="0" borderId="1" xfId="0" applyFont="1" applyFill="1" applyBorder="1" applyAlignment="1">
      <alignment horizontal="center"/>
    </xf>
    <xf numFmtId="17" fontId="4" fillId="0" borderId="0" xfId="0" applyNumberFormat="1" applyFont="1" applyFill="1" applyBorder="1"/>
    <xf numFmtId="43" fontId="4" fillId="0" borderId="1" xfId="0" applyNumberFormat="1" applyFont="1" applyFill="1" applyBorder="1"/>
    <xf numFmtId="43" fontId="29" fillId="0" borderId="1" xfId="8" applyFont="1" applyFill="1" applyBorder="1" applyAlignment="1">
      <alignment vertical="top" wrapText="1"/>
    </xf>
    <xf numFmtId="0" fontId="35" fillId="0" borderId="1" xfId="0" applyFont="1" applyBorder="1" applyAlignment="1">
      <alignment horizontal="center" vertical="center" wrapText="1"/>
    </xf>
    <xf numFmtId="0" fontId="24" fillId="0" borderId="1" xfId="0" applyFont="1" applyFill="1" applyBorder="1" applyAlignment="1">
      <alignment horizontal="center"/>
    </xf>
    <xf numFmtId="0" fontId="12" fillId="0" borderId="1" xfId="0" applyFont="1" applyBorder="1" applyAlignment="1">
      <alignment horizontal="center"/>
    </xf>
    <xf numFmtId="0" fontId="12" fillId="0" borderId="1" xfId="0" applyFont="1" applyBorder="1" applyAlignment="1">
      <alignment wrapText="1"/>
    </xf>
    <xf numFmtId="0" fontId="40" fillId="0" borderId="0" xfId="0" applyFont="1" applyAlignment="1">
      <alignment vertical="center" wrapText="1"/>
    </xf>
    <xf numFmtId="0" fontId="9" fillId="0" borderId="0" xfId="0" applyFont="1" applyAlignment="1">
      <alignment wrapText="1"/>
    </xf>
    <xf numFmtId="0" fontId="34" fillId="0" borderId="1" xfId="4" applyFont="1" applyFill="1" applyBorder="1" applyAlignment="1">
      <alignment horizontal="center" vertical="center" wrapText="1"/>
    </xf>
    <xf numFmtId="4" fontId="34" fillId="0" borderId="1" xfId="4" applyNumberFormat="1" applyFont="1" applyFill="1" applyBorder="1" applyAlignment="1">
      <alignment horizontal="center" vertical="center" wrapText="1"/>
    </xf>
    <xf numFmtId="0" fontId="17" fillId="0" borderId="1" xfId="0" applyFont="1" applyFill="1" applyBorder="1" applyAlignment="1">
      <alignment horizontal="center" vertical="center" wrapText="1"/>
    </xf>
    <xf numFmtId="2" fontId="24" fillId="0" borderId="0" xfId="0" applyNumberFormat="1" applyFont="1" applyFill="1" applyAlignment="1">
      <alignment horizontal="right"/>
    </xf>
    <xf numFmtId="43" fontId="34" fillId="0" borderId="1" xfId="9" applyFont="1" applyFill="1" applyBorder="1" applyAlignment="1">
      <alignment horizontal="center" vertical="center" wrapText="1"/>
    </xf>
    <xf numFmtId="0" fontId="0" fillId="0" borderId="0" xfId="0" applyFont="1" applyFill="1"/>
    <xf numFmtId="0" fontId="24" fillId="0" borderId="0" xfId="12" applyFont="1"/>
    <xf numFmtId="0" fontId="24" fillId="0" borderId="0" xfId="12" applyFont="1" applyAlignment="1">
      <alignment horizontal="left" vertical="center"/>
    </xf>
    <xf numFmtId="0" fontId="35" fillId="3" borderId="1" xfId="12" applyFont="1" applyFill="1" applyBorder="1" applyAlignment="1">
      <alignment horizontal="center" vertical="center" wrapText="1"/>
    </xf>
    <xf numFmtId="0" fontId="35" fillId="0" borderId="0" xfId="12" applyFont="1" applyAlignment="1">
      <alignment horizontal="center" vertical="center" wrapText="1"/>
    </xf>
    <xf numFmtId="0" fontId="24" fillId="0" borderId="1" xfId="12" applyFont="1" applyBorder="1" applyAlignment="1">
      <alignment horizontal="center" vertical="center"/>
    </xf>
    <xf numFmtId="0" fontId="24" fillId="0" borderId="1" xfId="12" applyFont="1" applyBorder="1"/>
    <xf numFmtId="0" fontId="24" fillId="0" borderId="1" xfId="12" applyFont="1" applyBorder="1" applyAlignment="1">
      <alignment horizontal="left" vertical="center"/>
    </xf>
    <xf numFmtId="0" fontId="2" fillId="0" borderId="1" xfId="12" applyBorder="1" applyAlignment="1">
      <alignment wrapText="1"/>
    </xf>
    <xf numFmtId="0" fontId="2" fillId="0" borderId="1" xfId="12" applyBorder="1"/>
    <xf numFmtId="0" fontId="2" fillId="0" borderId="1" xfId="12" applyBorder="1" applyAlignment="1">
      <alignment horizontal="left"/>
    </xf>
    <xf numFmtId="0" fontId="24" fillId="0" borderId="1" xfId="12" applyFont="1" applyBorder="1" applyAlignment="1">
      <alignment wrapText="1"/>
    </xf>
    <xf numFmtId="0" fontId="24" fillId="0" borderId="0" xfId="12" applyFont="1" applyAlignment="1">
      <alignment wrapText="1"/>
    </xf>
    <xf numFmtId="0" fontId="35" fillId="0" borderId="0" xfId="12" applyFont="1"/>
    <xf numFmtId="0" fontId="35" fillId="0" borderId="0" xfId="12" applyFont="1" applyAlignment="1">
      <alignment horizontal="left"/>
    </xf>
    <xf numFmtId="0" fontId="24" fillId="0" borderId="0" xfId="12" applyFont="1" applyAlignment="1">
      <alignment horizontal="left"/>
    </xf>
    <xf numFmtId="164" fontId="8" fillId="0" borderId="0" xfId="0" applyNumberFormat="1" applyFont="1" applyFill="1" applyAlignment="1">
      <alignment horizontal="center"/>
    </xf>
    <xf numFmtId="2" fontId="8" fillId="0" borderId="0" xfId="0" applyNumberFormat="1" applyFont="1" applyFill="1" applyAlignment="1">
      <alignment horizontal="center"/>
    </xf>
    <xf numFmtId="0" fontId="18" fillId="0" borderId="0" xfId="0" applyFont="1" applyFill="1" applyAlignment="1">
      <alignment vertical="center"/>
    </xf>
    <xf numFmtId="0" fontId="0" fillId="0" borderId="1" xfId="0" applyFill="1" applyBorder="1" applyAlignment="1">
      <alignment horizontal="left" vertical="center" wrapText="1"/>
    </xf>
    <xf numFmtId="4" fontId="0" fillId="0" borderId="1" xfId="0" applyNumberFormat="1" applyFill="1" applyBorder="1" applyAlignment="1">
      <alignment horizontal="right" vertical="center" wrapText="1"/>
    </xf>
    <xf numFmtId="0" fontId="0" fillId="0" borderId="1" xfId="0" applyFill="1" applyBorder="1"/>
    <xf numFmtId="0" fontId="17" fillId="0" borderId="1" xfId="0" applyFont="1" applyFill="1" applyBorder="1" applyAlignment="1">
      <alignment horizontal="left" vertical="center" wrapText="1"/>
    </xf>
    <xf numFmtId="4" fontId="17" fillId="0" borderId="1" xfId="0" applyNumberFormat="1" applyFont="1" applyFill="1" applyBorder="1" applyAlignment="1">
      <alignment horizontal="right" vertical="center" wrapText="1"/>
    </xf>
    <xf numFmtId="0" fontId="34" fillId="0" borderId="0" xfId="0" applyFont="1" applyFill="1" applyAlignment="1">
      <alignment vertical="center"/>
    </xf>
    <xf numFmtId="170" fontId="34" fillId="0" borderId="0" xfId="0" applyNumberFormat="1" applyFont="1" applyFill="1" applyAlignment="1">
      <alignment horizontal="center" vertical="center"/>
    </xf>
    <xf numFmtId="0" fontId="35" fillId="0" borderId="1" xfId="0" applyFont="1" applyFill="1" applyBorder="1" applyAlignment="1">
      <alignment horizontal="center" vertical="center" wrapText="1"/>
    </xf>
    <xf numFmtId="43" fontId="36" fillId="0" borderId="1" xfId="9" applyFont="1" applyFill="1" applyBorder="1" applyAlignment="1">
      <alignment horizontal="center" vertical="center" wrapText="1"/>
    </xf>
    <xf numFmtId="0" fontId="35" fillId="0" borderId="4" xfId="0" applyFont="1" applyFill="1" applyBorder="1" applyAlignment="1">
      <alignment horizontal="center" vertical="center" wrapText="1"/>
    </xf>
    <xf numFmtId="0" fontId="5" fillId="0" borderId="1" xfId="0" applyFont="1" applyFill="1" applyBorder="1"/>
    <xf numFmtId="39" fontId="5" fillId="0" borderId="1" xfId="0" applyNumberFormat="1" applyFont="1" applyFill="1" applyBorder="1" applyAlignment="1">
      <alignment horizontal="center" vertical="top" wrapText="1"/>
    </xf>
    <xf numFmtId="4" fontId="17" fillId="0" borderId="4" xfId="0" applyNumberFormat="1" applyFont="1" applyFill="1" applyBorder="1" applyAlignment="1">
      <alignment horizontal="right" vertical="center" wrapText="1"/>
    </xf>
    <xf numFmtId="0" fontId="33" fillId="0" borderId="1" xfId="0" applyFont="1" applyFill="1" applyBorder="1"/>
    <xf numFmtId="10" fontId="33" fillId="0" borderId="1" xfId="0" applyNumberFormat="1" applyFont="1" applyFill="1" applyBorder="1" applyAlignment="1">
      <alignment horizontal="center"/>
    </xf>
    <xf numFmtId="0" fontId="33" fillId="0" borderId="0" xfId="0" applyFont="1" applyFill="1"/>
    <xf numFmtId="10" fontId="33" fillId="0" borderId="0" xfId="0" applyNumberFormat="1" applyFont="1" applyFill="1" applyAlignment="1">
      <alignment horizontal="center"/>
    </xf>
    <xf numFmtId="0" fontId="38" fillId="0" borderId="1" xfId="0" applyFont="1" applyFill="1" applyBorder="1"/>
    <xf numFmtId="2" fontId="38" fillId="0" borderId="1" xfId="0" applyNumberFormat="1" applyFont="1" applyFill="1" applyBorder="1" applyAlignment="1">
      <alignment horizontal="center"/>
    </xf>
    <xf numFmtId="17" fontId="5" fillId="0" borderId="1" xfId="0" applyNumberFormat="1" applyFont="1" applyFill="1" applyBorder="1"/>
    <xf numFmtId="0" fontId="5" fillId="0" borderId="1" xfId="0" applyFont="1" applyFill="1" applyBorder="1" applyAlignment="1">
      <alignment horizontal="center"/>
    </xf>
    <xf numFmtId="17" fontId="5" fillId="0" borderId="3" xfId="0" applyNumberFormat="1" applyFont="1" applyFill="1" applyBorder="1"/>
    <xf numFmtId="4" fontId="35" fillId="0" borderId="1" xfId="0" applyNumberFormat="1" applyFont="1" applyFill="1" applyBorder="1"/>
    <xf numFmtId="4" fontId="35" fillId="0" borderId="0" xfId="0" applyNumberFormat="1" applyFont="1" applyFill="1" applyBorder="1"/>
    <xf numFmtId="4" fontId="38" fillId="0" borderId="1" xfId="0" applyNumberFormat="1" applyFont="1" applyFill="1" applyBorder="1" applyAlignment="1">
      <alignment horizontal="right"/>
    </xf>
    <xf numFmtId="0" fontId="13" fillId="0" borderId="0" xfId="0" applyFont="1" applyFill="1" applyAlignment="1">
      <alignment vertical="center"/>
    </xf>
    <xf numFmtId="0" fontId="11" fillId="0" borderId="0" xfId="4" applyFill="1"/>
    <xf numFmtId="2" fontId="12" fillId="0" borderId="0" xfId="0" applyNumberFormat="1" applyFont="1" applyFill="1" applyAlignment="1">
      <alignment horizontal="right" vertical="center"/>
    </xf>
    <xf numFmtId="0" fontId="20" fillId="0" borderId="1" xfId="0" applyFont="1" applyFill="1" applyBorder="1" applyAlignment="1">
      <alignment horizontal="center" vertical="center"/>
    </xf>
    <xf numFmtId="0" fontId="20" fillId="0" borderId="1" xfId="0" applyFont="1" applyFill="1" applyBorder="1" applyAlignment="1">
      <alignment horizontal="center" vertical="top" wrapText="1"/>
    </xf>
    <xf numFmtId="0" fontId="12" fillId="0" borderId="0" xfId="0" applyFont="1" applyFill="1" applyAlignment="1">
      <alignment horizontal="center"/>
    </xf>
    <xf numFmtId="0" fontId="12" fillId="0" borderId="0" xfId="0" quotePrefix="1" applyFont="1" applyFill="1" applyAlignment="1">
      <alignment vertical="center"/>
    </xf>
    <xf numFmtId="0" fontId="12" fillId="0" borderId="0" xfId="0" applyFont="1" applyFill="1" applyAlignment="1">
      <alignment vertical="center"/>
    </xf>
    <xf numFmtId="0" fontId="12" fillId="0" borderId="1" xfId="0" applyFont="1" applyFill="1" applyBorder="1"/>
    <xf numFmtId="0" fontId="34" fillId="0" borderId="0" xfId="4" applyFont="1" applyFill="1" applyAlignment="1">
      <alignment horizontal="justify" vertical="top" wrapText="1"/>
    </xf>
    <xf numFmtId="0" fontId="37" fillId="0" borderId="1" xfId="6" applyFont="1" applyFill="1" applyBorder="1"/>
    <xf numFmtId="17" fontId="11" fillId="0" borderId="0" xfId="4" applyNumberFormat="1" applyFill="1"/>
    <xf numFmtId="0" fontId="34" fillId="0" borderId="1" xfId="4" applyFont="1" applyFill="1" applyBorder="1" applyAlignment="1">
      <alignment horizontal="justify" vertical="top" wrapText="1"/>
    </xf>
    <xf numFmtId="0" fontId="34" fillId="0" borderId="1" xfId="4" applyFont="1" applyFill="1" applyBorder="1"/>
    <xf numFmtId="0" fontId="17" fillId="0" borderId="1" xfId="0" applyFont="1" applyFill="1" applyBorder="1" applyAlignment="1">
      <alignment vertical="center"/>
    </xf>
    <xf numFmtId="0" fontId="27" fillId="0" borderId="1" xfId="4" applyFont="1" applyFill="1" applyBorder="1" applyAlignment="1">
      <alignment horizontal="justify" vertical="top" wrapText="1"/>
    </xf>
    <xf numFmtId="0" fontId="39" fillId="0" borderId="1" xfId="0" applyFont="1" applyFill="1" applyBorder="1"/>
    <xf numFmtId="170" fontId="34" fillId="0" borderId="0" xfId="4" applyNumberFormat="1" applyFont="1" applyFill="1" applyAlignment="1">
      <alignment horizontal="center" vertical="center"/>
    </xf>
    <xf numFmtId="0" fontId="29" fillId="0" borderId="1" xfId="4" applyFont="1" applyFill="1" applyBorder="1" applyAlignment="1">
      <alignment horizontal="left" vertical="center" wrapText="1"/>
    </xf>
    <xf numFmtId="4" fontId="29" fillId="0" borderId="1" xfId="4" applyNumberFormat="1" applyFont="1" applyFill="1" applyBorder="1" applyAlignment="1">
      <alignment horizontal="center" vertical="center" wrapText="1"/>
    </xf>
    <xf numFmtId="3" fontId="4" fillId="0" borderId="1" xfId="0" applyNumberFormat="1" applyFont="1" applyFill="1" applyBorder="1" applyAlignment="1">
      <alignment horizontal="center"/>
    </xf>
    <xf numFmtId="3" fontId="12" fillId="0" borderId="0" xfId="0" applyNumberFormat="1" applyFont="1" applyFill="1" applyAlignment="1">
      <alignment horizontal="center"/>
    </xf>
    <xf numFmtId="4" fontId="24" fillId="0" borderId="1" xfId="0" applyNumberFormat="1" applyFont="1" applyFill="1" applyBorder="1" applyAlignment="1">
      <alignment horizontal="right"/>
    </xf>
    <xf numFmtId="4" fontId="35" fillId="0" borderId="1" xfId="0" applyNumberFormat="1" applyFont="1" applyFill="1" applyBorder="1" applyAlignment="1">
      <alignment horizontal="right"/>
    </xf>
    <xf numFmtId="0" fontId="8" fillId="0" borderId="0" xfId="2" applyFont="1" applyFill="1"/>
    <xf numFmtId="0" fontId="17" fillId="0" borderId="0" xfId="0" applyFont="1" applyFill="1" applyAlignment="1">
      <alignment vertical="center"/>
    </xf>
    <xf numFmtId="10" fontId="13" fillId="0" borderId="0" xfId="0" applyNumberFormat="1" applyFont="1" applyFill="1" applyAlignment="1">
      <alignment horizontal="center"/>
    </xf>
    <xf numFmtId="2" fontId="12" fillId="0" borderId="0" xfId="2" applyNumberFormat="1" applyFont="1" applyFill="1" applyAlignment="1">
      <alignment horizontal="center"/>
    </xf>
    <xf numFmtId="2" fontId="13" fillId="0" borderId="0" xfId="0" applyNumberFormat="1" applyFont="1" applyFill="1" applyAlignment="1">
      <alignment horizontal="right" vertical="center"/>
    </xf>
    <xf numFmtId="0" fontId="24" fillId="0" borderId="1" xfId="0" applyFont="1" applyFill="1" applyBorder="1" applyAlignment="1">
      <alignment horizontal="left" vertical="center" wrapText="1"/>
    </xf>
    <xf numFmtId="3" fontId="0" fillId="0" borderId="1" xfId="0" applyNumberFormat="1" applyFont="1" applyFill="1" applyBorder="1" applyAlignment="1">
      <alignment horizontal="center" vertical="center" wrapText="1"/>
    </xf>
    <xf numFmtId="4" fontId="24" fillId="0" borderId="1" xfId="0" applyNumberFormat="1" applyFont="1" applyFill="1" applyBorder="1" applyAlignment="1">
      <alignment horizontal="center" vertical="center" wrapText="1"/>
    </xf>
    <xf numFmtId="37" fontId="24" fillId="0" borderId="1" xfId="0" applyNumberFormat="1" applyFont="1" applyFill="1" applyBorder="1" applyAlignment="1">
      <alignment horizontal="center" vertical="center" wrapText="1"/>
    </xf>
    <xf numFmtId="0" fontId="13" fillId="0" borderId="1" xfId="0" applyFont="1" applyFill="1" applyBorder="1" applyAlignment="1">
      <alignment vertical="center" wrapText="1"/>
    </xf>
    <xf numFmtId="10" fontId="13" fillId="0" borderId="1" xfId="0" applyNumberFormat="1" applyFont="1" applyFill="1" applyBorder="1" applyAlignment="1">
      <alignment horizontal="center" vertical="center"/>
    </xf>
    <xf numFmtId="0" fontId="27" fillId="0" borderId="1" xfId="4" applyFont="1" applyFill="1" applyBorder="1" applyAlignment="1">
      <alignment horizontal="justify" vertical="center" wrapText="1"/>
    </xf>
    <xf numFmtId="0" fontId="36" fillId="0" borderId="1" xfId="4" applyFont="1" applyFill="1" applyBorder="1" applyAlignment="1">
      <alignment horizontal="justify" vertical="center" wrapText="1"/>
    </xf>
    <xf numFmtId="0" fontId="27" fillId="0" borderId="1" xfId="0" applyFont="1" applyFill="1" applyBorder="1" applyAlignment="1">
      <alignment vertical="center"/>
    </xf>
    <xf numFmtId="0" fontId="17" fillId="0" borderId="0" xfId="4" applyFont="1" applyFill="1" applyAlignment="1">
      <alignment vertical="center"/>
    </xf>
    <xf numFmtId="0" fontId="9" fillId="0" borderId="1" xfId="0" applyFont="1" applyFill="1" applyBorder="1" applyAlignment="1">
      <alignment horizontal="center"/>
    </xf>
    <xf numFmtId="0" fontId="13" fillId="0" borderId="1" xfId="0" applyFont="1" applyFill="1" applyBorder="1" applyAlignment="1">
      <alignment horizontal="left" vertical="center" wrapText="1"/>
    </xf>
    <xf numFmtId="0" fontId="3" fillId="0" borderId="1" xfId="0" applyFont="1" applyFill="1" applyBorder="1"/>
    <xf numFmtId="39" fontId="3" fillId="0" borderId="1" xfId="0" applyNumberFormat="1" applyFont="1" applyFill="1" applyBorder="1" applyAlignment="1">
      <alignment horizontal="center" vertical="top" wrapText="1"/>
    </xf>
    <xf numFmtId="4" fontId="8" fillId="0" borderId="6" xfId="0" applyNumberFormat="1" applyFont="1" applyFill="1" applyBorder="1" applyAlignment="1">
      <alignment horizontal="right"/>
    </xf>
    <xf numFmtId="2" fontId="13" fillId="0" borderId="0" xfId="2" applyNumberFormat="1" applyFont="1" applyFill="1" applyAlignment="1">
      <alignment horizontal="right"/>
    </xf>
    <xf numFmtId="0" fontId="3" fillId="0" borderId="0" xfId="0" applyFont="1" applyFill="1"/>
    <xf numFmtId="10" fontId="12" fillId="0" borderId="0" xfId="0" applyNumberFormat="1" applyFont="1" applyFill="1" applyAlignment="1">
      <alignment horizontal="center"/>
    </xf>
    <xf numFmtId="0" fontId="12" fillId="0" borderId="0" xfId="2" applyFont="1" applyFill="1"/>
    <xf numFmtId="2" fontId="12" fillId="0" borderId="0" xfId="2" applyNumberFormat="1" applyFont="1" applyFill="1" applyAlignment="1">
      <alignment horizontal="right"/>
    </xf>
    <xf numFmtId="4" fontId="27" fillId="0" borderId="1" xfId="9" applyNumberFormat="1" applyFont="1" applyFill="1" applyBorder="1" applyAlignment="1">
      <alignment horizontal="center"/>
    </xf>
    <xf numFmtId="4" fontId="36" fillId="0" borderId="1" xfId="9" applyNumberFormat="1" applyFont="1" applyFill="1" applyBorder="1" applyAlignment="1">
      <alignment horizontal="right"/>
    </xf>
    <xf numFmtId="0" fontId="39" fillId="0" borderId="0" xfId="0" applyFont="1" applyFill="1"/>
    <xf numFmtId="4" fontId="38" fillId="0" borderId="0" xfId="0" applyNumberFormat="1" applyFont="1" applyFill="1"/>
    <xf numFmtId="171" fontId="24" fillId="0" borderId="1" xfId="0" applyNumberFormat="1" applyFont="1" applyFill="1" applyBorder="1" applyAlignment="1">
      <alignment horizontal="center"/>
    </xf>
    <xf numFmtId="4" fontId="24" fillId="0" borderId="1" xfId="0" applyNumberFormat="1" applyFont="1" applyFill="1" applyBorder="1" applyAlignment="1">
      <alignment horizontal="center"/>
    </xf>
    <xf numFmtId="4" fontId="24" fillId="0" borderId="3" xfId="0" applyNumberFormat="1" applyFont="1" applyFill="1" applyBorder="1" applyAlignment="1">
      <alignment horizontal="center" vertical="center" wrapText="1"/>
    </xf>
    <xf numFmtId="39" fontId="24" fillId="0" borderId="1" xfId="0" applyNumberFormat="1" applyFont="1" applyFill="1" applyBorder="1" applyAlignment="1">
      <alignment horizontal="center" vertical="center" wrapText="1"/>
    </xf>
    <xf numFmtId="0" fontId="13" fillId="0" borderId="0" xfId="0" applyFont="1" applyFill="1" applyAlignment="1">
      <alignment vertical="center" wrapText="1"/>
    </xf>
    <xf numFmtId="10" fontId="13" fillId="0" borderId="0" xfId="0" applyNumberFormat="1" applyFont="1" applyFill="1" applyAlignment="1">
      <alignment horizontal="center" vertical="center"/>
    </xf>
    <xf numFmtId="40" fontId="24" fillId="0" borderId="1" xfId="0" applyNumberFormat="1" applyFont="1" applyFill="1" applyBorder="1" applyAlignment="1">
      <alignment horizontal="center"/>
    </xf>
    <xf numFmtId="171" fontId="24" fillId="0" borderId="1" xfId="0" applyNumberFormat="1" applyFont="1" applyFill="1" applyBorder="1" applyAlignment="1">
      <alignment horizontal="center" vertical="center" wrapText="1"/>
    </xf>
    <xf numFmtId="39" fontId="23" fillId="0" borderId="1" xfId="0" applyNumberFormat="1" applyFont="1" applyFill="1" applyBorder="1" applyAlignment="1">
      <alignment horizontal="center" vertical="center" wrapText="1" readingOrder="1"/>
    </xf>
    <xf numFmtId="0" fontId="13" fillId="0" borderId="0" xfId="0" applyFont="1" applyFill="1" applyAlignment="1">
      <alignment horizontal="left" vertical="center" wrapText="1"/>
    </xf>
    <xf numFmtId="0" fontId="27" fillId="0" borderId="0" xfId="0" applyFont="1" applyFill="1" applyAlignment="1">
      <alignment vertical="center"/>
    </xf>
    <xf numFmtId="4" fontId="38" fillId="0" borderId="0" xfId="10" applyNumberFormat="1" applyFont="1" applyFill="1" applyAlignment="1">
      <alignment horizontal="right"/>
    </xf>
    <xf numFmtId="4" fontId="38" fillId="0" borderId="0" xfId="2" applyNumberFormat="1" applyFont="1" applyFill="1"/>
    <xf numFmtId="0" fontId="38" fillId="0" borderId="0" xfId="2" applyFont="1" applyFill="1"/>
    <xf numFmtId="2" fontId="38" fillId="0" borderId="0" xfId="2" applyNumberFormat="1" applyFont="1" applyFill="1" applyAlignment="1">
      <alignment horizontal="right"/>
    </xf>
    <xf numFmtId="0" fontId="0" fillId="0" borderId="1" xfId="0" applyFill="1" applyBorder="1" applyAlignment="1">
      <alignment vertical="top" wrapText="1"/>
    </xf>
    <xf numFmtId="0" fontId="11" fillId="0" borderId="1" xfId="0" applyFont="1" applyFill="1" applyBorder="1" applyAlignment="1">
      <alignment horizontal="center" vertical="center" wrapText="1"/>
    </xf>
    <xf numFmtId="43" fontId="29" fillId="0" borderId="1" xfId="9" applyFont="1" applyFill="1" applyBorder="1" applyAlignment="1">
      <alignment horizontal="center" vertical="center" wrapText="1"/>
    </xf>
    <xf numFmtId="0" fontId="11" fillId="0" borderId="1" xfId="4" applyFill="1" applyBorder="1" applyAlignment="1">
      <alignment horizontal="center" vertical="center"/>
    </xf>
    <xf numFmtId="40" fontId="11" fillId="0" borderId="1" xfId="4" applyNumberFormat="1" applyFill="1" applyBorder="1" applyAlignment="1">
      <alignment horizontal="center" vertical="top" wrapText="1"/>
    </xf>
    <xf numFmtId="10" fontId="9" fillId="0" borderId="1" xfId="0" applyNumberFormat="1" applyFont="1" applyFill="1" applyBorder="1" applyAlignment="1">
      <alignment horizontal="center" vertical="center"/>
    </xf>
    <xf numFmtId="0" fontId="34" fillId="0" borderId="1" xfId="4" applyFont="1" applyFill="1" applyBorder="1" applyAlignment="1">
      <alignment vertical="center" wrapText="1"/>
    </xf>
    <xf numFmtId="40" fontId="11" fillId="0" borderId="1" xfId="4" applyNumberFormat="1" applyFill="1" applyBorder="1" applyAlignment="1">
      <alignment horizontal="center" vertical="center" wrapText="1"/>
    </xf>
    <xf numFmtId="0" fontId="36" fillId="0" borderId="0" xfId="4" applyFont="1" applyFill="1"/>
    <xf numFmtId="0" fontId="36" fillId="0" borderId="0" xfId="0" applyFont="1" applyFill="1" applyAlignment="1">
      <alignment horizontal="justify" vertical="top" wrapText="1"/>
    </xf>
    <xf numFmtId="43" fontId="36" fillId="0" borderId="0" xfId="9" applyFont="1" applyFill="1" applyBorder="1" applyAlignment="1">
      <alignment horizontal="center" vertical="center"/>
    </xf>
    <xf numFmtId="17" fontId="3" fillId="0" borderId="1" xfId="0" applyNumberFormat="1" applyFont="1" applyFill="1" applyBorder="1"/>
    <xf numFmtId="37" fontId="3" fillId="0" borderId="1" xfId="9" applyNumberFormat="1" applyFont="1" applyFill="1" applyBorder="1" applyAlignment="1">
      <alignment horizontal="center"/>
    </xf>
    <xf numFmtId="37" fontId="3" fillId="0" borderId="0" xfId="9" applyNumberFormat="1" applyFont="1" applyFill="1" applyBorder="1" applyAlignment="1">
      <alignment horizontal="center"/>
    </xf>
    <xf numFmtId="43" fontId="3" fillId="0" borderId="0" xfId="9" applyFont="1" applyFill="1" applyBorder="1" applyAlignment="1">
      <alignment horizontal="center" vertical="center"/>
    </xf>
    <xf numFmtId="4" fontId="34" fillId="0" borderId="0" xfId="9" applyNumberFormat="1" applyFont="1" applyFill="1" applyBorder="1" applyAlignment="1">
      <alignment horizontal="center" vertical="center"/>
    </xf>
    <xf numFmtId="39" fontId="3" fillId="0" borderId="1" xfId="9" applyNumberFormat="1" applyFont="1" applyFill="1" applyBorder="1" applyAlignment="1" applyProtection="1">
      <alignment horizontal="right"/>
      <protection locked="0"/>
    </xf>
    <xf numFmtId="43" fontId="9" fillId="0" borderId="0" xfId="0" applyNumberFormat="1" applyFont="1" applyFill="1"/>
    <xf numFmtId="39" fontId="33" fillId="0" borderId="0" xfId="9" applyNumberFormat="1" applyFont="1" applyFill="1" applyBorder="1" applyAlignment="1" applyProtection="1">
      <alignment horizontal="right"/>
      <protection locked="0"/>
    </xf>
    <xf numFmtId="39" fontId="3" fillId="0" borderId="0" xfId="9" applyNumberFormat="1" applyFont="1" applyFill="1" applyBorder="1" applyAlignment="1" applyProtection="1">
      <alignment horizontal="right"/>
      <protection locked="0"/>
    </xf>
    <xf numFmtId="43" fontId="3" fillId="0" borderId="1" xfId="9" applyFont="1" applyFill="1" applyBorder="1" applyProtection="1">
      <protection locked="0"/>
    </xf>
    <xf numFmtId="43" fontId="33" fillId="0" borderId="0" xfId="9" applyFont="1" applyFill="1" applyBorder="1" applyProtection="1">
      <protection locked="0"/>
    </xf>
    <xf numFmtId="43" fontId="3" fillId="0" borderId="0" xfId="9" applyFont="1" applyFill="1" applyBorder="1" applyProtection="1">
      <protection locked="0"/>
    </xf>
    <xf numFmtId="0" fontId="36" fillId="0" borderId="0" xfId="0" applyFont="1" applyFill="1"/>
    <xf numFmtId="39" fontId="36" fillId="0" borderId="0" xfId="9" applyNumberFormat="1" applyFont="1" applyFill="1" applyBorder="1"/>
    <xf numFmtId="0" fontId="34" fillId="0" borderId="0" xfId="0" applyFont="1" applyAlignment="1">
      <alignment vertical="center"/>
    </xf>
    <xf numFmtId="170" fontId="34" fillId="0" borderId="0" xfId="0" applyNumberFormat="1" applyFont="1" applyAlignment="1">
      <alignment horizontal="center" vertical="center"/>
    </xf>
    <xf numFmtId="0" fontId="1" fillId="0" borderId="1" xfId="0" applyFont="1" applyBorder="1" applyAlignment="1">
      <alignment horizontal="center"/>
    </xf>
    <xf numFmtId="40" fontId="1" fillId="0" borderId="1" xfId="0" applyNumberFormat="1" applyFont="1" applyBorder="1" applyAlignment="1">
      <alignment horizontal="center" vertical="top" wrapText="1"/>
    </xf>
    <xf numFmtId="43" fontId="29" fillId="0" borderId="1" xfId="8" applyFont="1" applyFill="1" applyBorder="1" applyAlignment="1">
      <alignment horizontal="center" vertical="top" wrapText="1"/>
    </xf>
    <xf numFmtId="39" fontId="8" fillId="0" borderId="1" xfId="0" applyNumberFormat="1" applyFont="1" applyBorder="1" applyAlignment="1">
      <alignment horizontal="right"/>
    </xf>
    <xf numFmtId="0" fontId="12" fillId="0" borderId="0" xfId="0" quotePrefix="1" applyFont="1" applyAlignment="1">
      <alignment vertical="center"/>
    </xf>
    <xf numFmtId="0" fontId="12" fillId="0" borderId="0" xfId="0" applyFont="1" applyAlignment="1">
      <alignment vertical="center"/>
    </xf>
    <xf numFmtId="2" fontId="12" fillId="0" borderId="0" xfId="0" applyNumberFormat="1" applyFont="1" applyAlignment="1">
      <alignment horizontal="right" vertical="center"/>
    </xf>
    <xf numFmtId="0" fontId="33" fillId="0" borderId="0" xfId="0" applyFont="1"/>
    <xf numFmtId="2" fontId="12" fillId="0" borderId="0" xfId="2" applyNumberFormat="1" applyFont="1" applyAlignment="1">
      <alignment horizontal="center"/>
    </xf>
    <xf numFmtId="0" fontId="27" fillId="0" borderId="1" xfId="4" applyFont="1" applyBorder="1" applyAlignment="1">
      <alignment horizontal="justify" vertical="top" wrapText="1"/>
    </xf>
    <xf numFmtId="0" fontId="38" fillId="0" borderId="1" xfId="0" applyFont="1" applyBorder="1"/>
    <xf numFmtId="2" fontId="38" fillId="0" borderId="1" xfId="0" applyNumberFormat="1" applyFont="1" applyBorder="1" applyAlignment="1">
      <alignment horizontal="center"/>
    </xf>
    <xf numFmtId="4" fontId="24" fillId="0" borderId="1" xfId="0" applyNumberFormat="1" applyFont="1" applyBorder="1" applyAlignment="1">
      <alignment horizontal="right" vertical="center" wrapText="1"/>
    </xf>
    <xf numFmtId="0" fontId="39" fillId="0" borderId="1" xfId="0" applyFont="1" applyBorder="1"/>
    <xf numFmtId="4" fontId="35" fillId="0" borderId="1" xfId="0" applyNumberFormat="1" applyFont="1" applyBorder="1"/>
    <xf numFmtId="0" fontId="29" fillId="0" borderId="1" xfId="4" applyFont="1" applyBorder="1" applyAlignment="1">
      <alignment horizontal="justify" vertical="top" wrapText="1"/>
    </xf>
    <xf numFmtId="4" fontId="29" fillId="0" borderId="1" xfId="9" applyNumberFormat="1" applyFont="1" applyFill="1" applyBorder="1" applyAlignment="1">
      <alignment horizontal="center" vertical="center"/>
    </xf>
    <xf numFmtId="2" fontId="24" fillId="0" borderId="1" xfId="0" applyNumberFormat="1" applyFont="1" applyBorder="1" applyAlignment="1">
      <alignment horizontal="right"/>
    </xf>
    <xf numFmtId="0" fontId="17" fillId="0" borderId="4" xfId="0" applyFont="1" applyFill="1" applyBorder="1" applyAlignment="1">
      <alignment horizontal="center" vertical="center" wrapText="1"/>
    </xf>
    <xf numFmtId="40" fontId="0" fillId="0" borderId="1" xfId="0" applyNumberFormat="1" applyFont="1" applyFill="1" applyBorder="1" applyAlignment="1">
      <alignment horizontal="center"/>
    </xf>
    <xf numFmtId="0" fontId="0" fillId="0" borderId="1" xfId="0" applyFont="1" applyFill="1" applyBorder="1" applyAlignment="1">
      <alignment horizontal="center" vertical="center" wrapText="1"/>
    </xf>
    <xf numFmtId="0" fontId="0" fillId="0" borderId="1" xfId="0" applyFont="1" applyFill="1" applyBorder="1" applyAlignment="1">
      <alignment vertical="top" wrapText="1"/>
    </xf>
    <xf numFmtId="39" fontId="0" fillId="0" borderId="1" xfId="0" applyNumberFormat="1" applyFont="1" applyFill="1" applyBorder="1" applyAlignment="1">
      <alignment horizontal="center"/>
    </xf>
    <xf numFmtId="4" fontId="9" fillId="0" borderId="0" xfId="0" applyNumberFormat="1" applyFont="1" applyFill="1"/>
    <xf numFmtId="2" fontId="9" fillId="0" borderId="0" xfId="0" applyNumberFormat="1" applyFont="1" applyFill="1" applyAlignment="1">
      <alignment horizontal="center" wrapText="1"/>
    </xf>
    <xf numFmtId="2" fontId="9" fillId="0" borderId="0" xfId="0" applyNumberFormat="1" applyFont="1" applyFill="1" applyAlignment="1">
      <alignment horizontal="right" wrapText="1"/>
    </xf>
    <xf numFmtId="0" fontId="8" fillId="0" borderId="0" xfId="0" applyFont="1" applyAlignment="1">
      <alignment horizontal="center"/>
    </xf>
    <xf numFmtId="0" fontId="13" fillId="0" borderId="4"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7" xfId="0" applyFont="1" applyBorder="1" applyAlignment="1">
      <alignment horizontal="center" vertical="center" wrapText="1"/>
    </xf>
    <xf numFmtId="0" fontId="40" fillId="0" borderId="0" xfId="0" applyFont="1" applyAlignment="1">
      <alignment horizontal="center" vertical="center" wrapText="1"/>
    </xf>
    <xf numFmtId="0" fontId="41" fillId="3" borderId="1" xfId="12" applyFont="1" applyFill="1" applyBorder="1" applyAlignment="1">
      <alignment horizontal="center"/>
    </xf>
    <xf numFmtId="0" fontId="27" fillId="0" borderId="1" xfId="5" applyFont="1" applyBorder="1" applyAlignment="1">
      <alignment horizontal="center"/>
    </xf>
    <xf numFmtId="0" fontId="32" fillId="0" borderId="1" xfId="7" applyFont="1" applyBorder="1" applyAlignment="1">
      <alignment horizontal="left"/>
    </xf>
    <xf numFmtId="0" fontId="27" fillId="4" borderId="1" xfId="5" applyFont="1" applyFill="1" applyBorder="1" applyAlignment="1">
      <alignment horizontal="center"/>
    </xf>
    <xf numFmtId="0" fontId="27" fillId="0" borderId="7" xfId="5" applyFont="1" applyBorder="1" applyAlignment="1">
      <alignment horizontal="center"/>
    </xf>
    <xf numFmtId="0" fontId="8" fillId="2" borderId="1" xfId="0" applyFont="1" applyFill="1" applyBorder="1" applyAlignment="1">
      <alignment horizontal="center"/>
    </xf>
    <xf numFmtId="0" fontId="14" fillId="0" borderId="9" xfId="0" applyFont="1" applyBorder="1" applyAlignment="1">
      <alignment horizontal="center" vertical="top" wrapText="1"/>
    </xf>
    <xf numFmtId="0" fontId="14" fillId="0" borderId="12" xfId="0" applyFont="1" applyBorder="1" applyAlignment="1">
      <alignment horizontal="center" vertical="top" wrapText="1"/>
    </xf>
    <xf numFmtId="0" fontId="14" fillId="0" borderId="15" xfId="0" applyFont="1" applyBorder="1" applyAlignment="1">
      <alignment horizontal="center" vertical="top" wrapText="1"/>
    </xf>
    <xf numFmtId="0" fontId="12" fillId="0" borderId="10" xfId="0" applyFont="1" applyBorder="1" applyAlignment="1">
      <alignment horizontal="center"/>
    </xf>
    <xf numFmtId="0" fontId="12" fillId="0" borderId="13" xfId="0" applyFont="1" applyBorder="1" applyAlignment="1">
      <alignment horizontal="center"/>
    </xf>
    <xf numFmtId="0" fontId="12" fillId="0" borderId="16" xfId="0" applyFont="1" applyBorder="1" applyAlignment="1">
      <alignment horizontal="center"/>
    </xf>
    <xf numFmtId="0" fontId="9" fillId="0" borderId="1" xfId="0" applyFont="1" applyFill="1" applyBorder="1" applyAlignment="1">
      <alignment horizontal="left" wrapText="1"/>
    </xf>
    <xf numFmtId="0" fontId="17" fillId="0" borderId="4" xfId="0" applyFont="1" applyFill="1" applyBorder="1" applyAlignment="1">
      <alignment horizontal="center" vertical="center" wrapText="1"/>
    </xf>
    <xf numFmtId="0" fontId="17" fillId="0" borderId="7" xfId="0" applyFont="1" applyFill="1" applyBorder="1" applyAlignment="1">
      <alignment horizontal="center" vertical="center" wrapText="1"/>
    </xf>
    <xf numFmtId="0" fontId="34" fillId="0" borderId="3" xfId="0" applyFont="1" applyFill="1" applyBorder="1" applyAlignment="1">
      <alignment horizontal="left" vertical="center" wrapText="1"/>
    </xf>
    <xf numFmtId="0" fontId="34" fillId="0" borderId="40" xfId="0" applyFont="1" applyFill="1" applyBorder="1" applyAlignment="1">
      <alignment horizontal="left" vertical="center" wrapText="1"/>
    </xf>
    <xf numFmtId="0" fontId="17" fillId="0" borderId="1" xfId="0" applyFont="1" applyFill="1" applyBorder="1" applyAlignment="1">
      <alignment horizontal="center" vertical="top"/>
    </xf>
    <xf numFmtId="0" fontId="16" fillId="0" borderId="30" xfId="0" applyFont="1" applyBorder="1" applyAlignment="1">
      <alignment horizontal="center" vertical="top" wrapText="1"/>
    </xf>
    <xf numFmtId="0" fontId="16" fillId="0" borderId="0" xfId="0" applyFont="1" applyAlignment="1">
      <alignment horizontal="center" vertical="top" wrapText="1"/>
    </xf>
    <xf numFmtId="0" fontId="16" fillId="0" borderId="31" xfId="0" applyFont="1" applyBorder="1" applyAlignment="1">
      <alignment horizontal="center" vertical="top" wrapText="1"/>
    </xf>
    <xf numFmtId="0" fontId="14" fillId="0" borderId="30" xfId="0" applyFont="1" applyBorder="1" applyAlignment="1">
      <alignment horizontal="center" vertical="top" wrapText="1"/>
    </xf>
    <xf numFmtId="0" fontId="14" fillId="0" borderId="0" xfId="0" applyFont="1" applyAlignment="1">
      <alignment horizontal="center" vertical="top" wrapText="1"/>
    </xf>
    <xf numFmtId="0" fontId="14" fillId="0" borderId="31" xfId="0" applyFont="1" applyBorder="1" applyAlignment="1">
      <alignment horizontal="center" vertical="top"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9" fillId="0" borderId="34" xfId="0" applyFont="1" applyBorder="1" applyAlignment="1">
      <alignment horizontal="left" vertical="center" wrapText="1"/>
    </xf>
    <xf numFmtId="0" fontId="9" fillId="0" borderId="35" xfId="0" applyFont="1" applyBorder="1" applyAlignment="1">
      <alignment horizontal="left" vertical="center" wrapText="1"/>
    </xf>
    <xf numFmtId="0" fontId="9" fillId="0" borderId="0" xfId="0" applyFont="1" applyAlignment="1">
      <alignment horizontal="left" vertical="center" wrapText="1"/>
    </xf>
    <xf numFmtId="0" fontId="9" fillId="0" borderId="36" xfId="0" applyFont="1" applyBorder="1" applyAlignment="1">
      <alignment horizontal="left" vertical="center" wrapText="1"/>
    </xf>
    <xf numFmtId="0" fontId="9" fillId="0" borderId="37" xfId="0" applyFont="1" applyBorder="1" applyAlignment="1">
      <alignment horizontal="left" vertical="center" wrapText="1"/>
    </xf>
    <xf numFmtId="0" fontId="9" fillId="0" borderId="38" xfId="0" applyFont="1" applyBorder="1" applyAlignment="1">
      <alignment horizontal="left" vertical="center" wrapText="1"/>
    </xf>
    <xf numFmtId="0" fontId="9" fillId="0" borderId="39" xfId="0" applyFont="1" applyBorder="1" applyAlignment="1">
      <alignment horizontal="left" vertical="center" wrapText="1"/>
    </xf>
    <xf numFmtId="0" fontId="15" fillId="0" borderId="9"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10" xfId="0" applyFont="1" applyBorder="1" applyAlignment="1">
      <alignment horizontal="center" vertical="center" wrapText="1"/>
    </xf>
    <xf numFmtId="0" fontId="15" fillId="0" borderId="13"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2" fillId="0" borderId="4" xfId="0" applyFont="1" applyBorder="1" applyAlignment="1">
      <alignment horizontal="left"/>
    </xf>
    <xf numFmtId="0" fontId="12" fillId="0" borderId="6" xfId="0" applyFont="1" applyBorder="1" applyAlignment="1">
      <alignment horizontal="left"/>
    </xf>
    <xf numFmtId="0" fontId="12" fillId="0" borderId="7" xfId="0" applyFont="1" applyBorder="1" applyAlignment="1">
      <alignment horizontal="left"/>
    </xf>
    <xf numFmtId="0" fontId="9" fillId="0" borderId="1" xfId="0" applyFont="1" applyBorder="1" applyAlignment="1">
      <alignment horizontal="left" wrapText="1"/>
    </xf>
    <xf numFmtId="0" fontId="17" fillId="0" borderId="1" xfId="0" applyFont="1" applyBorder="1" applyAlignment="1">
      <alignment horizontal="center" vertical="center" wrapText="1"/>
    </xf>
    <xf numFmtId="0" fontId="14" fillId="0" borderId="1" xfId="0" applyFont="1" applyBorder="1" applyAlignment="1">
      <alignment horizontal="justify" vertical="center" wrapText="1"/>
    </xf>
    <xf numFmtId="0" fontId="22" fillId="0" borderId="4" xfId="0" applyFont="1" applyBorder="1" applyAlignment="1">
      <alignment horizontal="left" vertical="center" wrapText="1"/>
    </xf>
    <xf numFmtId="0" fontId="22" fillId="0" borderId="7" xfId="0" applyFont="1" applyBorder="1" applyAlignment="1">
      <alignment horizontal="left" vertical="center" wrapText="1"/>
    </xf>
    <xf numFmtId="0" fontId="22" fillId="0" borderId="1"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7" xfId="0" applyFont="1" applyBorder="1" applyAlignment="1">
      <alignment horizontal="center" vertical="center" wrapText="1"/>
    </xf>
    <xf numFmtId="0" fontId="23" fillId="0" borderId="1" xfId="0" applyFont="1" applyBorder="1" applyAlignment="1">
      <alignment horizontal="center" vertical="center" wrapText="1"/>
    </xf>
    <xf numFmtId="0" fontId="14" fillId="0" borderId="18" xfId="0" applyFont="1" applyBorder="1" applyAlignment="1">
      <alignment horizontal="center" vertical="top" wrapText="1"/>
    </xf>
    <xf numFmtId="0" fontId="14" fillId="0" borderId="20" xfId="0" applyFont="1" applyBorder="1" applyAlignment="1">
      <alignment horizontal="center" vertical="top" wrapText="1"/>
    </xf>
    <xf numFmtId="0" fontId="14" fillId="0" borderId="22" xfId="0" applyFont="1" applyBorder="1" applyAlignment="1">
      <alignment horizontal="center" vertical="top" wrapText="1"/>
    </xf>
    <xf numFmtId="0" fontId="7" fillId="0" borderId="1" xfId="0" applyFont="1" applyBorder="1" applyAlignment="1">
      <alignment horizontal="left" vertical="center" wrapText="1"/>
    </xf>
    <xf numFmtId="0" fontId="14" fillId="0" borderId="23" xfId="0" applyFont="1" applyBorder="1" applyAlignment="1">
      <alignment horizontal="center" vertical="top" wrapText="1"/>
    </xf>
    <xf numFmtId="0" fontId="14" fillId="0" borderId="24" xfId="0" applyFont="1" applyBorder="1" applyAlignment="1">
      <alignment horizontal="center" vertical="top" wrapText="1"/>
    </xf>
    <xf numFmtId="0" fontId="14" fillId="0" borderId="25" xfId="0" applyFont="1" applyBorder="1" applyAlignment="1">
      <alignment horizontal="center" vertical="top" wrapText="1"/>
    </xf>
    <xf numFmtId="0" fontId="14" fillId="0" borderId="26" xfId="0" applyFont="1" applyBorder="1" applyAlignment="1">
      <alignment horizontal="center" vertical="top" wrapText="1"/>
    </xf>
    <xf numFmtId="0" fontId="14" fillId="0" borderId="27" xfId="0" applyFont="1" applyBorder="1" applyAlignment="1">
      <alignment horizontal="center" vertical="top" wrapText="1"/>
    </xf>
    <xf numFmtId="0" fontId="14" fillId="0" borderId="28" xfId="0" applyFont="1" applyBorder="1" applyAlignment="1">
      <alignment horizontal="center" vertical="top" wrapText="1"/>
    </xf>
    <xf numFmtId="0" fontId="9" fillId="0" borderId="1" xfId="0" applyFont="1" applyBorder="1" applyAlignment="1">
      <alignment horizontal="center"/>
    </xf>
  </cellXfs>
  <cellStyles count="13">
    <cellStyle name="Comma" xfId="8" builtinId="3"/>
    <cellStyle name="Comma 2" xfId="11" xr:uid="{A6F89976-E5AC-42B6-BD72-DC5CD97DC91C}"/>
    <cellStyle name="Comma 2 2" xfId="9" xr:uid="{566FE4FD-0466-47B7-AD16-C3DE8A2D911E}"/>
    <cellStyle name="Hyperlink" xfId="1" builtinId="8"/>
    <cellStyle name="Normal" xfId="0" builtinId="0"/>
    <cellStyle name="Normal 2" xfId="6" xr:uid="{3E91E615-2DD8-477C-9C8E-C54AC6A4F858}"/>
    <cellStyle name="Normal 2 2" xfId="5" xr:uid="{A5D202C8-DD78-488A-9A04-A371E57270CA}"/>
    <cellStyle name="Normal 2 3" xfId="3" xr:uid="{A294A834-5FDE-483F-8266-E07C2624AA6B}"/>
    <cellStyle name="Normal 2 3 2 2 2" xfId="7" xr:uid="{59F61A40-FBD5-410F-8978-3A28AF2AFE69}"/>
    <cellStyle name="Normal 3" xfId="4" xr:uid="{AAFB55EE-55C2-445B-AE43-A43F30E29413}"/>
    <cellStyle name="Normal 4" xfId="12" xr:uid="{F8001BE1-722F-4BAE-A5C0-79500EB709B9}"/>
    <cellStyle name="Normal 5" xfId="2" xr:uid="{21CFBBCE-6B54-4155-937C-F7E29F805C25}"/>
    <cellStyle name="Percent" xfId="10" builtinId="5"/>
  </cellStyles>
  <dxfs count="1107">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1.png"/></Relationships>
</file>

<file path=xl/drawings/_rels/drawing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5.png"/></Relationships>
</file>

<file path=xl/drawings/_rels/drawing1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6.png"/></Relationships>
</file>

<file path=xl/drawings/_rels/drawing1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7.png"/></Relationships>
</file>

<file path=xl/drawings/_rels/drawing1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8.png"/></Relationships>
</file>

<file path=xl/drawings/_rels/drawing1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9.png"/></Relationships>
</file>

<file path=xl/drawings/_rels/drawing1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0.png"/></Relationships>
</file>

<file path=xl/drawings/_rels/drawing1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3.png"/></Relationships>
</file>

<file path=xl/drawings/_rels/drawing2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4.png"/></Relationships>
</file>

<file path=xl/drawings/_rels/drawing2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5.png"/></Relationships>
</file>

<file path=xl/drawings/_rels/drawing2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6.png"/></Relationships>
</file>

<file path=xl/drawings/_rels/drawing2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7.png"/></Relationships>
</file>

<file path=xl/drawings/_rels/drawing2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7.png"/></Relationships>
</file>

<file path=xl/drawings/_rels/drawing2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7.png"/></Relationships>
</file>

<file path=xl/drawings/_rels/drawing2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8.png"/></Relationships>
</file>

<file path=xl/drawings/_rels/drawing2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9.png"/></Relationships>
</file>

<file path=xl/drawings/_rels/drawing2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0.png"/></Relationships>
</file>

<file path=xl/drawings/_rels/drawing3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0.png"/></Relationships>
</file>

<file path=xl/drawings/_rels/drawing3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2.png"/></Relationships>
</file>

<file path=xl/drawings/_rels/drawing33.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4.png"/></Relationships>
</file>

<file path=xl/drawings/_rels/drawing3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4.png"/></Relationships>
</file>

<file path=xl/drawings/_rels/drawing36.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4.png"/></Relationships>
</file>

<file path=xl/drawings/_rels/drawing37.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5.png"/></Relationships>
</file>

<file path=xl/drawings/_rels/drawing3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6.png"/></Relationships>
</file>

<file path=xl/drawings/_rels/drawing39.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6.png"/></Relationships>
</file>

<file path=xl/drawings/_rels/drawing40.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7.png"/></Relationships>
</file>

<file path=xl/drawings/_rels/drawing4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7.png"/></Relationships>
</file>

<file path=xl/drawings/_rels/drawing4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8.png"/></Relationships>
</file>

<file path=xl/drawings/_rels/drawing4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7.png"/></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9.png"/></Relationships>
</file>

<file path=xl/drawings/_rels/drawing45.xml.rels><?xml version="1.0" encoding="UTF-8" standalone="yes"?>
<Relationships xmlns="http://schemas.openxmlformats.org/package/2006/relationships"><Relationship Id="rId1" Type="http://schemas.openxmlformats.org/officeDocument/2006/relationships/image" Target="../media/image6.png"/></Relationships>
</file>

<file path=xl/drawings/_rels/drawing4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7.png"/></Relationships>
</file>

<file path=xl/drawings/_rels/drawing4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40.png"/></Relationships>
</file>

<file path=xl/drawings/drawing1.xml><?xml version="1.0" encoding="utf-8"?>
<xdr:wsDr xmlns:xdr="http://schemas.openxmlformats.org/drawingml/2006/spreadsheetDrawing" xmlns:a="http://schemas.openxmlformats.org/drawingml/2006/main">
  <xdr:twoCellAnchor>
    <xdr:from>
      <xdr:col>2</xdr:col>
      <xdr:colOff>66675</xdr:colOff>
      <xdr:row>2</xdr:row>
      <xdr:rowOff>76199</xdr:rowOff>
    </xdr:from>
    <xdr:to>
      <xdr:col>3</xdr:col>
      <xdr:colOff>9524</xdr:colOff>
      <xdr:row>6</xdr:row>
      <xdr:rowOff>390524</xdr:rowOff>
    </xdr:to>
    <xdr:pic>
      <xdr:nvPicPr>
        <xdr:cNvPr id="2" name="Picture 1">
          <a:extLst>
            <a:ext uri="{FF2B5EF4-FFF2-40B4-BE49-F238E27FC236}">
              <a16:creationId xmlns:a16="http://schemas.microsoft.com/office/drawing/2014/main" id="{DDCFE33B-C899-4808-897B-DA17E4C755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09574"/>
          <a:ext cx="1657349"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161925</xdr:colOff>
      <xdr:row>2</xdr:row>
      <xdr:rowOff>114299</xdr:rowOff>
    </xdr:from>
    <xdr:to>
      <xdr:col>3</xdr:col>
      <xdr:colOff>1666875</xdr:colOff>
      <xdr:row>6</xdr:row>
      <xdr:rowOff>333374</xdr:rowOff>
    </xdr:to>
    <xdr:pic>
      <xdr:nvPicPr>
        <xdr:cNvPr id="4" name="Picture 3">
          <a:extLst>
            <a:ext uri="{FF2B5EF4-FFF2-40B4-BE49-F238E27FC236}">
              <a16:creationId xmlns:a16="http://schemas.microsoft.com/office/drawing/2014/main" id="{29F5B3E9-8482-4717-9AC3-EA6C8A1BE9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53450" y="447674"/>
          <a:ext cx="150495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95250</xdr:colOff>
      <xdr:row>2</xdr:row>
      <xdr:rowOff>57150</xdr:rowOff>
    </xdr:from>
    <xdr:to>
      <xdr:col>3</xdr:col>
      <xdr:colOff>1666875</xdr:colOff>
      <xdr:row>6</xdr:row>
      <xdr:rowOff>190500</xdr:rowOff>
    </xdr:to>
    <xdr:pic>
      <xdr:nvPicPr>
        <xdr:cNvPr id="4" name="Picture 3">
          <a:extLst>
            <a:ext uri="{FF2B5EF4-FFF2-40B4-BE49-F238E27FC236}">
              <a16:creationId xmlns:a16="http://schemas.microsoft.com/office/drawing/2014/main" id="{6FFFDFDB-523C-4505-B1C7-AA54182653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39325" y="390525"/>
          <a:ext cx="15716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57150</xdr:colOff>
      <xdr:row>2</xdr:row>
      <xdr:rowOff>47625</xdr:rowOff>
    </xdr:from>
    <xdr:to>
      <xdr:col>2</xdr:col>
      <xdr:colOff>1676400</xdr:colOff>
      <xdr:row>6</xdr:row>
      <xdr:rowOff>333375</xdr:rowOff>
    </xdr:to>
    <xdr:pic>
      <xdr:nvPicPr>
        <xdr:cNvPr id="5" name="Picture 315">
          <a:extLst>
            <a:ext uri="{FF2B5EF4-FFF2-40B4-BE49-F238E27FC236}">
              <a16:creationId xmlns:a16="http://schemas.microsoft.com/office/drawing/2014/main" id="{ECED7A4D-FA18-44E8-AFC0-8F96D76E7B8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29375" y="381000"/>
          <a:ext cx="16192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2</xdr:row>
      <xdr:rowOff>95250</xdr:rowOff>
    </xdr:from>
    <xdr:to>
      <xdr:col>3</xdr:col>
      <xdr:colOff>0</xdr:colOff>
      <xdr:row>6</xdr:row>
      <xdr:rowOff>314325</xdr:rowOff>
    </xdr:to>
    <xdr:pic>
      <xdr:nvPicPr>
        <xdr:cNvPr id="2" name="Picture 326">
          <a:extLst>
            <a:ext uri="{FF2B5EF4-FFF2-40B4-BE49-F238E27FC236}">
              <a16:creationId xmlns:a16="http://schemas.microsoft.com/office/drawing/2014/main" id="{52895334-F0EA-4E2F-9AA4-F68AAAE100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28625"/>
          <a:ext cx="164782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57150</xdr:rowOff>
    </xdr:from>
    <xdr:to>
      <xdr:col>3</xdr:col>
      <xdr:colOff>1666875</xdr:colOff>
      <xdr:row>6</xdr:row>
      <xdr:rowOff>314325</xdr:rowOff>
    </xdr:to>
    <xdr:pic>
      <xdr:nvPicPr>
        <xdr:cNvPr id="4" name="Picture 11">
          <a:extLst>
            <a:ext uri="{FF2B5EF4-FFF2-40B4-BE49-F238E27FC236}">
              <a16:creationId xmlns:a16="http://schemas.microsoft.com/office/drawing/2014/main" id="{AE88B7A1-AB9A-46D3-8DC2-BE00F84D28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72375" y="390525"/>
          <a:ext cx="16383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19050</xdr:colOff>
      <xdr:row>2</xdr:row>
      <xdr:rowOff>104775</xdr:rowOff>
    </xdr:from>
    <xdr:to>
      <xdr:col>2</xdr:col>
      <xdr:colOff>1676400</xdr:colOff>
      <xdr:row>6</xdr:row>
      <xdr:rowOff>295275</xdr:rowOff>
    </xdr:to>
    <xdr:pic>
      <xdr:nvPicPr>
        <xdr:cNvPr id="2" name="Picture 304">
          <a:extLst>
            <a:ext uri="{FF2B5EF4-FFF2-40B4-BE49-F238E27FC236}">
              <a16:creationId xmlns:a16="http://schemas.microsoft.com/office/drawing/2014/main" id="{CE363EF2-AB37-416F-8B0B-F660E2EF3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48350" y="438150"/>
          <a:ext cx="16573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342900</xdr:colOff>
      <xdr:row>2</xdr:row>
      <xdr:rowOff>66675</xdr:rowOff>
    </xdr:from>
    <xdr:to>
      <xdr:col>3</xdr:col>
      <xdr:colOff>1962150</xdr:colOff>
      <xdr:row>6</xdr:row>
      <xdr:rowOff>266700</xdr:rowOff>
    </xdr:to>
    <xdr:pic>
      <xdr:nvPicPr>
        <xdr:cNvPr id="4" name="Picture 314">
          <a:extLst>
            <a:ext uri="{FF2B5EF4-FFF2-40B4-BE49-F238E27FC236}">
              <a16:creationId xmlns:a16="http://schemas.microsoft.com/office/drawing/2014/main" id="{78D8681A-A915-4C6C-9435-C64CE51292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48675" y="400050"/>
          <a:ext cx="161925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47625</xdr:colOff>
      <xdr:row>2</xdr:row>
      <xdr:rowOff>104775</xdr:rowOff>
    </xdr:from>
    <xdr:to>
      <xdr:col>2</xdr:col>
      <xdr:colOff>1676401</xdr:colOff>
      <xdr:row>7</xdr:row>
      <xdr:rowOff>209550</xdr:rowOff>
    </xdr:to>
    <xdr:pic>
      <xdr:nvPicPr>
        <xdr:cNvPr id="6" name="Picture 304">
          <a:extLst>
            <a:ext uri="{FF2B5EF4-FFF2-40B4-BE49-F238E27FC236}">
              <a16:creationId xmlns:a16="http://schemas.microsoft.com/office/drawing/2014/main" id="{95451EA2-9AD1-435D-90DC-6EC03B2049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38150"/>
          <a:ext cx="1628776"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xdr:colOff>
      <xdr:row>2</xdr:row>
      <xdr:rowOff>85725</xdr:rowOff>
    </xdr:from>
    <xdr:to>
      <xdr:col>3</xdr:col>
      <xdr:colOff>1638300</xdr:colOff>
      <xdr:row>7</xdr:row>
      <xdr:rowOff>95250</xdr:rowOff>
    </xdr:to>
    <xdr:pic>
      <xdr:nvPicPr>
        <xdr:cNvPr id="8" name="Picture 314">
          <a:extLst>
            <a:ext uri="{FF2B5EF4-FFF2-40B4-BE49-F238E27FC236}">
              <a16:creationId xmlns:a16="http://schemas.microsoft.com/office/drawing/2014/main" id="{00828119-7754-4265-BD39-D71AB7CE8F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62850" y="419100"/>
          <a:ext cx="16192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66675</xdr:colOff>
      <xdr:row>2</xdr:row>
      <xdr:rowOff>57151</xdr:rowOff>
    </xdr:from>
    <xdr:to>
      <xdr:col>3</xdr:col>
      <xdr:colOff>0</xdr:colOff>
      <xdr:row>7</xdr:row>
      <xdr:rowOff>0</xdr:rowOff>
    </xdr:to>
    <xdr:pic>
      <xdr:nvPicPr>
        <xdr:cNvPr id="2" name="Picture 288">
          <a:extLst>
            <a:ext uri="{FF2B5EF4-FFF2-40B4-BE49-F238E27FC236}">
              <a16:creationId xmlns:a16="http://schemas.microsoft.com/office/drawing/2014/main" id="{34695EEE-EA3D-4705-A594-2EDDC001FF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390526"/>
          <a:ext cx="1647825" cy="942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76200</xdr:rowOff>
    </xdr:from>
    <xdr:to>
      <xdr:col>3</xdr:col>
      <xdr:colOff>1676400</xdr:colOff>
      <xdr:row>6</xdr:row>
      <xdr:rowOff>171450</xdr:rowOff>
    </xdr:to>
    <xdr:pic>
      <xdr:nvPicPr>
        <xdr:cNvPr id="4" name="Picture 314">
          <a:extLst>
            <a:ext uri="{FF2B5EF4-FFF2-40B4-BE49-F238E27FC236}">
              <a16:creationId xmlns:a16="http://schemas.microsoft.com/office/drawing/2014/main" id="{E60B7893-3D11-42E5-A613-CCBE84375D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40957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85725</xdr:colOff>
      <xdr:row>2</xdr:row>
      <xdr:rowOff>85724</xdr:rowOff>
    </xdr:from>
    <xdr:to>
      <xdr:col>2</xdr:col>
      <xdr:colOff>1952625</xdr:colOff>
      <xdr:row>6</xdr:row>
      <xdr:rowOff>323849</xdr:rowOff>
    </xdr:to>
    <xdr:pic>
      <xdr:nvPicPr>
        <xdr:cNvPr id="2" name="Picture 289">
          <a:extLst>
            <a:ext uri="{FF2B5EF4-FFF2-40B4-BE49-F238E27FC236}">
              <a16:creationId xmlns:a16="http://schemas.microsoft.com/office/drawing/2014/main" id="{5AA4F97E-C26C-4B5B-9289-DE5FC85855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15025" y="419099"/>
          <a:ext cx="162877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47625</xdr:rowOff>
    </xdr:from>
    <xdr:to>
      <xdr:col>3</xdr:col>
      <xdr:colOff>1666875</xdr:colOff>
      <xdr:row>6</xdr:row>
      <xdr:rowOff>180975</xdr:rowOff>
    </xdr:to>
    <xdr:pic>
      <xdr:nvPicPr>
        <xdr:cNvPr id="4" name="Picture 314">
          <a:extLst>
            <a:ext uri="{FF2B5EF4-FFF2-40B4-BE49-F238E27FC236}">
              <a16:creationId xmlns:a16="http://schemas.microsoft.com/office/drawing/2014/main" id="{AEB14663-4B80-4B43-87A9-6E65A0CD34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1425" y="3810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114300</xdr:colOff>
      <xdr:row>2</xdr:row>
      <xdr:rowOff>47625</xdr:rowOff>
    </xdr:from>
    <xdr:to>
      <xdr:col>2</xdr:col>
      <xdr:colOff>1962149</xdr:colOff>
      <xdr:row>6</xdr:row>
      <xdr:rowOff>352425</xdr:rowOff>
    </xdr:to>
    <xdr:pic>
      <xdr:nvPicPr>
        <xdr:cNvPr id="2" name="Picture 290">
          <a:extLst>
            <a:ext uri="{FF2B5EF4-FFF2-40B4-BE49-F238E27FC236}">
              <a16:creationId xmlns:a16="http://schemas.microsoft.com/office/drawing/2014/main" id="{8D9E0146-B33F-44A8-9FEB-DC7F7B5E3F2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381000"/>
          <a:ext cx="1600199"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1657350</xdr:colOff>
      <xdr:row>6</xdr:row>
      <xdr:rowOff>190500</xdr:rowOff>
    </xdr:to>
    <xdr:pic>
      <xdr:nvPicPr>
        <xdr:cNvPr id="4" name="Picture 314">
          <a:extLst>
            <a:ext uri="{FF2B5EF4-FFF2-40B4-BE49-F238E27FC236}">
              <a16:creationId xmlns:a16="http://schemas.microsoft.com/office/drawing/2014/main" id="{D3799FD5-24D4-4579-B7B2-177DDE6922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81900" y="39052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104775</xdr:colOff>
      <xdr:row>2</xdr:row>
      <xdr:rowOff>47625</xdr:rowOff>
    </xdr:from>
    <xdr:to>
      <xdr:col>2</xdr:col>
      <xdr:colOff>1685925</xdr:colOff>
      <xdr:row>6</xdr:row>
      <xdr:rowOff>180975</xdr:rowOff>
    </xdr:to>
    <xdr:pic>
      <xdr:nvPicPr>
        <xdr:cNvPr id="2" name="Picture 292">
          <a:extLst>
            <a:ext uri="{FF2B5EF4-FFF2-40B4-BE49-F238E27FC236}">
              <a16:creationId xmlns:a16="http://schemas.microsoft.com/office/drawing/2014/main" id="{F5A700FE-B3C9-4D2C-8F9A-440FDC8132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381000"/>
          <a:ext cx="15811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0</xdr:colOff>
      <xdr:row>2</xdr:row>
      <xdr:rowOff>0</xdr:rowOff>
    </xdr:from>
    <xdr:to>
      <xdr:col>3</xdr:col>
      <xdr:colOff>1619250</xdr:colOff>
      <xdr:row>6</xdr:row>
      <xdr:rowOff>133350</xdr:rowOff>
    </xdr:to>
    <xdr:pic>
      <xdr:nvPicPr>
        <xdr:cNvPr id="4" name="Picture 314">
          <a:extLst>
            <a:ext uri="{FF2B5EF4-FFF2-40B4-BE49-F238E27FC236}">
              <a16:creationId xmlns:a16="http://schemas.microsoft.com/office/drawing/2014/main" id="{651B957A-D243-4E7C-99C8-8231A4C375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43800" y="33337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104776</xdr:colOff>
      <xdr:row>2</xdr:row>
      <xdr:rowOff>114300</xdr:rowOff>
    </xdr:from>
    <xdr:to>
      <xdr:col>2</xdr:col>
      <xdr:colOff>1924050</xdr:colOff>
      <xdr:row>6</xdr:row>
      <xdr:rowOff>352425</xdr:rowOff>
    </xdr:to>
    <xdr:pic>
      <xdr:nvPicPr>
        <xdr:cNvPr id="2" name="Picture 290">
          <a:extLst>
            <a:ext uri="{FF2B5EF4-FFF2-40B4-BE49-F238E27FC236}">
              <a16:creationId xmlns:a16="http://schemas.microsoft.com/office/drawing/2014/main" id="{D9DAFE2E-CD62-4FC0-AB38-B20F5799B0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6" y="447675"/>
          <a:ext cx="1609724"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1657350</xdr:colOff>
      <xdr:row>6</xdr:row>
      <xdr:rowOff>190500</xdr:rowOff>
    </xdr:to>
    <xdr:pic>
      <xdr:nvPicPr>
        <xdr:cNvPr id="4" name="Picture 314">
          <a:extLst>
            <a:ext uri="{FF2B5EF4-FFF2-40B4-BE49-F238E27FC236}">
              <a16:creationId xmlns:a16="http://schemas.microsoft.com/office/drawing/2014/main" id="{13FB6B57-A570-48A0-B675-68C35BC580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81900" y="39052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114300</xdr:colOff>
      <xdr:row>2</xdr:row>
      <xdr:rowOff>66675</xdr:rowOff>
    </xdr:from>
    <xdr:to>
      <xdr:col>2</xdr:col>
      <xdr:colOff>1885949</xdr:colOff>
      <xdr:row>6</xdr:row>
      <xdr:rowOff>285750</xdr:rowOff>
    </xdr:to>
    <xdr:pic>
      <xdr:nvPicPr>
        <xdr:cNvPr id="2" name="Picture 296">
          <a:extLst>
            <a:ext uri="{FF2B5EF4-FFF2-40B4-BE49-F238E27FC236}">
              <a16:creationId xmlns:a16="http://schemas.microsoft.com/office/drawing/2014/main" id="{22595745-2024-4F8D-9AFC-9F2C0D7E32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400050"/>
          <a:ext cx="1600199"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28575</xdr:rowOff>
    </xdr:from>
    <xdr:to>
      <xdr:col>3</xdr:col>
      <xdr:colOff>1676400</xdr:colOff>
      <xdr:row>6</xdr:row>
      <xdr:rowOff>161925</xdr:rowOff>
    </xdr:to>
    <xdr:pic>
      <xdr:nvPicPr>
        <xdr:cNvPr id="4" name="Picture 314">
          <a:extLst>
            <a:ext uri="{FF2B5EF4-FFF2-40B4-BE49-F238E27FC236}">
              <a16:creationId xmlns:a16="http://schemas.microsoft.com/office/drawing/2014/main" id="{C8858317-DF90-4D18-B2D6-9C394EA1D1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36195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104776</xdr:colOff>
      <xdr:row>2</xdr:row>
      <xdr:rowOff>142875</xdr:rowOff>
    </xdr:from>
    <xdr:to>
      <xdr:col>2</xdr:col>
      <xdr:colOff>1981202</xdr:colOff>
      <xdr:row>6</xdr:row>
      <xdr:rowOff>200025</xdr:rowOff>
    </xdr:to>
    <xdr:pic>
      <xdr:nvPicPr>
        <xdr:cNvPr id="2" name="Picture 299">
          <a:extLst>
            <a:ext uri="{FF2B5EF4-FFF2-40B4-BE49-F238E27FC236}">
              <a16:creationId xmlns:a16="http://schemas.microsoft.com/office/drawing/2014/main" id="{64E76239-3B8C-4932-9C65-C65F436611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6" y="476250"/>
          <a:ext cx="1609726"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142875</xdr:rowOff>
    </xdr:from>
    <xdr:to>
      <xdr:col>3</xdr:col>
      <xdr:colOff>1676400</xdr:colOff>
      <xdr:row>6</xdr:row>
      <xdr:rowOff>85725</xdr:rowOff>
    </xdr:to>
    <xdr:pic>
      <xdr:nvPicPr>
        <xdr:cNvPr id="4" name="Picture 314">
          <a:extLst>
            <a:ext uri="{FF2B5EF4-FFF2-40B4-BE49-F238E27FC236}">
              <a16:creationId xmlns:a16="http://schemas.microsoft.com/office/drawing/2014/main" id="{FBCF2F34-5FC3-4F41-89F2-526E987E2C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47625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104775</xdr:colOff>
      <xdr:row>2</xdr:row>
      <xdr:rowOff>152400</xdr:rowOff>
    </xdr:from>
    <xdr:to>
      <xdr:col>2</xdr:col>
      <xdr:colOff>1981201</xdr:colOff>
      <xdr:row>6</xdr:row>
      <xdr:rowOff>276225</xdr:rowOff>
    </xdr:to>
    <xdr:pic>
      <xdr:nvPicPr>
        <xdr:cNvPr id="2" name="Picture 293">
          <a:extLst>
            <a:ext uri="{FF2B5EF4-FFF2-40B4-BE49-F238E27FC236}">
              <a16:creationId xmlns:a16="http://schemas.microsoft.com/office/drawing/2014/main" id="{53D84DF4-B747-4867-A027-415E1D5E1D0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485775"/>
          <a:ext cx="1609726"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3</xdr:row>
      <xdr:rowOff>9525</xdr:rowOff>
    </xdr:from>
    <xdr:to>
      <xdr:col>3</xdr:col>
      <xdr:colOff>1657350</xdr:colOff>
      <xdr:row>6</xdr:row>
      <xdr:rowOff>142875</xdr:rowOff>
    </xdr:to>
    <xdr:pic>
      <xdr:nvPicPr>
        <xdr:cNvPr id="4" name="Picture 314">
          <a:extLst>
            <a:ext uri="{FF2B5EF4-FFF2-40B4-BE49-F238E27FC236}">
              <a16:creationId xmlns:a16="http://schemas.microsoft.com/office/drawing/2014/main" id="{5BC817A1-B4C3-410F-A237-F2C103039B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81900" y="5334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95249</xdr:colOff>
      <xdr:row>2</xdr:row>
      <xdr:rowOff>95250</xdr:rowOff>
    </xdr:from>
    <xdr:to>
      <xdr:col>2</xdr:col>
      <xdr:colOff>1933574</xdr:colOff>
      <xdr:row>6</xdr:row>
      <xdr:rowOff>276225</xdr:rowOff>
    </xdr:to>
    <xdr:pic>
      <xdr:nvPicPr>
        <xdr:cNvPr id="4" name="Picture 291">
          <a:extLst>
            <a:ext uri="{FF2B5EF4-FFF2-40B4-BE49-F238E27FC236}">
              <a16:creationId xmlns:a16="http://schemas.microsoft.com/office/drawing/2014/main" id="{0052B406-63EA-44DC-B9F6-2991B2BBEF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4549" y="428625"/>
          <a:ext cx="161925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161925</xdr:rowOff>
    </xdr:from>
    <xdr:to>
      <xdr:col>3</xdr:col>
      <xdr:colOff>1676400</xdr:colOff>
      <xdr:row>6</xdr:row>
      <xdr:rowOff>104775</xdr:rowOff>
    </xdr:to>
    <xdr:pic>
      <xdr:nvPicPr>
        <xdr:cNvPr id="6" name="Picture 314">
          <a:extLst>
            <a:ext uri="{FF2B5EF4-FFF2-40B4-BE49-F238E27FC236}">
              <a16:creationId xmlns:a16="http://schemas.microsoft.com/office/drawing/2014/main" id="{6F2C7605-D492-4A8D-ACDB-6B270D735A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4953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57151</xdr:colOff>
      <xdr:row>2</xdr:row>
      <xdr:rowOff>104775</xdr:rowOff>
    </xdr:from>
    <xdr:to>
      <xdr:col>2</xdr:col>
      <xdr:colOff>1952625</xdr:colOff>
      <xdr:row>6</xdr:row>
      <xdr:rowOff>304800</xdr:rowOff>
    </xdr:to>
    <xdr:pic>
      <xdr:nvPicPr>
        <xdr:cNvPr id="2" name="Picture 305">
          <a:extLst>
            <a:ext uri="{FF2B5EF4-FFF2-40B4-BE49-F238E27FC236}">
              <a16:creationId xmlns:a16="http://schemas.microsoft.com/office/drawing/2014/main" id="{BF80C3BD-CA06-4AF2-8477-EC3EAA5549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1" y="438150"/>
          <a:ext cx="1657349"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47625</xdr:rowOff>
    </xdr:from>
    <xdr:to>
      <xdr:col>3</xdr:col>
      <xdr:colOff>1647825</xdr:colOff>
      <xdr:row>6</xdr:row>
      <xdr:rowOff>180975</xdr:rowOff>
    </xdr:to>
    <xdr:pic>
      <xdr:nvPicPr>
        <xdr:cNvPr id="4" name="Picture 314">
          <a:extLst>
            <a:ext uri="{FF2B5EF4-FFF2-40B4-BE49-F238E27FC236}">
              <a16:creationId xmlns:a16="http://schemas.microsoft.com/office/drawing/2014/main" id="{D172FB55-CA93-4693-8B17-9812A27B34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72375" y="3810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47624</xdr:colOff>
      <xdr:row>2</xdr:row>
      <xdr:rowOff>57149</xdr:rowOff>
    </xdr:from>
    <xdr:to>
      <xdr:col>2</xdr:col>
      <xdr:colOff>1657349</xdr:colOff>
      <xdr:row>6</xdr:row>
      <xdr:rowOff>142874</xdr:rowOff>
    </xdr:to>
    <xdr:pic>
      <xdr:nvPicPr>
        <xdr:cNvPr id="2" name="Picture 306">
          <a:extLst>
            <a:ext uri="{FF2B5EF4-FFF2-40B4-BE49-F238E27FC236}">
              <a16:creationId xmlns:a16="http://schemas.microsoft.com/office/drawing/2014/main" id="{059131EF-9440-4079-A015-FFA47F1AAB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86549" y="390524"/>
          <a:ext cx="160972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57150</xdr:rowOff>
    </xdr:from>
    <xdr:to>
      <xdr:col>3</xdr:col>
      <xdr:colOff>1628774</xdr:colOff>
      <xdr:row>6</xdr:row>
      <xdr:rowOff>76200</xdr:rowOff>
    </xdr:to>
    <xdr:pic>
      <xdr:nvPicPr>
        <xdr:cNvPr id="4" name="Picture 314">
          <a:extLst>
            <a:ext uri="{FF2B5EF4-FFF2-40B4-BE49-F238E27FC236}">
              <a16:creationId xmlns:a16="http://schemas.microsoft.com/office/drawing/2014/main" id="{5B07EDD1-B8C3-4813-8A4F-9DD3ED6D7D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10574" y="390525"/>
          <a:ext cx="1571625"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333374</xdr:rowOff>
    </xdr:to>
    <xdr:pic>
      <xdr:nvPicPr>
        <xdr:cNvPr id="2" name="Picture 308">
          <a:extLst>
            <a:ext uri="{FF2B5EF4-FFF2-40B4-BE49-F238E27FC236}">
              <a16:creationId xmlns:a16="http://schemas.microsoft.com/office/drawing/2014/main" id="{E3BFD0A3-0CB6-4AE7-9413-0D9E10B1F8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57200"/>
          <a:ext cx="1647825" cy="97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104775</xdr:rowOff>
    </xdr:from>
    <xdr:to>
      <xdr:col>3</xdr:col>
      <xdr:colOff>1676400</xdr:colOff>
      <xdr:row>6</xdr:row>
      <xdr:rowOff>238125</xdr:rowOff>
    </xdr:to>
    <xdr:pic>
      <xdr:nvPicPr>
        <xdr:cNvPr id="4" name="Picture 314">
          <a:extLst>
            <a:ext uri="{FF2B5EF4-FFF2-40B4-BE49-F238E27FC236}">
              <a16:creationId xmlns:a16="http://schemas.microsoft.com/office/drawing/2014/main" id="{9876D9B0-5509-4E73-99BF-B301071B8C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43815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3</xdr:col>
      <xdr:colOff>0</xdr:colOff>
      <xdr:row>6</xdr:row>
      <xdr:rowOff>314325</xdr:rowOff>
    </xdr:to>
    <xdr:pic>
      <xdr:nvPicPr>
        <xdr:cNvPr id="2" name="Picture 309">
          <a:extLst>
            <a:ext uri="{FF2B5EF4-FFF2-40B4-BE49-F238E27FC236}">
              <a16:creationId xmlns:a16="http://schemas.microsoft.com/office/drawing/2014/main" id="{F3DFF147-3FFC-4A61-B5E7-C9100F803B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85775"/>
          <a:ext cx="166687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66675</xdr:rowOff>
    </xdr:from>
    <xdr:to>
      <xdr:col>3</xdr:col>
      <xdr:colOff>1666875</xdr:colOff>
      <xdr:row>6</xdr:row>
      <xdr:rowOff>200025</xdr:rowOff>
    </xdr:to>
    <xdr:pic>
      <xdr:nvPicPr>
        <xdr:cNvPr id="4" name="Picture 314">
          <a:extLst>
            <a:ext uri="{FF2B5EF4-FFF2-40B4-BE49-F238E27FC236}">
              <a16:creationId xmlns:a16="http://schemas.microsoft.com/office/drawing/2014/main" id="{3BBB9DCE-5F9D-413B-B051-8D540F70A6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1425" y="40005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47625</xdr:colOff>
      <xdr:row>2</xdr:row>
      <xdr:rowOff>123825</xdr:rowOff>
    </xdr:from>
    <xdr:to>
      <xdr:col>3</xdr:col>
      <xdr:colOff>0</xdr:colOff>
      <xdr:row>6</xdr:row>
      <xdr:rowOff>285750</xdr:rowOff>
    </xdr:to>
    <xdr:pic>
      <xdr:nvPicPr>
        <xdr:cNvPr id="2" name="Picture 311">
          <a:extLst>
            <a:ext uri="{FF2B5EF4-FFF2-40B4-BE49-F238E27FC236}">
              <a16:creationId xmlns:a16="http://schemas.microsoft.com/office/drawing/2014/main" id="{48617EF9-6EF2-4627-BC46-F6719E228E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57200"/>
          <a:ext cx="166687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47625</xdr:rowOff>
    </xdr:from>
    <xdr:to>
      <xdr:col>3</xdr:col>
      <xdr:colOff>1676400</xdr:colOff>
      <xdr:row>6</xdr:row>
      <xdr:rowOff>180975</xdr:rowOff>
    </xdr:to>
    <xdr:pic>
      <xdr:nvPicPr>
        <xdr:cNvPr id="4" name="Picture 314">
          <a:extLst>
            <a:ext uri="{FF2B5EF4-FFF2-40B4-BE49-F238E27FC236}">
              <a16:creationId xmlns:a16="http://schemas.microsoft.com/office/drawing/2014/main" id="{65748B1D-CB63-47BD-A635-08F4ED4883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3810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57150</xdr:colOff>
      <xdr:row>2</xdr:row>
      <xdr:rowOff>66676</xdr:rowOff>
    </xdr:from>
    <xdr:to>
      <xdr:col>3</xdr:col>
      <xdr:colOff>0</xdr:colOff>
      <xdr:row>6</xdr:row>
      <xdr:rowOff>276226</xdr:rowOff>
    </xdr:to>
    <xdr:pic>
      <xdr:nvPicPr>
        <xdr:cNvPr id="2" name="Picture 310">
          <a:extLst>
            <a:ext uri="{FF2B5EF4-FFF2-40B4-BE49-F238E27FC236}">
              <a16:creationId xmlns:a16="http://schemas.microsoft.com/office/drawing/2014/main" id="{FC08985B-10E5-4551-8027-1C5B9BB54B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400051"/>
          <a:ext cx="165735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28575</xdr:rowOff>
    </xdr:from>
    <xdr:to>
      <xdr:col>3</xdr:col>
      <xdr:colOff>1666875</xdr:colOff>
      <xdr:row>6</xdr:row>
      <xdr:rowOff>161925</xdr:rowOff>
    </xdr:to>
    <xdr:pic>
      <xdr:nvPicPr>
        <xdr:cNvPr id="4" name="Picture 314">
          <a:extLst>
            <a:ext uri="{FF2B5EF4-FFF2-40B4-BE49-F238E27FC236}">
              <a16:creationId xmlns:a16="http://schemas.microsoft.com/office/drawing/2014/main" id="{DAFD2A22-3F14-47DE-ABA9-22AD18B7AA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1425" y="36195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123825</xdr:colOff>
      <xdr:row>2</xdr:row>
      <xdr:rowOff>123825</xdr:rowOff>
    </xdr:from>
    <xdr:to>
      <xdr:col>2</xdr:col>
      <xdr:colOff>1943100</xdr:colOff>
      <xdr:row>7</xdr:row>
      <xdr:rowOff>238125</xdr:rowOff>
    </xdr:to>
    <xdr:pic>
      <xdr:nvPicPr>
        <xdr:cNvPr id="2" name="Picture 295">
          <a:extLst>
            <a:ext uri="{FF2B5EF4-FFF2-40B4-BE49-F238E27FC236}">
              <a16:creationId xmlns:a16="http://schemas.microsoft.com/office/drawing/2014/main" id="{1C35E4B9-67A8-45DD-B859-7991D2A29A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125" y="457200"/>
          <a:ext cx="15906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133350</xdr:rowOff>
    </xdr:from>
    <xdr:to>
      <xdr:col>3</xdr:col>
      <xdr:colOff>1676400</xdr:colOff>
      <xdr:row>7</xdr:row>
      <xdr:rowOff>76200</xdr:rowOff>
    </xdr:to>
    <xdr:pic>
      <xdr:nvPicPr>
        <xdr:cNvPr id="4" name="Picture 314">
          <a:extLst>
            <a:ext uri="{FF2B5EF4-FFF2-40B4-BE49-F238E27FC236}">
              <a16:creationId xmlns:a16="http://schemas.microsoft.com/office/drawing/2014/main" id="{3EB17799-72DF-4820-AE5F-F2B37065D1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46672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38100</xdr:colOff>
      <xdr:row>2</xdr:row>
      <xdr:rowOff>123825</xdr:rowOff>
    </xdr:from>
    <xdr:to>
      <xdr:col>3</xdr:col>
      <xdr:colOff>1</xdr:colOff>
      <xdr:row>7</xdr:row>
      <xdr:rowOff>238125</xdr:rowOff>
    </xdr:to>
    <xdr:pic>
      <xdr:nvPicPr>
        <xdr:cNvPr id="2" name="Picture 294">
          <a:extLst>
            <a:ext uri="{FF2B5EF4-FFF2-40B4-BE49-F238E27FC236}">
              <a16:creationId xmlns:a16="http://schemas.microsoft.com/office/drawing/2014/main" id="{29CB8933-3B71-4D06-98D8-01C015E87F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67400" y="457200"/>
          <a:ext cx="1676401"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123825</xdr:rowOff>
    </xdr:from>
    <xdr:to>
      <xdr:col>3</xdr:col>
      <xdr:colOff>1657350</xdr:colOff>
      <xdr:row>7</xdr:row>
      <xdr:rowOff>66675</xdr:rowOff>
    </xdr:to>
    <xdr:pic>
      <xdr:nvPicPr>
        <xdr:cNvPr id="4" name="Picture 314">
          <a:extLst>
            <a:ext uri="{FF2B5EF4-FFF2-40B4-BE49-F238E27FC236}">
              <a16:creationId xmlns:a16="http://schemas.microsoft.com/office/drawing/2014/main" id="{D4377573-EF0B-4B5E-A6DA-1A941F4E61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81900" y="4572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47625</xdr:colOff>
      <xdr:row>2</xdr:row>
      <xdr:rowOff>38100</xdr:rowOff>
    </xdr:from>
    <xdr:to>
      <xdr:col>2</xdr:col>
      <xdr:colOff>2028825</xdr:colOff>
      <xdr:row>6</xdr:row>
      <xdr:rowOff>361950</xdr:rowOff>
    </xdr:to>
    <xdr:pic>
      <xdr:nvPicPr>
        <xdr:cNvPr id="2" name="Picture 298">
          <a:extLst>
            <a:ext uri="{FF2B5EF4-FFF2-40B4-BE49-F238E27FC236}">
              <a16:creationId xmlns:a16="http://schemas.microsoft.com/office/drawing/2014/main" id="{C2ED40CD-5762-420F-92E8-4B2455EE00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371475"/>
          <a:ext cx="1666875"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85725</xdr:rowOff>
    </xdr:from>
    <xdr:to>
      <xdr:col>3</xdr:col>
      <xdr:colOff>1685925</xdr:colOff>
      <xdr:row>6</xdr:row>
      <xdr:rowOff>219075</xdr:rowOff>
    </xdr:to>
    <xdr:pic>
      <xdr:nvPicPr>
        <xdr:cNvPr id="4" name="Picture 314">
          <a:extLst>
            <a:ext uri="{FF2B5EF4-FFF2-40B4-BE49-F238E27FC236}">
              <a16:creationId xmlns:a16="http://schemas.microsoft.com/office/drawing/2014/main" id="{B0DEE978-1163-4EB0-ACCF-C8A78CEE03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10475" y="4191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47625</xdr:colOff>
      <xdr:row>2</xdr:row>
      <xdr:rowOff>76200</xdr:rowOff>
    </xdr:from>
    <xdr:to>
      <xdr:col>3</xdr:col>
      <xdr:colOff>0</xdr:colOff>
      <xdr:row>6</xdr:row>
      <xdr:rowOff>295275</xdr:rowOff>
    </xdr:to>
    <xdr:pic>
      <xdr:nvPicPr>
        <xdr:cNvPr id="2" name="Picture 297">
          <a:extLst>
            <a:ext uri="{FF2B5EF4-FFF2-40B4-BE49-F238E27FC236}">
              <a16:creationId xmlns:a16="http://schemas.microsoft.com/office/drawing/2014/main" id="{83D97CDE-F38B-4FAF-8057-7FE3DDD8AE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09575"/>
          <a:ext cx="166687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57150</xdr:rowOff>
    </xdr:from>
    <xdr:to>
      <xdr:col>3</xdr:col>
      <xdr:colOff>1685925</xdr:colOff>
      <xdr:row>6</xdr:row>
      <xdr:rowOff>76200</xdr:rowOff>
    </xdr:to>
    <xdr:pic>
      <xdr:nvPicPr>
        <xdr:cNvPr id="4" name="Picture 314">
          <a:extLst>
            <a:ext uri="{FF2B5EF4-FFF2-40B4-BE49-F238E27FC236}">
              <a16:creationId xmlns:a16="http://schemas.microsoft.com/office/drawing/2014/main" id="{3DD0B6E2-6995-4011-9A7F-39DCA1EDB6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10475" y="390525"/>
          <a:ext cx="16192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47625</xdr:colOff>
      <xdr:row>2</xdr:row>
      <xdr:rowOff>76200</xdr:rowOff>
    </xdr:from>
    <xdr:to>
      <xdr:col>3</xdr:col>
      <xdr:colOff>0</xdr:colOff>
      <xdr:row>6</xdr:row>
      <xdr:rowOff>295275</xdr:rowOff>
    </xdr:to>
    <xdr:pic>
      <xdr:nvPicPr>
        <xdr:cNvPr id="2" name="Picture 297">
          <a:extLst>
            <a:ext uri="{FF2B5EF4-FFF2-40B4-BE49-F238E27FC236}">
              <a16:creationId xmlns:a16="http://schemas.microsoft.com/office/drawing/2014/main" id="{5E6935E0-A2AF-4750-A9A0-8F83C0CF13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09575"/>
          <a:ext cx="16668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47625</xdr:rowOff>
    </xdr:from>
    <xdr:to>
      <xdr:col>3</xdr:col>
      <xdr:colOff>1666875</xdr:colOff>
      <xdr:row>6</xdr:row>
      <xdr:rowOff>180975</xdr:rowOff>
    </xdr:to>
    <xdr:pic>
      <xdr:nvPicPr>
        <xdr:cNvPr id="4" name="Picture 314">
          <a:extLst>
            <a:ext uri="{FF2B5EF4-FFF2-40B4-BE49-F238E27FC236}">
              <a16:creationId xmlns:a16="http://schemas.microsoft.com/office/drawing/2014/main" id="{7183C7FB-0059-4970-8414-0925727560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1425" y="3810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171450</xdr:colOff>
      <xdr:row>2</xdr:row>
      <xdr:rowOff>38100</xdr:rowOff>
    </xdr:from>
    <xdr:to>
      <xdr:col>2</xdr:col>
      <xdr:colOff>1619249</xdr:colOff>
      <xdr:row>6</xdr:row>
      <xdr:rowOff>152400</xdr:rowOff>
    </xdr:to>
    <xdr:pic>
      <xdr:nvPicPr>
        <xdr:cNvPr id="3" name="Picture 297">
          <a:extLst>
            <a:ext uri="{FF2B5EF4-FFF2-40B4-BE49-F238E27FC236}">
              <a16:creationId xmlns:a16="http://schemas.microsoft.com/office/drawing/2014/main" id="{5DB6CB49-6F3E-4FEC-B473-9D7C1E9379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00750" y="371475"/>
          <a:ext cx="1447799"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76200</xdr:rowOff>
    </xdr:from>
    <xdr:to>
      <xdr:col>3</xdr:col>
      <xdr:colOff>1666875</xdr:colOff>
      <xdr:row>6</xdr:row>
      <xdr:rowOff>19050</xdr:rowOff>
    </xdr:to>
    <xdr:pic>
      <xdr:nvPicPr>
        <xdr:cNvPr id="4" name="Picture 314">
          <a:extLst>
            <a:ext uri="{FF2B5EF4-FFF2-40B4-BE49-F238E27FC236}">
              <a16:creationId xmlns:a16="http://schemas.microsoft.com/office/drawing/2014/main" id="{8893FD7D-A01E-44AA-9612-D79613A1C5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1425" y="40957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2</xdr:col>
      <xdr:colOff>1952625</xdr:colOff>
      <xdr:row>6</xdr:row>
      <xdr:rowOff>352425</xdr:rowOff>
    </xdr:to>
    <xdr:pic>
      <xdr:nvPicPr>
        <xdr:cNvPr id="2" name="Picture 307">
          <a:extLst>
            <a:ext uri="{FF2B5EF4-FFF2-40B4-BE49-F238E27FC236}">
              <a16:creationId xmlns:a16="http://schemas.microsoft.com/office/drawing/2014/main" id="{BD71C33D-10A4-45C1-92D3-DEAF0A7748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125" y="428625"/>
          <a:ext cx="15906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47625</xdr:rowOff>
    </xdr:from>
    <xdr:to>
      <xdr:col>3</xdr:col>
      <xdr:colOff>1676400</xdr:colOff>
      <xdr:row>6</xdr:row>
      <xdr:rowOff>180975</xdr:rowOff>
    </xdr:to>
    <xdr:pic>
      <xdr:nvPicPr>
        <xdr:cNvPr id="4" name="Picture 314">
          <a:extLst>
            <a:ext uri="{FF2B5EF4-FFF2-40B4-BE49-F238E27FC236}">
              <a16:creationId xmlns:a16="http://schemas.microsoft.com/office/drawing/2014/main" id="{133DC04D-6013-45E3-8DD9-FD9524F97A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3810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28575</xdr:colOff>
      <xdr:row>2</xdr:row>
      <xdr:rowOff>57151</xdr:rowOff>
    </xdr:from>
    <xdr:to>
      <xdr:col>3</xdr:col>
      <xdr:colOff>0</xdr:colOff>
      <xdr:row>5</xdr:row>
      <xdr:rowOff>304801</xdr:rowOff>
    </xdr:to>
    <xdr:pic>
      <xdr:nvPicPr>
        <xdr:cNvPr id="2" name="Picture 316">
          <a:extLst>
            <a:ext uri="{FF2B5EF4-FFF2-40B4-BE49-F238E27FC236}">
              <a16:creationId xmlns:a16="http://schemas.microsoft.com/office/drawing/2014/main" id="{CC66C07F-02AB-4F30-B98E-666E05F5B3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57875" y="390526"/>
          <a:ext cx="168592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66675</xdr:rowOff>
    </xdr:from>
    <xdr:to>
      <xdr:col>3</xdr:col>
      <xdr:colOff>1666875</xdr:colOff>
      <xdr:row>5</xdr:row>
      <xdr:rowOff>200025</xdr:rowOff>
    </xdr:to>
    <xdr:pic>
      <xdr:nvPicPr>
        <xdr:cNvPr id="4" name="Picture 314">
          <a:extLst>
            <a:ext uri="{FF2B5EF4-FFF2-40B4-BE49-F238E27FC236}">
              <a16:creationId xmlns:a16="http://schemas.microsoft.com/office/drawing/2014/main" id="{287C1FDA-156E-4C23-8206-11CDE7FF25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1425" y="40005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3</xdr:col>
      <xdr:colOff>0</xdr:colOff>
      <xdr:row>6</xdr:row>
      <xdr:rowOff>428625</xdr:rowOff>
    </xdr:to>
    <xdr:pic>
      <xdr:nvPicPr>
        <xdr:cNvPr id="2" name="Picture 312">
          <a:extLst>
            <a:ext uri="{FF2B5EF4-FFF2-40B4-BE49-F238E27FC236}">
              <a16:creationId xmlns:a16="http://schemas.microsoft.com/office/drawing/2014/main" id="{8C9957EE-D5A9-4858-A7C6-8733835D7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125" y="428625"/>
          <a:ext cx="159067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152400</xdr:rowOff>
    </xdr:from>
    <xdr:to>
      <xdr:col>3</xdr:col>
      <xdr:colOff>1647825</xdr:colOff>
      <xdr:row>6</xdr:row>
      <xdr:rowOff>285750</xdr:rowOff>
    </xdr:to>
    <xdr:pic>
      <xdr:nvPicPr>
        <xdr:cNvPr id="4" name="Picture 314">
          <a:extLst>
            <a:ext uri="{FF2B5EF4-FFF2-40B4-BE49-F238E27FC236}">
              <a16:creationId xmlns:a16="http://schemas.microsoft.com/office/drawing/2014/main" id="{1C54A079-2FC2-4C4A-AB4E-C5DD052466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72375" y="48577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38099</xdr:colOff>
      <xdr:row>2</xdr:row>
      <xdr:rowOff>9525</xdr:rowOff>
    </xdr:from>
    <xdr:to>
      <xdr:col>2</xdr:col>
      <xdr:colOff>1695450</xdr:colOff>
      <xdr:row>6</xdr:row>
      <xdr:rowOff>133349</xdr:rowOff>
    </xdr:to>
    <xdr:pic>
      <xdr:nvPicPr>
        <xdr:cNvPr id="2" name="Picture 312">
          <a:extLst>
            <a:ext uri="{FF2B5EF4-FFF2-40B4-BE49-F238E27FC236}">
              <a16:creationId xmlns:a16="http://schemas.microsoft.com/office/drawing/2014/main" id="{A1CFEDC0-00C3-45D4-8B06-5B5C690C5E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67399" y="342900"/>
          <a:ext cx="1657351" cy="885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28574</xdr:rowOff>
    </xdr:from>
    <xdr:to>
      <xdr:col>3</xdr:col>
      <xdr:colOff>1676400</xdr:colOff>
      <xdr:row>6</xdr:row>
      <xdr:rowOff>57149</xdr:rowOff>
    </xdr:to>
    <xdr:pic>
      <xdr:nvPicPr>
        <xdr:cNvPr id="4" name="Picture 314">
          <a:extLst>
            <a:ext uri="{FF2B5EF4-FFF2-40B4-BE49-F238E27FC236}">
              <a16:creationId xmlns:a16="http://schemas.microsoft.com/office/drawing/2014/main" id="{0B66B2A7-5E2C-4559-8375-9DAC3054A5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361949"/>
          <a:ext cx="161925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1943100</xdr:colOff>
      <xdr:row>6</xdr:row>
      <xdr:rowOff>0</xdr:rowOff>
    </xdr:to>
    <xdr:pic>
      <xdr:nvPicPr>
        <xdr:cNvPr id="2" name="Picture 313">
          <a:extLst>
            <a:ext uri="{FF2B5EF4-FFF2-40B4-BE49-F238E27FC236}">
              <a16:creationId xmlns:a16="http://schemas.microsoft.com/office/drawing/2014/main" id="{E0EBA889-B9B6-4C13-8125-0E962159278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428625"/>
          <a:ext cx="160972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3</xdr:row>
      <xdr:rowOff>28575</xdr:rowOff>
    </xdr:from>
    <xdr:to>
      <xdr:col>3</xdr:col>
      <xdr:colOff>1657350</xdr:colOff>
      <xdr:row>5</xdr:row>
      <xdr:rowOff>352425</xdr:rowOff>
    </xdr:to>
    <xdr:pic>
      <xdr:nvPicPr>
        <xdr:cNvPr id="4" name="Picture 314">
          <a:extLst>
            <a:ext uri="{FF2B5EF4-FFF2-40B4-BE49-F238E27FC236}">
              <a16:creationId xmlns:a16="http://schemas.microsoft.com/office/drawing/2014/main" id="{49816BF8-FE2A-4104-B094-CC1A001E58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81900" y="55245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95251</xdr:colOff>
      <xdr:row>2</xdr:row>
      <xdr:rowOff>95250</xdr:rowOff>
    </xdr:from>
    <xdr:to>
      <xdr:col>2</xdr:col>
      <xdr:colOff>1933575</xdr:colOff>
      <xdr:row>5</xdr:row>
      <xdr:rowOff>476250</xdr:rowOff>
    </xdr:to>
    <xdr:pic>
      <xdr:nvPicPr>
        <xdr:cNvPr id="2" name="Picture 314">
          <a:extLst>
            <a:ext uri="{FF2B5EF4-FFF2-40B4-BE49-F238E27FC236}">
              <a16:creationId xmlns:a16="http://schemas.microsoft.com/office/drawing/2014/main" id="{FEBD36D6-7362-4809-872B-1CDE1DACCD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4551" y="428625"/>
          <a:ext cx="1619249"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3</xdr:row>
      <xdr:rowOff>0</xdr:rowOff>
    </xdr:from>
    <xdr:to>
      <xdr:col>3</xdr:col>
      <xdr:colOff>1685925</xdr:colOff>
      <xdr:row>5</xdr:row>
      <xdr:rowOff>323850</xdr:rowOff>
    </xdr:to>
    <xdr:pic>
      <xdr:nvPicPr>
        <xdr:cNvPr id="4" name="Picture 314">
          <a:extLst>
            <a:ext uri="{FF2B5EF4-FFF2-40B4-BE49-F238E27FC236}">
              <a16:creationId xmlns:a16="http://schemas.microsoft.com/office/drawing/2014/main" id="{9DD21A4B-FF9A-4E77-A981-EE438A9EF1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10475" y="52387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66675</xdr:colOff>
      <xdr:row>2</xdr:row>
      <xdr:rowOff>104775</xdr:rowOff>
    </xdr:from>
    <xdr:to>
      <xdr:col>2</xdr:col>
      <xdr:colOff>1685925</xdr:colOff>
      <xdr:row>5</xdr:row>
      <xdr:rowOff>9525</xdr:rowOff>
    </xdr:to>
    <xdr:pic>
      <xdr:nvPicPr>
        <xdr:cNvPr id="2" name="Picture 315">
          <a:extLst>
            <a:ext uri="{FF2B5EF4-FFF2-40B4-BE49-F238E27FC236}">
              <a16:creationId xmlns:a16="http://schemas.microsoft.com/office/drawing/2014/main" id="{F93327C6-8CB0-4156-A1D5-694B0F7E79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38825" y="428625"/>
          <a:ext cx="16192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0</xdr:colOff>
      <xdr:row>2</xdr:row>
      <xdr:rowOff>66674</xdr:rowOff>
    </xdr:from>
    <xdr:to>
      <xdr:col>3</xdr:col>
      <xdr:colOff>1676400</xdr:colOff>
      <xdr:row>4</xdr:row>
      <xdr:rowOff>457199</xdr:rowOff>
    </xdr:to>
    <xdr:pic>
      <xdr:nvPicPr>
        <xdr:cNvPr id="3" name="Picture 13">
          <a:extLst>
            <a:ext uri="{FF2B5EF4-FFF2-40B4-BE49-F238E27FC236}">
              <a16:creationId xmlns:a16="http://schemas.microsoft.com/office/drawing/2014/main" id="{F7B36ADC-9730-4260-A5CE-00C9AC3525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86650" y="390524"/>
          <a:ext cx="167640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66675</xdr:colOff>
      <xdr:row>2</xdr:row>
      <xdr:rowOff>114300</xdr:rowOff>
    </xdr:from>
    <xdr:to>
      <xdr:col>2</xdr:col>
      <xdr:colOff>1647825</xdr:colOff>
      <xdr:row>7</xdr:row>
      <xdr:rowOff>95250</xdr:rowOff>
    </xdr:to>
    <xdr:pic>
      <xdr:nvPicPr>
        <xdr:cNvPr id="2" name="Picture 326">
          <a:extLst>
            <a:ext uri="{FF2B5EF4-FFF2-40B4-BE49-F238E27FC236}">
              <a16:creationId xmlns:a16="http://schemas.microsoft.com/office/drawing/2014/main" id="{AEF5E27D-D9C3-49D0-A19C-345F584975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38825" y="447675"/>
          <a:ext cx="1581150"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142875</xdr:rowOff>
    </xdr:from>
    <xdr:to>
      <xdr:col>3</xdr:col>
      <xdr:colOff>1695450</xdr:colOff>
      <xdr:row>7</xdr:row>
      <xdr:rowOff>47625</xdr:rowOff>
    </xdr:to>
    <xdr:pic>
      <xdr:nvPicPr>
        <xdr:cNvPr id="3" name="Picture 11">
          <a:extLst>
            <a:ext uri="{FF2B5EF4-FFF2-40B4-BE49-F238E27FC236}">
              <a16:creationId xmlns:a16="http://schemas.microsoft.com/office/drawing/2014/main" id="{982D690C-BC04-48E0-90DD-D05E84067F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72375" y="476250"/>
          <a:ext cx="16097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28575</xdr:colOff>
      <xdr:row>2</xdr:row>
      <xdr:rowOff>85725</xdr:rowOff>
    </xdr:from>
    <xdr:to>
      <xdr:col>2</xdr:col>
      <xdr:colOff>1638300</xdr:colOff>
      <xdr:row>6</xdr:row>
      <xdr:rowOff>76200</xdr:rowOff>
    </xdr:to>
    <xdr:pic>
      <xdr:nvPicPr>
        <xdr:cNvPr id="2" name="Picture 323">
          <a:extLst>
            <a:ext uri="{FF2B5EF4-FFF2-40B4-BE49-F238E27FC236}">
              <a16:creationId xmlns:a16="http://schemas.microsoft.com/office/drawing/2014/main" id="{125BB8FB-F126-442A-9D5F-0F898085B8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00725" y="419100"/>
          <a:ext cx="16097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0</xdr:colOff>
      <xdr:row>2</xdr:row>
      <xdr:rowOff>85725</xdr:rowOff>
    </xdr:from>
    <xdr:to>
      <xdr:col>3</xdr:col>
      <xdr:colOff>1704975</xdr:colOff>
      <xdr:row>5</xdr:row>
      <xdr:rowOff>180975</xdr:rowOff>
    </xdr:to>
    <xdr:pic>
      <xdr:nvPicPr>
        <xdr:cNvPr id="3" name="Picture 11">
          <a:extLst>
            <a:ext uri="{FF2B5EF4-FFF2-40B4-BE49-F238E27FC236}">
              <a16:creationId xmlns:a16="http://schemas.microsoft.com/office/drawing/2014/main" id="{B38ECE79-3004-4CA0-8FD9-C5E31C0DC5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86650" y="419100"/>
          <a:ext cx="17049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66674</xdr:colOff>
      <xdr:row>2</xdr:row>
      <xdr:rowOff>142875</xdr:rowOff>
    </xdr:from>
    <xdr:to>
      <xdr:col>2</xdr:col>
      <xdr:colOff>1676399</xdr:colOff>
      <xdr:row>6</xdr:row>
      <xdr:rowOff>114299</xdr:rowOff>
    </xdr:to>
    <xdr:pic>
      <xdr:nvPicPr>
        <xdr:cNvPr id="2" name="Picture 323">
          <a:extLst>
            <a:ext uri="{FF2B5EF4-FFF2-40B4-BE49-F238E27FC236}">
              <a16:creationId xmlns:a16="http://schemas.microsoft.com/office/drawing/2014/main" id="{753A57FA-08D0-4250-A1A3-3C341571D4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38824" y="476250"/>
          <a:ext cx="1609725" cy="1304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9524</xdr:colOff>
      <xdr:row>3</xdr:row>
      <xdr:rowOff>28575</xdr:rowOff>
    </xdr:from>
    <xdr:to>
      <xdr:col>3</xdr:col>
      <xdr:colOff>1647825</xdr:colOff>
      <xdr:row>5</xdr:row>
      <xdr:rowOff>161925</xdr:rowOff>
    </xdr:to>
    <xdr:pic>
      <xdr:nvPicPr>
        <xdr:cNvPr id="3" name="Picture 12">
          <a:extLst>
            <a:ext uri="{FF2B5EF4-FFF2-40B4-BE49-F238E27FC236}">
              <a16:creationId xmlns:a16="http://schemas.microsoft.com/office/drawing/2014/main" id="{B26D4A12-7DA8-419C-86C1-92C3C1701F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96174" y="552450"/>
          <a:ext cx="1638301"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57150</xdr:colOff>
      <xdr:row>2</xdr:row>
      <xdr:rowOff>85725</xdr:rowOff>
    </xdr:from>
    <xdr:to>
      <xdr:col>2</xdr:col>
      <xdr:colOff>1638300</xdr:colOff>
      <xdr:row>6</xdr:row>
      <xdr:rowOff>85725</xdr:rowOff>
    </xdr:to>
    <xdr:pic>
      <xdr:nvPicPr>
        <xdr:cNvPr id="2" name="Picture 326">
          <a:extLst>
            <a:ext uri="{FF2B5EF4-FFF2-40B4-BE49-F238E27FC236}">
              <a16:creationId xmlns:a16="http://schemas.microsoft.com/office/drawing/2014/main" id="{D7CFA7E2-FDC2-4136-8041-0C86452CEE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34100" y="419100"/>
          <a:ext cx="15811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1704975</xdr:colOff>
      <xdr:row>2</xdr:row>
      <xdr:rowOff>133350</xdr:rowOff>
    </xdr:from>
    <xdr:to>
      <xdr:col>3</xdr:col>
      <xdr:colOff>1666875</xdr:colOff>
      <xdr:row>5</xdr:row>
      <xdr:rowOff>142875</xdr:rowOff>
    </xdr:to>
    <xdr:pic>
      <xdr:nvPicPr>
        <xdr:cNvPr id="4" name="Picture 13">
          <a:extLst>
            <a:ext uri="{FF2B5EF4-FFF2-40B4-BE49-F238E27FC236}">
              <a16:creationId xmlns:a16="http://schemas.microsoft.com/office/drawing/2014/main" id="{D4AD685A-C935-4F30-9421-C548A0274B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81925" y="466725"/>
          <a:ext cx="167640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104775</xdr:colOff>
      <xdr:row>2</xdr:row>
      <xdr:rowOff>142876</xdr:rowOff>
    </xdr:from>
    <xdr:to>
      <xdr:col>2</xdr:col>
      <xdr:colOff>1590675</xdr:colOff>
      <xdr:row>5</xdr:row>
      <xdr:rowOff>352426</xdr:rowOff>
    </xdr:to>
    <xdr:pic>
      <xdr:nvPicPr>
        <xdr:cNvPr id="2" name="Picture 330">
          <a:extLst>
            <a:ext uri="{FF2B5EF4-FFF2-40B4-BE49-F238E27FC236}">
              <a16:creationId xmlns:a16="http://schemas.microsoft.com/office/drawing/2014/main" id="{C0D44FEF-C2A8-4DAE-A64A-5431DF3222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76925" y="476251"/>
          <a:ext cx="1485900"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180975</xdr:rowOff>
    </xdr:from>
    <xdr:to>
      <xdr:col>4</xdr:col>
      <xdr:colOff>0</xdr:colOff>
      <xdr:row>5</xdr:row>
      <xdr:rowOff>276225</xdr:rowOff>
    </xdr:to>
    <xdr:pic>
      <xdr:nvPicPr>
        <xdr:cNvPr id="3" name="Picture 11">
          <a:extLst>
            <a:ext uri="{FF2B5EF4-FFF2-40B4-BE49-F238E27FC236}">
              <a16:creationId xmlns:a16="http://schemas.microsoft.com/office/drawing/2014/main" id="{E39441EC-F10B-49EF-A7C7-F0918207B1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4750" y="514350"/>
          <a:ext cx="16764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57150</xdr:colOff>
      <xdr:row>2</xdr:row>
      <xdr:rowOff>38100</xdr:rowOff>
    </xdr:from>
    <xdr:to>
      <xdr:col>2</xdr:col>
      <xdr:colOff>1685925</xdr:colOff>
      <xdr:row>6</xdr:row>
      <xdr:rowOff>161925</xdr:rowOff>
    </xdr:to>
    <xdr:pic>
      <xdr:nvPicPr>
        <xdr:cNvPr id="2" name="Picture 330">
          <a:extLst>
            <a:ext uri="{FF2B5EF4-FFF2-40B4-BE49-F238E27FC236}">
              <a16:creationId xmlns:a16="http://schemas.microsoft.com/office/drawing/2014/main" id="{30B200AA-E038-4EA0-AC3E-12A3C46710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371475"/>
          <a:ext cx="162877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28575</xdr:rowOff>
    </xdr:from>
    <xdr:to>
      <xdr:col>3</xdr:col>
      <xdr:colOff>1685925</xdr:colOff>
      <xdr:row>6</xdr:row>
      <xdr:rowOff>47625</xdr:rowOff>
    </xdr:to>
    <xdr:pic>
      <xdr:nvPicPr>
        <xdr:cNvPr id="3" name="Picture 12">
          <a:extLst>
            <a:ext uri="{FF2B5EF4-FFF2-40B4-BE49-F238E27FC236}">
              <a16:creationId xmlns:a16="http://schemas.microsoft.com/office/drawing/2014/main" id="{07AC1687-7458-4379-97ED-983C5F4B35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4750" y="361950"/>
          <a:ext cx="164782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133349</xdr:colOff>
      <xdr:row>2</xdr:row>
      <xdr:rowOff>142875</xdr:rowOff>
    </xdr:from>
    <xdr:to>
      <xdr:col>2</xdr:col>
      <xdr:colOff>2009774</xdr:colOff>
      <xdr:row>6</xdr:row>
      <xdr:rowOff>238124</xdr:rowOff>
    </xdr:to>
    <xdr:pic>
      <xdr:nvPicPr>
        <xdr:cNvPr id="2" name="Picture 330">
          <a:extLst>
            <a:ext uri="{FF2B5EF4-FFF2-40B4-BE49-F238E27FC236}">
              <a16:creationId xmlns:a16="http://schemas.microsoft.com/office/drawing/2014/main" id="{F4C88894-318A-4865-872A-694631431A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05499" y="476250"/>
          <a:ext cx="1581150" cy="1238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152400</xdr:rowOff>
    </xdr:from>
    <xdr:to>
      <xdr:col>3</xdr:col>
      <xdr:colOff>1676400</xdr:colOff>
      <xdr:row>6</xdr:row>
      <xdr:rowOff>57150</xdr:rowOff>
    </xdr:to>
    <xdr:pic>
      <xdr:nvPicPr>
        <xdr:cNvPr id="3" name="Picture 11">
          <a:extLst>
            <a:ext uri="{FF2B5EF4-FFF2-40B4-BE49-F238E27FC236}">
              <a16:creationId xmlns:a16="http://schemas.microsoft.com/office/drawing/2014/main" id="{534C576C-0AF1-4BF9-B9A9-3D7A2A3838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4750" y="485775"/>
          <a:ext cx="16383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57150</xdr:colOff>
      <xdr:row>2</xdr:row>
      <xdr:rowOff>104775</xdr:rowOff>
    </xdr:from>
    <xdr:to>
      <xdr:col>2</xdr:col>
      <xdr:colOff>1638300</xdr:colOff>
      <xdr:row>6</xdr:row>
      <xdr:rowOff>133349</xdr:rowOff>
    </xdr:to>
    <xdr:pic>
      <xdr:nvPicPr>
        <xdr:cNvPr id="2" name="Picture 330">
          <a:extLst>
            <a:ext uri="{FF2B5EF4-FFF2-40B4-BE49-F238E27FC236}">
              <a16:creationId xmlns:a16="http://schemas.microsoft.com/office/drawing/2014/main" id="{7875692E-2D13-46B8-9116-8EF6820171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29300" y="438150"/>
          <a:ext cx="1581150" cy="1085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104774</xdr:rowOff>
    </xdr:from>
    <xdr:to>
      <xdr:col>3</xdr:col>
      <xdr:colOff>1657351</xdr:colOff>
      <xdr:row>5</xdr:row>
      <xdr:rowOff>180974</xdr:rowOff>
    </xdr:to>
    <xdr:pic>
      <xdr:nvPicPr>
        <xdr:cNvPr id="3" name="Picture 11">
          <a:extLst>
            <a:ext uri="{FF2B5EF4-FFF2-40B4-BE49-F238E27FC236}">
              <a16:creationId xmlns:a16="http://schemas.microsoft.com/office/drawing/2014/main" id="{7736B531-EB8A-4E2F-92B3-6569DF1EAE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34275" y="438149"/>
          <a:ext cx="1609726"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1647825</xdr:colOff>
      <xdr:row>6</xdr:row>
      <xdr:rowOff>123825</xdr:rowOff>
    </xdr:to>
    <xdr:pic>
      <xdr:nvPicPr>
        <xdr:cNvPr id="2" name="Picture 320">
          <a:extLst>
            <a:ext uri="{FF2B5EF4-FFF2-40B4-BE49-F238E27FC236}">
              <a16:creationId xmlns:a16="http://schemas.microsoft.com/office/drawing/2014/main" id="{5BE833D7-796B-4C4D-B368-EEC68AB1CD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9775" y="409575"/>
          <a:ext cx="160020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19051</xdr:colOff>
      <xdr:row>2</xdr:row>
      <xdr:rowOff>114300</xdr:rowOff>
    </xdr:from>
    <xdr:to>
      <xdr:col>3</xdr:col>
      <xdr:colOff>1657351</xdr:colOff>
      <xdr:row>5</xdr:row>
      <xdr:rowOff>142875</xdr:rowOff>
    </xdr:to>
    <xdr:pic>
      <xdr:nvPicPr>
        <xdr:cNvPr id="3" name="Picture 11">
          <a:extLst>
            <a:ext uri="{FF2B5EF4-FFF2-40B4-BE49-F238E27FC236}">
              <a16:creationId xmlns:a16="http://schemas.microsoft.com/office/drawing/2014/main" id="{C577AC74-B9A8-4031-A6BF-063B46D437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05701" y="447675"/>
          <a:ext cx="16383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2</xdr:col>
      <xdr:colOff>95250</xdr:colOff>
      <xdr:row>2</xdr:row>
      <xdr:rowOff>104775</xdr:rowOff>
    </xdr:from>
    <xdr:to>
      <xdr:col>2</xdr:col>
      <xdr:colOff>1600200</xdr:colOff>
      <xdr:row>6</xdr:row>
      <xdr:rowOff>114300</xdr:rowOff>
    </xdr:to>
    <xdr:pic>
      <xdr:nvPicPr>
        <xdr:cNvPr id="2" name="Picture 330">
          <a:extLst>
            <a:ext uri="{FF2B5EF4-FFF2-40B4-BE49-F238E27FC236}">
              <a16:creationId xmlns:a16="http://schemas.microsoft.com/office/drawing/2014/main" id="{87A1367F-F5A6-4E50-ABAA-1BFCFFE2ED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67400" y="438150"/>
          <a:ext cx="150495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0</xdr:rowOff>
    </xdr:from>
    <xdr:to>
      <xdr:col>3</xdr:col>
      <xdr:colOff>1685925</xdr:colOff>
      <xdr:row>6</xdr:row>
      <xdr:rowOff>28575</xdr:rowOff>
    </xdr:to>
    <xdr:pic>
      <xdr:nvPicPr>
        <xdr:cNvPr id="3" name="Picture 11">
          <a:extLst>
            <a:ext uri="{FF2B5EF4-FFF2-40B4-BE49-F238E27FC236}">
              <a16:creationId xmlns:a16="http://schemas.microsoft.com/office/drawing/2014/main" id="{BE5A7C58-3E92-4192-933E-8863946323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34275" y="333375"/>
          <a:ext cx="16383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2</xdr:col>
      <xdr:colOff>57150</xdr:colOff>
      <xdr:row>2</xdr:row>
      <xdr:rowOff>114300</xdr:rowOff>
    </xdr:from>
    <xdr:to>
      <xdr:col>2</xdr:col>
      <xdr:colOff>1657350</xdr:colOff>
      <xdr:row>6</xdr:row>
      <xdr:rowOff>266700</xdr:rowOff>
    </xdr:to>
    <xdr:pic>
      <xdr:nvPicPr>
        <xdr:cNvPr id="2" name="Picture 2">
          <a:extLst>
            <a:ext uri="{FF2B5EF4-FFF2-40B4-BE49-F238E27FC236}">
              <a16:creationId xmlns:a16="http://schemas.microsoft.com/office/drawing/2014/main" id="{2BA421B7-E2CC-4780-8BC0-65A9B8E997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447675"/>
          <a:ext cx="1600200"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152400</xdr:rowOff>
    </xdr:from>
    <xdr:to>
      <xdr:col>3</xdr:col>
      <xdr:colOff>1666875</xdr:colOff>
      <xdr:row>6</xdr:row>
      <xdr:rowOff>104775</xdr:rowOff>
    </xdr:to>
    <xdr:pic>
      <xdr:nvPicPr>
        <xdr:cNvPr id="3" name="Picture 2">
          <a:extLst>
            <a:ext uri="{FF2B5EF4-FFF2-40B4-BE49-F238E27FC236}">
              <a16:creationId xmlns:a16="http://schemas.microsoft.com/office/drawing/2014/main" id="{4E3E5B59-2849-48F5-A565-64A021368B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53325" y="485775"/>
          <a:ext cx="160020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3</xdr:col>
      <xdr:colOff>47625</xdr:colOff>
      <xdr:row>2</xdr:row>
      <xdr:rowOff>19050</xdr:rowOff>
    </xdr:from>
    <xdr:to>
      <xdr:col>3</xdr:col>
      <xdr:colOff>1657351</xdr:colOff>
      <xdr:row>6</xdr:row>
      <xdr:rowOff>9525</xdr:rowOff>
    </xdr:to>
    <xdr:pic>
      <xdr:nvPicPr>
        <xdr:cNvPr id="3" name="Picture 11">
          <a:extLst>
            <a:ext uri="{FF2B5EF4-FFF2-40B4-BE49-F238E27FC236}">
              <a16:creationId xmlns:a16="http://schemas.microsoft.com/office/drawing/2014/main" id="{421DE5B3-0B7D-47C6-B1C4-981F1DFB07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34275" y="352425"/>
          <a:ext cx="1609726"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38100</xdr:colOff>
      <xdr:row>2</xdr:row>
      <xdr:rowOff>9525</xdr:rowOff>
    </xdr:from>
    <xdr:to>
      <xdr:col>2</xdr:col>
      <xdr:colOff>1647826</xdr:colOff>
      <xdr:row>6</xdr:row>
      <xdr:rowOff>0</xdr:rowOff>
    </xdr:to>
    <xdr:pic>
      <xdr:nvPicPr>
        <xdr:cNvPr id="4" name="Picture 11">
          <a:extLst>
            <a:ext uri="{FF2B5EF4-FFF2-40B4-BE49-F238E27FC236}">
              <a16:creationId xmlns:a16="http://schemas.microsoft.com/office/drawing/2014/main" id="{2FC897FE-EBC8-406A-8213-0B80856F11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0250" y="342900"/>
          <a:ext cx="1609726"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2</xdr:col>
      <xdr:colOff>104775</xdr:colOff>
      <xdr:row>3</xdr:row>
      <xdr:rowOff>47626</xdr:rowOff>
    </xdr:from>
    <xdr:to>
      <xdr:col>2</xdr:col>
      <xdr:colOff>2000250</xdr:colOff>
      <xdr:row>6</xdr:row>
      <xdr:rowOff>219076</xdr:rowOff>
    </xdr:to>
    <xdr:pic>
      <xdr:nvPicPr>
        <xdr:cNvPr id="2" name="Picture 330">
          <a:extLst>
            <a:ext uri="{FF2B5EF4-FFF2-40B4-BE49-F238E27FC236}">
              <a16:creationId xmlns:a16="http://schemas.microsoft.com/office/drawing/2014/main" id="{990C70FA-AA5F-480C-9E7B-E4A31EFB57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571501"/>
          <a:ext cx="160972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3</xdr:row>
      <xdr:rowOff>57150</xdr:rowOff>
    </xdr:from>
    <xdr:to>
      <xdr:col>3</xdr:col>
      <xdr:colOff>1657351</xdr:colOff>
      <xdr:row>6</xdr:row>
      <xdr:rowOff>47625</xdr:rowOff>
    </xdr:to>
    <xdr:pic>
      <xdr:nvPicPr>
        <xdr:cNvPr id="3" name="Picture 11">
          <a:extLst>
            <a:ext uri="{FF2B5EF4-FFF2-40B4-BE49-F238E27FC236}">
              <a16:creationId xmlns:a16="http://schemas.microsoft.com/office/drawing/2014/main" id="{427AA9B1-99BB-43D7-A4BE-7C76DB3424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34275" y="581025"/>
          <a:ext cx="1609726"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2</xdr:col>
      <xdr:colOff>47625</xdr:colOff>
      <xdr:row>2</xdr:row>
      <xdr:rowOff>114300</xdr:rowOff>
    </xdr:from>
    <xdr:to>
      <xdr:col>2</xdr:col>
      <xdr:colOff>1704974</xdr:colOff>
      <xdr:row>6</xdr:row>
      <xdr:rowOff>152400</xdr:rowOff>
    </xdr:to>
    <xdr:pic>
      <xdr:nvPicPr>
        <xdr:cNvPr id="2" name="Picture 327">
          <a:extLst>
            <a:ext uri="{FF2B5EF4-FFF2-40B4-BE49-F238E27FC236}">
              <a16:creationId xmlns:a16="http://schemas.microsoft.com/office/drawing/2014/main" id="{1A055739-43C2-48DF-A4A8-4F9E5A6364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9775" y="447675"/>
          <a:ext cx="1657349"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76201</xdr:rowOff>
    </xdr:from>
    <xdr:to>
      <xdr:col>3</xdr:col>
      <xdr:colOff>1676401</xdr:colOff>
      <xdr:row>6</xdr:row>
      <xdr:rowOff>1</xdr:rowOff>
    </xdr:to>
    <xdr:pic>
      <xdr:nvPicPr>
        <xdr:cNvPr id="3" name="Picture 11">
          <a:extLst>
            <a:ext uri="{FF2B5EF4-FFF2-40B4-BE49-F238E27FC236}">
              <a16:creationId xmlns:a16="http://schemas.microsoft.com/office/drawing/2014/main" id="{1C2D9897-F73B-40E2-A6EC-386F16324F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53325" y="409576"/>
          <a:ext cx="1609726"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46" xr16:uid="{00000000-0016-0000-0000-000000000000}"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AF_EQ" connectionId="49" xr16:uid="{00000000-0016-0000-2100-00006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AF_Debt_Related" headers="0" connectionId="54" xr16:uid="{00000000-0016-0000-2100-00006A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AF_FD" headers="0" connectionId="57" xr16:uid="{00000000-0016-0000-2100-000066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AF_EQ_Related" headers="0" connectionId="50" xr16:uid="{00000000-0016-0000-2100-000065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AF_GOV_SEC" connectionId="52" xr16:uid="{00000000-0016-0000-2100-000069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51" xr16:uid="{00000000-0016-0000-2100-000068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AF_MM" headers="0" connectionId="55" xr16:uid="{00000000-0016-0000-2100-000064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AFNAV" headers="0" connectionId="58" xr16:uid="{00000000-0016-0000-2100-00006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BAF_GOV_SEC" connectionId="62" xr16:uid="{00000000-0016-0000-2000-00005F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BAF_EQ_Related" headers="0" connectionId="61" xr16:uid="{00000000-0016-0000-2000-000063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BAFNAV" headers="0" connectionId="64" xr16:uid="{00000000-0016-0000-2000-00006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63" xr16:uid="{00000000-0016-0000-2000-000061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BAF_EQ" connectionId="60" xr16:uid="{00000000-0016-0000-2000-00006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MIF_EQ_Related" headers="0" connectionId="79" xr16:uid="{00000000-0016-0000-1A00-00004C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MIFNAV" headers="0" connectionId="82" xr16:uid="{00000000-0016-0000-1A00-00004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81" xr16:uid="{00000000-0016-0000-1A00-00004A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MIF_GOV_SEC" connectionId="80" xr16:uid="{00000000-0016-0000-1A00-000048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MIF_EQ" connectionId="78" xr16:uid="{00000000-0016-0000-1A00-00004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MAOF_MM" headers="0" connectionId="118" xr16:uid="{00000000-0016-0000-0C00-00001F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MAOFNAV" headers="0" connectionId="119" xr16:uid="{00000000-0016-0000-0C00-00002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15" xr16:uid="{00000000-0016-0000-0C00-000022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MAOF_GOV_SEC" connectionId="116" xr16:uid="{00000000-0016-0000-0C00-000023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MAOF_EQ" connectionId="114" xr16:uid="{00000000-0016-0000-0C00-00002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17" xr16:uid="{00000000-0016-0000-0C00-000024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EGF_EQ" connectionId="89" xr16:uid="{00000000-0016-0000-1600-00003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EGFNAV" headers="0" connectionId="93" xr16:uid="{00000000-0016-0000-1600-00004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EGF_MM" headers="0" connectionId="92" xr16:uid="{00000000-0016-0000-1600-00003F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91" xr16:uid="{00000000-0016-0000-1600-00003E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EGF_GOV_SEC" connectionId="90" xr16:uid="{00000000-0016-0000-1600-00003D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TOFE_EQ" connectionId="110" xr16:uid="{00000000-0016-0000-0E00-00002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TOFENAV" headers="0" connectionId="111" xr16:uid="{00000000-0016-0000-0E00-00002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EOFNAV" headers="0" connectionId="109" xr16:uid="{00000000-0016-0000-0F00-00002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EOF_EQ" connectionId="108" xr16:uid="{00000000-0016-0000-0F00-00002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INR_EQ" connectionId="112" xr16:uid="{00000000-0016-0000-0D00-00002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INRNAV" headers="0" connectionId="113" xr16:uid="{00000000-0016-0000-0D00-00002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SCAPFNAV" headers="0" connectionId="143" xr16:uid="{00000000-0016-0000-0300-00000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SCAPF_EQ" connectionId="142" xr16:uid="{00000000-0016-0000-0300-00000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DIVYF_EQ" connectionId="72" xr16:uid="{00000000-0016-0000-1C00-00005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DIVYFNAV" headers="0" connectionId="75" xr16:uid="{00000000-0016-0000-1C00-00005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DIVYF_Debt_Related" headers="0" connectionId="74" xr16:uid="{00000000-0016-0000-1C00-000052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DIVYF_GOV_SEC" connectionId="73" xr16:uid="{00000000-0016-0000-1C00-000051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EQPEF_EQ" connectionId="76" xr16:uid="{00000000-0016-0000-1B00-00004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EQPEFNAV" headers="0" connectionId="77" xr16:uid="{00000000-0016-0000-1B00-00004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MCAPFNAV" headers="0" connectionId="86" xr16:uid="{00000000-0016-0000-1800-00004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MCAPF_EQ" connectionId="85" xr16:uid="{00000000-0016-0000-1800-00004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FEFNAV" headers="0" connectionId="88" xr16:uid="{00000000-0016-0000-1700-00004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FEF_EQ" connectionId="87" xr16:uid="{00000000-0016-0000-1700-00004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TSF96_EQ" connectionId="104" xr16:uid="{00000000-0016-0000-1100-00003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TSF96NAV" headers="0" connectionId="105" xr16:uid="{00000000-0016-0000-1100-00002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BFSFNAV" headers="0" connectionId="66" xr16:uid="{00000000-0016-0000-1F00-00005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BFSF_EQ" connectionId="65" xr16:uid="{00000000-0016-0000-1F00-00005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DIF_Foreign_Units" connectionId="70" xr16:uid="{00000000-0016-0000-1D00-000057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DIF_EQ" connectionId="69" xr16:uid="{00000000-0016-0000-1D00-00005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DIFNAV" headers="0" connectionId="71" xr16:uid="{00000000-0016-0000-1D00-00005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ICF_Debt_Related" connectionId="100" xr16:uid="{00000000-0016-0000-1300-000034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ICF_EQ" connectionId="99" xr16:uid="{00000000-0016-0000-1300-00003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ICFNAV" headers="0" connectionId="101" xr16:uid="{00000000-0016-0000-1300-00003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IPHFNAV" headers="0" connectionId="103" xr16:uid="{00000000-0016-0000-1200-00003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IPHF_EQ" connectionId="102" xr16:uid="{00000000-0016-0000-1200-00003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REFNAV" headers="0" connectionId="133" xr16:uid="{00000000-0016-0000-0600-00001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REF_EQ" connectionId="132" xr16:uid="{00000000-0016-0000-0600-00001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ISF_EQ" connectionId="106" xr16:uid="{00000000-0016-0000-1000-00002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ISFNAV" headers="0" connectionId="107" xr16:uid="{00000000-0016-0000-1000-00002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IFSANAV" headers="0" connectionId="98" xr16:uid="{00000000-0016-0000-1400-00003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IFSA_EQ" connectionId="97" xr16:uid="{00000000-0016-0000-1400-00003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IFNANAV" headers="0" connectionId="96" xr16:uid="{00000000-0016-0000-1500-00003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IFNA_Debt_Related" connectionId="95" xr16:uid="{00000000-0016-0000-1500-000038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IFNA_EQ" connectionId="94" xr16:uid="{00000000-0016-0000-1500-00003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NPBETF_EQ" connectionId="127" xr16:uid="{00000000-0016-0000-0800-00001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NPBETFNAV" headers="0" connectionId="128" xr16:uid="{00000000-0016-0000-0800-00001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NETF_EQ" connectionId="120" xr16:uid="{00000000-0016-0000-0B00-00001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NETFNAV" headers="0" connectionId="122" xr16:uid="{00000000-0016-0000-0B00-00001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NETF_Debt_Related" connectionId="121" xr16:uid="{00000000-0016-0000-0B00-00001E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NIDETFNAV" headers="0" connectionId="126" xr16:uid="{00000000-0016-0000-0900-00001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NIDETF_EQ" connectionId="125" xr16:uid="{00000000-0016-0000-0900-00001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23" xr16:uid="{00000000-0016-0000-0A00-00001B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NIDFOFNAV" headers="0" connectionId="124" xr16:uid="{00000000-0016-0000-0A00-00001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CSNAV" headers="0" connectionId="84" xr16:uid="{00000000-0016-0000-1900-00004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CS_EQ" connectionId="83" xr16:uid="{00000000-0016-0000-1900-00004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YCFNAV" headers="0" connectionId="145" xr16:uid="{00000000-0016-0000-0200-00000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YCF_EQ" connectionId="144" xr16:uid="{00000000-0016-0000-0200-00000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BCF_EQ" connectionId="67" xr16:uid="{00000000-0016-0000-1E00-00005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BCFNAV" headers="0" connectionId="68" xr16:uid="{00000000-0016-0000-1E00-00005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QNTFNAV" headers="0" connectionId="131" xr16:uid="{00000000-0016-0000-0700-00001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QNTF_Debt_Related" connectionId="130" xr16:uid="{00000000-0016-0000-0700-000014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QNTF_EQ" connectionId="129" xr16:uid="{00000000-0016-0000-0700-00001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RSFPNAV" headers="0" connectionId="141" xr16:uid="{00000000-0016-0000-0400-00000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RSFP_EQ" connectionId="140" xr16:uid="{00000000-0016-0000-0400-00000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RSFM_GOV_SEC" connectionId="135" xr16:uid="{00000000-0016-0000-0500-000010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36" xr16:uid="{00000000-0016-0000-0500-00000B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RSFM_Debt_Related_UNLISTED" headers="0" connectionId="137" xr16:uid="{00000000-0016-0000-0500-00000C00000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RSFM_MM" headers="0" connectionId="138" xr16:uid="{00000000-0016-0000-0500-00000D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RSFMNAV" headers="0" connectionId="139" xr16:uid="{00000000-0016-0000-0500-00000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RSFM_EQ" connectionId="134" xr16:uid="{00000000-0016-0000-0500-00000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RSFC_EQ" connectionId="31" xr16:uid="{F5E37D19-D33B-4C8F-B3FF-D71A8E928B7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RSFCNAV" headers="0" connectionId="35" xr16:uid="{A2704AE6-C5D0-45A1-99F8-BAD65896183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RSFC_MM" headers="0" connectionId="34" xr16:uid="{33DC30B9-28E6-48A0-A4EC-ECB6E36ED4D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33" xr16:uid="{E6D10E5B-B14C-4F1E-B565-F2451A09C91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RSFC_GOV_SEC" connectionId="32" xr16:uid="{5667E66E-F591-4C7A-BDA3-1B20940B35C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LF_MM" headers="0" connectionId="25" xr16:uid="{6276369E-5C9F-480B-A4F7-27CA354C762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LF_GOV_SEC" connectionId="24" xr16:uid="{D1A6EB35-AD3D-4197-A45B-1282BAE5CCA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LFNAV" headers="0" connectionId="26" xr16:uid="{9FBB4E8A-BC8B-4738-AAE2-4151DD59637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STBF_Debt_Related_UNLISTED" headers="0" connectionId="38" xr16:uid="{124D52BD-AC00-41DB-9CF8-BC91640F3A4D}"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37" xr16:uid="{6DEA19BF-93E5-465D-8E9E-43AE786B0BC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STBF_GOV_SEC" connectionId="36" xr16:uid="{0CD76901-B0D6-4488-95B8-714451B587B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STBFNAV" headers="0" connectionId="40" xr16:uid="{290045F3-1E37-4086-9803-3E3A7878E40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STBF_MM" headers="0" connectionId="39" xr16:uid="{0901A040-402D-49F3-9246-42C8E63ABBD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FF_GOV_SEC" connectionId="41" xr16:uid="{9761C0D3-55FB-4493-B5A5-80A5B44D56D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FFNAV" headers="0" connectionId="44" xr16:uid="{1E19E217-472B-4A8F-BC15-2124972FA15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FF_MM" headers="0" connectionId="43" xr16:uid="{4E30CBD9-C201-4F8A-8345-457EE3DE930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FF_Debt_Related" headers="0" connectionId="42" xr16:uid="{230BB64B-951D-4BB0-BF1E-CD20D48A05B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IPF_Debt_Related" headers="0" connectionId="21" xr16:uid="{C174D211-9DAD-47F5-8790-2D06B6949F7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IPF_GOV_SEC" connectionId="20" xr16:uid="{E99D0851-72AF-4613-A664-36673CF612D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IPFNAV" headers="0" connectionId="23" xr16:uid="{1C802A16-26C3-4CDA-A8EF-32FF647D331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IPF_Debt_Related_UNLISTED" headers="0" connectionId="22" xr16:uid="{C43982C8-E370-4CEB-AF79-F22A13FB9828}"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FRF_GOV_SEC" connectionId="10" xr16:uid="{3A6DC174-8FDE-4F99-83AF-9A0354C308F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FRFNAV" headers="0" connectionId="12" xr16:uid="{0616A075-62A3-4C05-9569-30F07A4335A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1" xr16:uid="{1020385D-AF2B-4A8D-B3EC-D848C771FEB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FRSTFNAV" headers="0" connectionId="59" xr16:uid="{0EFF7E2A-72F9-4152-87A0-5C67AD73BA5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FRSTF_MM" headers="0" connectionId="56" xr16:uid="{DB1AFCAB-7E93-46D7-BCA1-31D39FCD801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FRSTF_GOV_SEC" connectionId="53" xr16:uid="{B8506E78-2BA5-4E9E-A607-8CF9AF5626D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USTF_MM" headers="0" connectionId="47" xr16:uid="{E7DBCBEB-EB07-4975-AEE1-2405899C7B1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46" xr16:uid="{E9CBAB93-77DA-4C34-9DD1-B9549F40995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USTF_GOV_SEC" connectionId="45" xr16:uid="{ABE2FA9B-5DB4-415E-9E9A-F394FDA5FFC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USTFNAV" headers="0" connectionId="48" xr16:uid="{0EF9C2DF-AD1A-427F-97C6-446004A6F82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5" xr16:uid="{8756427F-2301-41CC-8CCE-BC3043A1F52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CORPBF_GOV_SEC" connectionId="4" xr16:uid="{4DBF9F8F-3062-4ECB-83F3-12755505680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CORPBFNAV" headers="0" connectionId="6" xr16:uid="{D6EA2499-0142-4B6D-915D-4B68EF90205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IFA_Debt_Related" headers="0" connectionId="17" xr16:uid="{DBA59948-65B3-49C6-AEA3-F6E7640DA52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IFA_GOV_SEC" connectionId="16" xr16:uid="{5189316C-5E39-4909-8ACB-4E35E0E5220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IFANAV" headers="0" connectionId="19" xr16:uid="{99377828-97F0-4616-8B42-37F4282F089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IFA_Debt_Related_UNLISTED" headers="0" connectionId="18" xr16:uid="{9C4B511B-B900-4BE9-B895-BC3BFBF8683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GSFR_MM" headers="0" connectionId="14" xr16:uid="{4F782314-BFEC-4BA9-907C-2F12E26647A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GSFR_GOV_SEC" connectionId="13" xr16:uid="{DDFE6BBE-2DB7-4E54-978A-AD3A6BDBAF3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GSFRNAV" headers="0" connectionId="15" xr16:uid="{BA235001-87C3-4EBE-A960-819F8F6A90F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OFNAV" headers="0" connectionId="30" xr16:uid="{D2B15F31-D163-43C3-9B97-C6FFF265A91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DBFNAV" headers="0" connectionId="9" xr16:uid="{7EBAD31B-24D4-486A-8D34-9BA868C6AF5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DBF_Debt_Related" headers="0" connectionId="8" xr16:uid="{33D0BBDD-C2E8-4C91-AAD9-66C49CBD7BE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DBF_GOV_SEC" connectionId="7" xr16:uid="{F9FF1B28-AA0A-409E-B31E-C033391DB10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BPSUF_GOV_SEC" connectionId="1" xr16:uid="{1BE1F14E-B6A3-4BBA-B410-13CEB2E687D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BPSUFNAV" headers="0" connectionId="3" xr16:uid="{D5E43480-8269-402B-8DF3-4A4B3BB2F8B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2" xr16:uid="{0C94F9DC-D90F-4626-B4F8-1E91874D1DA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NSIFDEC27NAV" headers="0" connectionId="29" xr16:uid="{1BCA303B-3F5F-43D6-B38B-2C64753E1BD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28" xr16:uid="{D88BB437-8A81-4653-80CF-3932C139B6D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NSIFDEC27_GOV_SEC" connectionId="27" xr16:uid="{E9D702B7-DB0C-451E-89FB-BFE348EF13D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queryTable" Target="../queryTables/queryTable7.xml"/><Relationship Id="rId3" Type="http://schemas.openxmlformats.org/officeDocument/2006/relationships/queryTable" Target="../queryTables/queryTable2.xml"/><Relationship Id="rId7" Type="http://schemas.openxmlformats.org/officeDocument/2006/relationships/queryTable" Target="../queryTables/queryTable6.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queryTable" Target="../queryTables/queryTable5.xml"/><Relationship Id="rId5" Type="http://schemas.openxmlformats.org/officeDocument/2006/relationships/queryTable" Target="../queryTables/queryTable4.xml"/><Relationship Id="rId10" Type="http://schemas.openxmlformats.org/officeDocument/2006/relationships/queryTable" Target="../queryTables/queryTable9.xml"/><Relationship Id="rId4" Type="http://schemas.openxmlformats.org/officeDocument/2006/relationships/queryTable" Target="../queryTables/queryTable3.xml"/><Relationship Id="rId9" Type="http://schemas.openxmlformats.org/officeDocument/2006/relationships/queryTable" Target="../queryTables/queryTable8.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10.xml"/><Relationship Id="rId7" Type="http://schemas.openxmlformats.org/officeDocument/2006/relationships/queryTable" Target="../queryTables/queryTable14.x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queryTable" Target="../queryTables/queryTable13.xml"/><Relationship Id="rId5" Type="http://schemas.openxmlformats.org/officeDocument/2006/relationships/queryTable" Target="../queryTables/queryTable12.xml"/><Relationship Id="rId4" Type="http://schemas.openxmlformats.org/officeDocument/2006/relationships/queryTable" Target="../queryTables/queryTable11.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15.xml"/><Relationship Id="rId7" Type="http://schemas.openxmlformats.org/officeDocument/2006/relationships/queryTable" Target="../queryTables/queryTable19.xml"/><Relationship Id="rId2" Type="http://schemas.openxmlformats.org/officeDocument/2006/relationships/drawing" Target="../drawings/drawing3.xml"/><Relationship Id="rId1" Type="http://schemas.openxmlformats.org/officeDocument/2006/relationships/printerSettings" Target="../printerSettings/printerSettings5.bin"/><Relationship Id="rId6" Type="http://schemas.openxmlformats.org/officeDocument/2006/relationships/queryTable" Target="../queryTables/queryTable18.xml"/><Relationship Id="rId5" Type="http://schemas.openxmlformats.org/officeDocument/2006/relationships/queryTable" Target="../queryTables/queryTable17.xml"/><Relationship Id="rId4" Type="http://schemas.openxmlformats.org/officeDocument/2006/relationships/queryTable" Target="../queryTables/queryTable16.xml"/></Relationships>
</file>

<file path=xl/worksheets/_rels/sheet7.xml.rels><?xml version="1.0" encoding="UTF-8" standalone="yes"?>
<Relationships xmlns="http://schemas.openxmlformats.org/package/2006/relationships"><Relationship Id="rId8" Type="http://schemas.openxmlformats.org/officeDocument/2006/relationships/queryTable" Target="../queryTables/queryTable25.xml"/><Relationship Id="rId3" Type="http://schemas.openxmlformats.org/officeDocument/2006/relationships/queryTable" Target="../queryTables/queryTable20.xml"/><Relationship Id="rId7" Type="http://schemas.openxmlformats.org/officeDocument/2006/relationships/queryTable" Target="../queryTables/queryTable24.xml"/><Relationship Id="rId2" Type="http://schemas.openxmlformats.org/officeDocument/2006/relationships/drawing" Target="../drawings/drawing4.xml"/><Relationship Id="rId1" Type="http://schemas.openxmlformats.org/officeDocument/2006/relationships/printerSettings" Target="../printerSettings/printerSettings6.bin"/><Relationship Id="rId6" Type="http://schemas.openxmlformats.org/officeDocument/2006/relationships/queryTable" Target="../queryTables/queryTable23.xml"/><Relationship Id="rId5" Type="http://schemas.openxmlformats.org/officeDocument/2006/relationships/queryTable" Target="../queryTables/queryTable22.xml"/><Relationship Id="rId4" Type="http://schemas.openxmlformats.org/officeDocument/2006/relationships/queryTable" Target="../queryTables/queryTable21.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27.xml"/><Relationship Id="rId2" Type="http://schemas.openxmlformats.org/officeDocument/2006/relationships/queryTable" Target="../queryTables/queryTable26.xml"/><Relationship Id="rId1" Type="http://schemas.openxmlformats.org/officeDocument/2006/relationships/drawing" Target="../drawings/drawing5.xml"/><Relationship Id="rId6" Type="http://schemas.openxmlformats.org/officeDocument/2006/relationships/queryTable" Target="../queryTables/queryTable30.xml"/><Relationship Id="rId5" Type="http://schemas.openxmlformats.org/officeDocument/2006/relationships/queryTable" Target="../queryTables/queryTable29.xml"/><Relationship Id="rId4" Type="http://schemas.openxmlformats.org/officeDocument/2006/relationships/queryTable" Target="../queryTables/queryTable28.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32.xml"/><Relationship Id="rId2" Type="http://schemas.openxmlformats.org/officeDocument/2006/relationships/queryTable" Target="../queryTables/queryTable31.x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34.xml"/><Relationship Id="rId2" Type="http://schemas.openxmlformats.org/officeDocument/2006/relationships/queryTable" Target="../queryTables/queryTable33.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36.xml"/><Relationship Id="rId2" Type="http://schemas.openxmlformats.org/officeDocument/2006/relationships/queryTable" Target="../queryTables/queryTable35.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38.xml"/><Relationship Id="rId2" Type="http://schemas.openxmlformats.org/officeDocument/2006/relationships/queryTable" Target="../queryTables/queryTable37.xml"/><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40.xml"/><Relationship Id="rId2" Type="http://schemas.openxmlformats.org/officeDocument/2006/relationships/queryTable" Target="../queryTables/queryTable39.xml"/><Relationship Id="rId1" Type="http://schemas.openxmlformats.org/officeDocument/2006/relationships/drawing" Target="../drawings/drawing10.xml"/><Relationship Id="rId5" Type="http://schemas.openxmlformats.org/officeDocument/2006/relationships/queryTable" Target="../queryTables/queryTable42.xml"/><Relationship Id="rId4" Type="http://schemas.openxmlformats.org/officeDocument/2006/relationships/queryTable" Target="../queryTables/queryTable41.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44.xml"/><Relationship Id="rId2" Type="http://schemas.openxmlformats.org/officeDocument/2006/relationships/queryTable" Target="../queryTables/queryTable43.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46.xml"/><Relationship Id="rId2" Type="http://schemas.openxmlformats.org/officeDocument/2006/relationships/queryTable" Target="../queryTables/queryTable45.xml"/><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48.xml"/><Relationship Id="rId2" Type="http://schemas.openxmlformats.org/officeDocument/2006/relationships/queryTable" Target="../queryTables/queryTable47.xml"/><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50.xml"/><Relationship Id="rId2" Type="http://schemas.openxmlformats.org/officeDocument/2006/relationships/queryTable" Target="../queryTables/queryTable49.xml"/><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52.xml"/><Relationship Id="rId2" Type="http://schemas.openxmlformats.org/officeDocument/2006/relationships/queryTable" Target="../queryTables/queryTable51.xml"/><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54.xml"/><Relationship Id="rId2" Type="http://schemas.openxmlformats.org/officeDocument/2006/relationships/queryTable" Target="../queryTables/queryTable53.xml"/><Relationship Id="rId1" Type="http://schemas.openxmlformats.org/officeDocument/2006/relationships/drawing" Target="../drawings/drawing16.xml"/><Relationship Id="rId4" Type="http://schemas.openxmlformats.org/officeDocument/2006/relationships/queryTable" Target="../queryTables/queryTable55.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57.xml"/><Relationship Id="rId2" Type="http://schemas.openxmlformats.org/officeDocument/2006/relationships/queryTable" Target="../queryTables/queryTable56.xml"/><Relationship Id="rId1" Type="http://schemas.openxmlformats.org/officeDocument/2006/relationships/drawing" Target="../drawings/drawing17.xml"/><Relationship Id="rId4" Type="http://schemas.openxmlformats.org/officeDocument/2006/relationships/queryTable" Target="../queryTables/queryTable58.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60.xml"/><Relationship Id="rId2" Type="http://schemas.openxmlformats.org/officeDocument/2006/relationships/queryTable" Target="../queryTables/queryTable59.xml"/><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62.xml"/><Relationship Id="rId2" Type="http://schemas.openxmlformats.org/officeDocument/2006/relationships/queryTable" Target="../queryTables/queryTable61.xml"/><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64.xml"/><Relationship Id="rId2" Type="http://schemas.openxmlformats.org/officeDocument/2006/relationships/queryTable" Target="../queryTables/queryTable63.xml"/><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66.xml"/><Relationship Id="rId2" Type="http://schemas.openxmlformats.org/officeDocument/2006/relationships/queryTable" Target="../queryTables/queryTable65.xml"/><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68.xml"/><Relationship Id="rId2" Type="http://schemas.openxmlformats.org/officeDocument/2006/relationships/queryTable" Target="../queryTables/queryTable67.xml"/><Relationship Id="rId1" Type="http://schemas.openxmlformats.org/officeDocument/2006/relationships/drawing" Target="../drawings/drawing22.xml"/><Relationship Id="rId4" Type="http://schemas.openxmlformats.org/officeDocument/2006/relationships/queryTable" Target="../queryTables/queryTable69.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71.xml"/><Relationship Id="rId2" Type="http://schemas.openxmlformats.org/officeDocument/2006/relationships/queryTable" Target="../queryTables/queryTable70.xml"/><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73.xml"/><Relationship Id="rId2" Type="http://schemas.openxmlformats.org/officeDocument/2006/relationships/queryTable" Target="../queryTables/queryTable72.xml"/><Relationship Id="rId1" Type="http://schemas.openxmlformats.org/officeDocument/2006/relationships/drawing" Target="../drawings/drawing24.xml"/><Relationship Id="rId4" Type="http://schemas.openxmlformats.org/officeDocument/2006/relationships/queryTable" Target="../queryTables/queryTable74.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76.xml"/><Relationship Id="rId2" Type="http://schemas.openxmlformats.org/officeDocument/2006/relationships/queryTable" Target="../queryTables/queryTable75.xml"/><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78.xml"/><Relationship Id="rId2" Type="http://schemas.openxmlformats.org/officeDocument/2006/relationships/queryTable" Target="../queryTables/queryTable77.xml"/><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80.xml"/><Relationship Id="rId2" Type="http://schemas.openxmlformats.org/officeDocument/2006/relationships/queryTable" Target="../queryTables/queryTable79.xml"/><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82.xml"/><Relationship Id="rId2" Type="http://schemas.openxmlformats.org/officeDocument/2006/relationships/queryTable" Target="../queryTables/queryTable81.xml"/><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84.xml"/><Relationship Id="rId2" Type="http://schemas.openxmlformats.org/officeDocument/2006/relationships/queryTable" Target="../queryTables/queryTable83.xml"/><Relationship Id="rId1" Type="http://schemas.openxmlformats.org/officeDocument/2006/relationships/drawing" Target="../drawings/drawing29.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86.xml"/><Relationship Id="rId2" Type="http://schemas.openxmlformats.org/officeDocument/2006/relationships/queryTable" Target="../queryTables/queryTable85.xml"/><Relationship Id="rId1" Type="http://schemas.openxmlformats.org/officeDocument/2006/relationships/drawing" Target="../drawings/drawing30.xml"/><Relationship Id="rId4" Type="http://schemas.openxmlformats.org/officeDocument/2006/relationships/queryTable" Target="../queryTables/queryTable87.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89.xml"/><Relationship Id="rId2" Type="http://schemas.openxmlformats.org/officeDocument/2006/relationships/queryTable" Target="../queryTables/queryTable88.xml"/><Relationship Id="rId1" Type="http://schemas.openxmlformats.org/officeDocument/2006/relationships/drawing" Target="../drawings/drawing31.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91.xml"/><Relationship Id="rId7" Type="http://schemas.openxmlformats.org/officeDocument/2006/relationships/queryTable" Target="../queryTables/queryTable95.xml"/><Relationship Id="rId2" Type="http://schemas.openxmlformats.org/officeDocument/2006/relationships/queryTable" Target="../queryTables/queryTable90.xml"/><Relationship Id="rId1" Type="http://schemas.openxmlformats.org/officeDocument/2006/relationships/drawing" Target="../drawings/drawing32.xml"/><Relationship Id="rId6" Type="http://schemas.openxmlformats.org/officeDocument/2006/relationships/queryTable" Target="../queryTables/queryTable94.xml"/><Relationship Id="rId5" Type="http://schemas.openxmlformats.org/officeDocument/2006/relationships/queryTable" Target="../queryTables/queryTable93.xml"/><Relationship Id="rId4" Type="http://schemas.openxmlformats.org/officeDocument/2006/relationships/queryTable" Target="../queryTables/queryTable92.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97.xml"/><Relationship Id="rId2" Type="http://schemas.openxmlformats.org/officeDocument/2006/relationships/queryTable" Target="../queryTables/queryTable96.xml"/><Relationship Id="rId1" Type="http://schemas.openxmlformats.org/officeDocument/2006/relationships/drawing" Target="../drawings/drawing33.xml"/><Relationship Id="rId6" Type="http://schemas.openxmlformats.org/officeDocument/2006/relationships/queryTable" Target="../queryTables/queryTable100.xml"/><Relationship Id="rId5" Type="http://schemas.openxmlformats.org/officeDocument/2006/relationships/queryTable" Target="../queryTables/queryTable99.xml"/><Relationship Id="rId4" Type="http://schemas.openxmlformats.org/officeDocument/2006/relationships/queryTable" Target="../queryTables/queryTable98.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102.xml"/><Relationship Id="rId2" Type="http://schemas.openxmlformats.org/officeDocument/2006/relationships/queryTable" Target="../queryTables/queryTable101.xml"/><Relationship Id="rId1" Type="http://schemas.openxmlformats.org/officeDocument/2006/relationships/drawing" Target="../drawings/drawing34.xml"/><Relationship Id="rId4" Type="http://schemas.openxmlformats.org/officeDocument/2006/relationships/queryTable" Target="../queryTables/queryTable103.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105.xml"/><Relationship Id="rId2" Type="http://schemas.openxmlformats.org/officeDocument/2006/relationships/queryTable" Target="../queryTables/queryTable104.xml"/><Relationship Id="rId1" Type="http://schemas.openxmlformats.org/officeDocument/2006/relationships/drawing" Target="../drawings/drawing35.xml"/><Relationship Id="rId6" Type="http://schemas.openxmlformats.org/officeDocument/2006/relationships/queryTable" Target="../queryTables/queryTable108.xml"/><Relationship Id="rId5" Type="http://schemas.openxmlformats.org/officeDocument/2006/relationships/queryTable" Target="../queryTables/queryTable107.xml"/><Relationship Id="rId4" Type="http://schemas.openxmlformats.org/officeDocument/2006/relationships/queryTable" Target="../queryTables/queryTable106.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110.xml"/><Relationship Id="rId2" Type="http://schemas.openxmlformats.org/officeDocument/2006/relationships/queryTable" Target="../queryTables/queryTable109.xml"/><Relationship Id="rId1" Type="http://schemas.openxmlformats.org/officeDocument/2006/relationships/drawing" Target="../drawings/drawing36.xml"/><Relationship Id="rId5" Type="http://schemas.openxmlformats.org/officeDocument/2006/relationships/queryTable" Target="../queryTables/queryTable112.xml"/><Relationship Id="rId4" Type="http://schemas.openxmlformats.org/officeDocument/2006/relationships/queryTable" Target="../queryTables/queryTable111.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114.xml"/><Relationship Id="rId2" Type="http://schemas.openxmlformats.org/officeDocument/2006/relationships/queryTable" Target="../queryTables/queryTable113.xml"/><Relationship Id="rId1" Type="http://schemas.openxmlformats.org/officeDocument/2006/relationships/drawing" Target="../drawings/drawing37.xml"/><Relationship Id="rId5" Type="http://schemas.openxmlformats.org/officeDocument/2006/relationships/queryTable" Target="../queryTables/queryTable116.xml"/><Relationship Id="rId4" Type="http://schemas.openxmlformats.org/officeDocument/2006/relationships/queryTable" Target="../queryTables/queryTable115.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118.xml"/><Relationship Id="rId2" Type="http://schemas.openxmlformats.org/officeDocument/2006/relationships/queryTable" Target="../queryTables/queryTable117.xml"/><Relationship Id="rId1" Type="http://schemas.openxmlformats.org/officeDocument/2006/relationships/drawing" Target="../drawings/drawing38.xml"/><Relationship Id="rId4" Type="http://schemas.openxmlformats.org/officeDocument/2006/relationships/queryTable" Target="../queryTables/queryTable119.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21.xml"/><Relationship Id="rId2" Type="http://schemas.openxmlformats.org/officeDocument/2006/relationships/queryTable" Target="../queryTables/queryTable120.xml"/><Relationship Id="rId1" Type="http://schemas.openxmlformats.org/officeDocument/2006/relationships/drawing" Target="../drawings/drawing39.xml"/><Relationship Id="rId4" Type="http://schemas.openxmlformats.org/officeDocument/2006/relationships/queryTable" Target="../queryTables/queryTable122.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24.xml"/><Relationship Id="rId2" Type="http://schemas.openxmlformats.org/officeDocument/2006/relationships/queryTable" Target="../queryTables/queryTable123.xml"/><Relationship Id="rId1" Type="http://schemas.openxmlformats.org/officeDocument/2006/relationships/drawing" Target="../drawings/drawing40.xml"/><Relationship Id="rId5" Type="http://schemas.openxmlformats.org/officeDocument/2006/relationships/queryTable" Target="../queryTables/queryTable126.xml"/><Relationship Id="rId4" Type="http://schemas.openxmlformats.org/officeDocument/2006/relationships/queryTable" Target="../queryTables/queryTable125.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28.xml"/><Relationship Id="rId2" Type="http://schemas.openxmlformats.org/officeDocument/2006/relationships/queryTable" Target="../queryTables/queryTable127.xml"/><Relationship Id="rId1" Type="http://schemas.openxmlformats.org/officeDocument/2006/relationships/drawing" Target="../drawings/drawing41.xml"/><Relationship Id="rId4" Type="http://schemas.openxmlformats.org/officeDocument/2006/relationships/queryTable" Target="../queryTables/queryTable129.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31.xml"/><Relationship Id="rId2" Type="http://schemas.openxmlformats.org/officeDocument/2006/relationships/queryTable" Target="../queryTables/queryTable130.xml"/><Relationship Id="rId1" Type="http://schemas.openxmlformats.org/officeDocument/2006/relationships/drawing" Target="../drawings/drawing42.xml"/><Relationship Id="rId5" Type="http://schemas.openxmlformats.org/officeDocument/2006/relationships/queryTable" Target="../queryTables/queryTable133.xml"/><Relationship Id="rId4" Type="http://schemas.openxmlformats.org/officeDocument/2006/relationships/queryTable" Target="../queryTables/queryTable132.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35.xml"/><Relationship Id="rId2" Type="http://schemas.openxmlformats.org/officeDocument/2006/relationships/queryTable" Target="../queryTables/queryTable134.xml"/><Relationship Id="rId1" Type="http://schemas.openxmlformats.org/officeDocument/2006/relationships/drawing" Target="../drawings/drawing43.xml"/><Relationship Id="rId4" Type="http://schemas.openxmlformats.org/officeDocument/2006/relationships/queryTable" Target="../queryTables/queryTable136.xml"/></Relationships>
</file>

<file path=xl/worksheets/_rels/sheet47.xml.rels><?xml version="1.0" encoding="UTF-8" standalone="yes"?>
<Relationships xmlns="http://schemas.openxmlformats.org/package/2006/relationships"><Relationship Id="rId2" Type="http://schemas.openxmlformats.org/officeDocument/2006/relationships/queryTable" Target="../queryTables/queryTable137.xml"/><Relationship Id="rId1" Type="http://schemas.openxmlformats.org/officeDocument/2006/relationships/drawing" Target="../drawings/drawing44.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39.xml"/><Relationship Id="rId2" Type="http://schemas.openxmlformats.org/officeDocument/2006/relationships/queryTable" Target="../queryTables/queryTable138.xml"/><Relationship Id="rId1" Type="http://schemas.openxmlformats.org/officeDocument/2006/relationships/drawing" Target="../drawings/drawing45.xml"/><Relationship Id="rId4" Type="http://schemas.openxmlformats.org/officeDocument/2006/relationships/queryTable" Target="../queryTables/queryTable140.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42.xml"/><Relationship Id="rId2" Type="http://schemas.openxmlformats.org/officeDocument/2006/relationships/queryTable" Target="../queryTables/queryTable141.xml"/><Relationship Id="rId1" Type="http://schemas.openxmlformats.org/officeDocument/2006/relationships/drawing" Target="../drawings/drawing46.xml"/><Relationship Id="rId4" Type="http://schemas.openxmlformats.org/officeDocument/2006/relationships/queryTable" Target="../queryTables/queryTable143.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45.xml"/><Relationship Id="rId2" Type="http://schemas.openxmlformats.org/officeDocument/2006/relationships/queryTable" Target="../queryTables/queryTable144.xml"/><Relationship Id="rId1" Type="http://schemas.openxmlformats.org/officeDocument/2006/relationships/drawing" Target="../drawings/drawing47.xml"/><Relationship Id="rId4" Type="http://schemas.openxmlformats.org/officeDocument/2006/relationships/queryTable" Target="../queryTables/queryTable14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3"/>
  <sheetViews>
    <sheetView tabSelected="1" workbookViewId="0">
      <selection sqref="A1:C1"/>
    </sheetView>
  </sheetViews>
  <sheetFormatPr defaultRowHeight="12.75"/>
  <cols>
    <col min="1" max="1" width="16.7109375" style="1" bestFit="1" customWidth="1"/>
    <col min="2" max="2" width="14.5703125" style="1" bestFit="1" customWidth="1"/>
    <col min="3" max="3" width="110.7109375" style="1" customWidth="1"/>
    <col min="4" max="16384" width="9.140625" style="1"/>
  </cols>
  <sheetData>
    <row r="1" spans="1:3">
      <c r="A1" s="380" t="s">
        <v>0</v>
      </c>
      <c r="B1" s="380"/>
      <c r="C1" s="380"/>
    </row>
    <row r="2" spans="1:3">
      <c r="A2" s="2" t="s">
        <v>1</v>
      </c>
      <c r="B2" s="2" t="s">
        <v>2</v>
      </c>
      <c r="C2" s="2" t="s">
        <v>3</v>
      </c>
    </row>
    <row r="3" spans="1:3">
      <c r="A3" s="3" t="s">
        <v>33</v>
      </c>
      <c r="B3" s="3" t="s">
        <v>34</v>
      </c>
      <c r="C3" s="3" t="s">
        <v>35</v>
      </c>
    </row>
    <row r="4" spans="1:3">
      <c r="A4" s="3" t="s">
        <v>33</v>
      </c>
      <c r="B4" s="3" t="s">
        <v>36</v>
      </c>
      <c r="C4" s="3" t="s">
        <v>37</v>
      </c>
    </row>
    <row r="5" spans="1:3">
      <c r="A5" s="3" t="s">
        <v>33</v>
      </c>
      <c r="B5" s="3" t="s">
        <v>38</v>
      </c>
      <c r="C5" s="3" t="s">
        <v>39</v>
      </c>
    </row>
    <row r="6" spans="1:3">
      <c r="A6" s="3" t="s">
        <v>4</v>
      </c>
      <c r="B6" s="3" t="s">
        <v>5</v>
      </c>
      <c r="C6" s="3" t="s">
        <v>6</v>
      </c>
    </row>
    <row r="7" spans="1:3" s="12" customFormat="1">
      <c r="A7" s="25" t="s">
        <v>33</v>
      </c>
      <c r="B7" s="25" t="s">
        <v>40</v>
      </c>
      <c r="C7" s="25" t="s">
        <v>41</v>
      </c>
    </row>
    <row r="8" spans="1:3">
      <c r="A8" s="3" t="s">
        <v>4</v>
      </c>
      <c r="B8" s="3" t="s">
        <v>7</v>
      </c>
      <c r="C8" s="3" t="s">
        <v>8</v>
      </c>
    </row>
    <row r="9" spans="1:3">
      <c r="A9" s="3" t="s">
        <v>33</v>
      </c>
      <c r="B9" s="3" t="s">
        <v>42</v>
      </c>
      <c r="C9" s="3" t="s">
        <v>43</v>
      </c>
    </row>
    <row r="10" spans="1:3" s="12" customFormat="1">
      <c r="A10" s="25" t="s">
        <v>33</v>
      </c>
      <c r="B10" s="25" t="s">
        <v>44</v>
      </c>
      <c r="C10" s="25" t="s">
        <v>45</v>
      </c>
    </row>
    <row r="11" spans="1:3">
      <c r="A11" s="3" t="s">
        <v>4</v>
      </c>
      <c r="B11" s="3" t="s">
        <v>9</v>
      </c>
      <c r="C11" s="3" t="s">
        <v>10</v>
      </c>
    </row>
    <row r="12" spans="1:3">
      <c r="A12" s="3" t="s">
        <v>33</v>
      </c>
      <c r="B12" s="3" t="s">
        <v>46</v>
      </c>
      <c r="C12" s="3" t="s">
        <v>47</v>
      </c>
    </row>
    <row r="13" spans="1:3">
      <c r="A13" s="3" t="s">
        <v>33</v>
      </c>
      <c r="B13" s="3" t="s">
        <v>48</v>
      </c>
      <c r="C13" s="3" t="s">
        <v>49</v>
      </c>
    </row>
    <row r="14" spans="1:3">
      <c r="A14" s="3" t="s">
        <v>33</v>
      </c>
      <c r="B14" s="3" t="s">
        <v>50</v>
      </c>
      <c r="C14" s="3" t="s">
        <v>51</v>
      </c>
    </row>
    <row r="15" spans="1:3">
      <c r="A15" s="3" t="s">
        <v>33</v>
      </c>
      <c r="B15" s="3" t="s">
        <v>52</v>
      </c>
      <c r="C15" s="3" t="s">
        <v>53</v>
      </c>
    </row>
    <row r="16" spans="1:3">
      <c r="A16" s="3" t="s">
        <v>4</v>
      </c>
      <c r="B16" s="3" t="s">
        <v>11</v>
      </c>
      <c r="C16" s="3" t="s">
        <v>12</v>
      </c>
    </row>
    <row r="17" spans="1:3">
      <c r="A17" s="3" t="s">
        <v>33</v>
      </c>
      <c r="B17" s="3" t="s">
        <v>54</v>
      </c>
      <c r="C17" s="3" t="s">
        <v>55</v>
      </c>
    </row>
    <row r="18" spans="1:3">
      <c r="A18" s="3" t="s">
        <v>4</v>
      </c>
      <c r="B18" s="3" t="s">
        <v>13</v>
      </c>
      <c r="C18" s="3" t="s">
        <v>14</v>
      </c>
    </row>
    <row r="19" spans="1:3" s="12" customFormat="1">
      <c r="A19" s="25" t="s">
        <v>33</v>
      </c>
      <c r="B19" s="25" t="s">
        <v>56</v>
      </c>
      <c r="C19" s="25" t="s">
        <v>57</v>
      </c>
    </row>
    <row r="20" spans="1:3">
      <c r="A20" s="3" t="s">
        <v>4</v>
      </c>
      <c r="B20" s="3" t="s">
        <v>15</v>
      </c>
      <c r="C20" s="3" t="s">
        <v>16</v>
      </c>
    </row>
    <row r="21" spans="1:3" s="12" customFormat="1">
      <c r="A21" s="25" t="s">
        <v>33</v>
      </c>
      <c r="B21" s="25" t="s">
        <v>58</v>
      </c>
      <c r="C21" s="25" t="s">
        <v>2621</v>
      </c>
    </row>
    <row r="22" spans="1:3" s="12" customFormat="1">
      <c r="A22" s="25" t="s">
        <v>33</v>
      </c>
      <c r="B22" s="25" t="s">
        <v>59</v>
      </c>
      <c r="C22" s="25" t="s">
        <v>2622</v>
      </c>
    </row>
    <row r="23" spans="1:3">
      <c r="A23" s="3" t="s">
        <v>33</v>
      </c>
      <c r="B23" s="3" t="s">
        <v>60</v>
      </c>
      <c r="C23" s="3" t="s">
        <v>61</v>
      </c>
    </row>
    <row r="24" spans="1:3">
      <c r="A24" s="3" t="s">
        <v>33</v>
      </c>
      <c r="B24" s="3" t="s">
        <v>62</v>
      </c>
      <c r="C24" s="3" t="s">
        <v>63</v>
      </c>
    </row>
    <row r="25" spans="1:3">
      <c r="A25" s="3" t="s">
        <v>33</v>
      </c>
      <c r="B25" s="3" t="s">
        <v>64</v>
      </c>
      <c r="C25" s="3" t="s">
        <v>65</v>
      </c>
    </row>
    <row r="26" spans="1:3" s="12" customFormat="1">
      <c r="A26" s="25" t="s">
        <v>33</v>
      </c>
      <c r="B26" s="25" t="s">
        <v>66</v>
      </c>
      <c r="C26" s="25" t="s">
        <v>67</v>
      </c>
    </row>
    <row r="27" spans="1:3">
      <c r="A27" s="3" t="s">
        <v>33</v>
      </c>
      <c r="B27" s="3" t="s">
        <v>68</v>
      </c>
      <c r="C27" s="3" t="s">
        <v>69</v>
      </c>
    </row>
    <row r="28" spans="1:3" s="12" customFormat="1">
      <c r="A28" s="25" t="s">
        <v>33</v>
      </c>
      <c r="B28" s="25" t="s">
        <v>70</v>
      </c>
      <c r="C28" s="25" t="s">
        <v>71</v>
      </c>
    </row>
    <row r="29" spans="1:3">
      <c r="A29" s="3" t="s">
        <v>4</v>
      </c>
      <c r="B29" s="3" t="s">
        <v>95</v>
      </c>
      <c r="C29" s="3" t="s">
        <v>96</v>
      </c>
    </row>
    <row r="30" spans="1:3">
      <c r="A30" s="3" t="s">
        <v>4</v>
      </c>
      <c r="B30" s="3" t="s">
        <v>17</v>
      </c>
      <c r="C30" s="3" t="s">
        <v>18</v>
      </c>
    </row>
    <row r="31" spans="1:3">
      <c r="A31" s="3" t="s">
        <v>33</v>
      </c>
      <c r="B31" s="3" t="s">
        <v>72</v>
      </c>
      <c r="C31" s="3" t="s">
        <v>73</v>
      </c>
    </row>
    <row r="32" spans="1:3">
      <c r="A32" s="3" t="s">
        <v>4</v>
      </c>
      <c r="B32" s="3" t="s">
        <v>19</v>
      </c>
      <c r="C32" s="3" t="s">
        <v>20</v>
      </c>
    </row>
    <row r="33" spans="1:3">
      <c r="A33" s="3" t="s">
        <v>33</v>
      </c>
      <c r="B33" s="3" t="s">
        <v>74</v>
      </c>
      <c r="C33" s="3" t="s">
        <v>75</v>
      </c>
    </row>
    <row r="34" spans="1:3" s="12" customFormat="1">
      <c r="A34" s="25" t="s">
        <v>33</v>
      </c>
      <c r="B34" s="25" t="s">
        <v>76</v>
      </c>
      <c r="C34" s="25" t="s">
        <v>2620</v>
      </c>
    </row>
    <row r="35" spans="1:3" s="12" customFormat="1">
      <c r="A35" s="25" t="s">
        <v>33</v>
      </c>
      <c r="B35" s="25" t="s">
        <v>77</v>
      </c>
      <c r="C35" s="25" t="s">
        <v>78</v>
      </c>
    </row>
    <row r="36" spans="1:3">
      <c r="A36" s="3" t="s">
        <v>33</v>
      </c>
      <c r="B36" s="3" t="s">
        <v>79</v>
      </c>
      <c r="C36" s="3" t="s">
        <v>80</v>
      </c>
    </row>
    <row r="37" spans="1:3">
      <c r="A37" s="3" t="s">
        <v>33</v>
      </c>
      <c r="B37" s="3" t="s">
        <v>81</v>
      </c>
      <c r="C37" s="3" t="s">
        <v>82</v>
      </c>
    </row>
    <row r="38" spans="1:3">
      <c r="A38" s="3" t="s">
        <v>4</v>
      </c>
      <c r="B38" s="3" t="s">
        <v>21</v>
      </c>
      <c r="C38" s="3" t="s">
        <v>22</v>
      </c>
    </row>
    <row r="39" spans="1:3">
      <c r="A39" s="3" t="s">
        <v>4</v>
      </c>
      <c r="B39" s="3" t="s">
        <v>23</v>
      </c>
      <c r="C39" s="3" t="s">
        <v>24</v>
      </c>
    </row>
    <row r="40" spans="1:3">
      <c r="A40" s="3" t="s">
        <v>33</v>
      </c>
      <c r="B40" s="3" t="s">
        <v>83</v>
      </c>
      <c r="C40" s="3" t="s">
        <v>84</v>
      </c>
    </row>
    <row r="41" spans="1:3">
      <c r="A41" s="3" t="s">
        <v>33</v>
      </c>
      <c r="B41" s="3" t="s">
        <v>85</v>
      </c>
      <c r="C41" s="3" t="s">
        <v>86</v>
      </c>
    </row>
    <row r="42" spans="1:3">
      <c r="A42" s="3" t="s">
        <v>4</v>
      </c>
      <c r="B42" s="3" t="s">
        <v>25</v>
      </c>
      <c r="C42" s="3" t="s">
        <v>26</v>
      </c>
    </row>
    <row r="43" spans="1:3">
      <c r="A43" s="3" t="s">
        <v>33</v>
      </c>
      <c r="B43" s="3" t="s">
        <v>87</v>
      </c>
      <c r="C43" s="3" t="s">
        <v>88</v>
      </c>
    </row>
    <row r="44" spans="1:3">
      <c r="A44" s="3" t="s">
        <v>33</v>
      </c>
      <c r="B44" s="3" t="s">
        <v>89</v>
      </c>
      <c r="C44" s="3" t="s">
        <v>90</v>
      </c>
    </row>
    <row r="45" spans="1:3">
      <c r="A45" s="3" t="s">
        <v>4</v>
      </c>
      <c r="B45" s="3" t="s">
        <v>27</v>
      </c>
      <c r="C45" s="3" t="s">
        <v>1252</v>
      </c>
    </row>
    <row r="46" spans="1:3" s="12" customFormat="1">
      <c r="A46" s="25" t="s">
        <v>33</v>
      </c>
      <c r="B46" s="25" t="s">
        <v>91</v>
      </c>
      <c r="C46" s="25" t="s">
        <v>92</v>
      </c>
    </row>
    <row r="47" spans="1:3">
      <c r="A47" s="3" t="s">
        <v>4</v>
      </c>
      <c r="B47" s="3" t="s">
        <v>29</v>
      </c>
      <c r="C47" s="3" t="s">
        <v>3056</v>
      </c>
    </row>
    <row r="48" spans="1:3">
      <c r="A48" s="3" t="s">
        <v>4</v>
      </c>
      <c r="B48" s="3" t="s">
        <v>31</v>
      </c>
      <c r="C48" s="3" t="s">
        <v>32</v>
      </c>
    </row>
    <row r="49" spans="1:12">
      <c r="A49" s="3" t="s">
        <v>33</v>
      </c>
      <c r="B49" s="3" t="s">
        <v>93</v>
      </c>
      <c r="C49" s="3" t="s">
        <v>94</v>
      </c>
    </row>
    <row r="52" spans="1:12">
      <c r="C52" s="3" t="s">
        <v>3057</v>
      </c>
    </row>
    <row r="55" spans="1:12" s="15" customFormat="1" ht="25.5">
      <c r="A55" s="381" t="s">
        <v>3058</v>
      </c>
      <c r="B55" s="206">
        <v>1</v>
      </c>
      <c r="C55" s="207" t="s">
        <v>3061</v>
      </c>
    </row>
    <row r="56" spans="1:12" s="15" customFormat="1">
      <c r="A56" s="382"/>
      <c r="B56" s="206">
        <v>2</v>
      </c>
      <c r="C56" s="207" t="s">
        <v>3062</v>
      </c>
    </row>
    <row r="57" spans="1:12" s="15" customFormat="1">
      <c r="A57" s="382"/>
      <c r="B57" s="206">
        <v>3</v>
      </c>
      <c r="C57" s="207" t="s">
        <v>3063</v>
      </c>
    </row>
    <row r="58" spans="1:12" s="15" customFormat="1">
      <c r="A58" s="382"/>
      <c r="B58" s="206">
        <v>4</v>
      </c>
      <c r="C58" s="207" t="s">
        <v>3064</v>
      </c>
    </row>
    <row r="59" spans="1:12" s="15" customFormat="1">
      <c r="A59" s="382"/>
      <c r="B59" s="206">
        <v>5</v>
      </c>
      <c r="C59" s="207" t="s">
        <v>3059</v>
      </c>
    </row>
    <row r="60" spans="1:12" s="15" customFormat="1">
      <c r="A60" s="383"/>
      <c r="B60" s="206">
        <v>6</v>
      </c>
      <c r="C60" s="176" t="s">
        <v>3065</v>
      </c>
    </row>
    <row r="63" spans="1:12" s="209" customFormat="1" ht="15" customHeight="1">
      <c r="A63" s="384" t="s">
        <v>3060</v>
      </c>
      <c r="B63" s="384"/>
      <c r="C63" s="384"/>
      <c r="D63" s="208"/>
      <c r="E63" s="208"/>
      <c r="F63" s="208"/>
      <c r="G63" s="208"/>
      <c r="H63" s="208"/>
      <c r="I63" s="208"/>
      <c r="J63" s="208"/>
      <c r="K63" s="208"/>
      <c r="L63" s="208"/>
    </row>
  </sheetData>
  <sortState xmlns:xlrd2="http://schemas.microsoft.com/office/spreadsheetml/2017/richdata2" ref="A3:C49">
    <sortCondition ref="C3:C49"/>
  </sortState>
  <mergeCells count="3">
    <mergeCell ref="A1:C1"/>
    <mergeCell ref="A55:A60"/>
    <mergeCell ref="A63:C63"/>
  </mergeCells>
  <hyperlinks>
    <hyperlink ref="A6:C6" location="TBPSUF!A1" display="TBPSUF!A1" xr:uid="{00000000-0004-0000-0000-000000000000}"/>
    <hyperlink ref="A8:C8" location="TCORPBF!A1" display="TCORPBF!A1" xr:uid="{00000000-0004-0000-0000-000001000000}"/>
    <hyperlink ref="A11:C11" location="TDBF!A1" display="TDBF!A1" xr:uid="{00000000-0004-0000-0000-000002000000}"/>
    <hyperlink ref="A16:C16" location="TFRF!A1" display="TFRF!A1" xr:uid="{00000000-0004-0000-0000-000003000000}"/>
    <hyperlink ref="A18:C18" location="TGSFR!A1" display="TGSFR!A1" xr:uid="{00000000-0004-0000-0000-000004000000}"/>
    <hyperlink ref="A20:C20" location="TIFA!A1" display="TIFA!A1" xr:uid="{00000000-0004-0000-0000-000005000000}"/>
    <hyperlink ref="A30:C30" location="TIPF!A1" display="TIPF!A1" xr:uid="{00000000-0004-0000-0000-000006000000}"/>
    <hyperlink ref="A32:C32" location="TLF!A1" display="TLF!A1" xr:uid="{00000000-0004-0000-0000-000007000000}"/>
    <hyperlink ref="A38:C38" location="TNSIFDEC27!A1" display="TNSIFDEC27!A1" xr:uid="{00000000-0004-0000-0000-000008000000}"/>
    <hyperlink ref="A39:C39" location="TOF!A1" display="TOF!A1" xr:uid="{00000000-0004-0000-0000-000009000000}"/>
    <hyperlink ref="A42:C42" location="TRSFC!A1" display="TRSFC!A1" xr:uid="{00000000-0004-0000-0000-00000A000000}"/>
    <hyperlink ref="A48:C48" location="TUSTF!A1" display="TUSTF!A1" xr:uid="{00000000-0004-0000-0000-00000D000000}"/>
    <hyperlink ref="A3:C3" location="TAF!A1" display="TAF!A1" xr:uid="{00000000-0004-0000-0000-00000E000000}"/>
    <hyperlink ref="A4:C4" location="TBAF!A1" display="TBAF!A1" xr:uid="{00000000-0004-0000-0000-00000F000000}"/>
    <hyperlink ref="A5:C5" location="TBFSF!A1" display="TBFSF!A1" xr:uid="{00000000-0004-0000-0000-000010000000}"/>
    <hyperlink ref="A7:C7" location="TBCF!A1" display="TBCF!A1" xr:uid="{00000000-0004-0000-0000-000011000000}"/>
    <hyperlink ref="A9:C9" location="TDIF!A1" display="TDIF!A1" xr:uid="{00000000-0004-0000-0000-000012000000}"/>
    <hyperlink ref="A10:C10" location="TDIVYF!A1" display="TDIVYF!A1" xr:uid="{00000000-0004-0000-0000-000013000000}"/>
    <hyperlink ref="A12:C12" location="TEQPEF!A1" display="TEQPEF!A1" xr:uid="{00000000-0004-0000-0000-000014000000}"/>
    <hyperlink ref="A13:C13" location="TMIF!A1" display="TMIF!A1" xr:uid="{00000000-0004-0000-0000-000015000000}"/>
    <hyperlink ref="A14:C14" location="TCS!A1" display="TCS!A1" xr:uid="{00000000-0004-0000-0000-000016000000}"/>
    <hyperlink ref="A15:C15" location="TMCAPF!A1" display="TMCAPF!A1" xr:uid="{00000000-0004-0000-0000-000017000000}"/>
    <hyperlink ref="A17:C17" location="TFEF!A1" display="TFEF!A1" xr:uid="{00000000-0004-0000-0000-000018000000}"/>
    <hyperlink ref="A19:C19" location="TEGF!A1" display="TEGF!A1" xr:uid="{00000000-0004-0000-0000-000019000000}"/>
    <hyperlink ref="A23:C23" location="TICF!A1" display="TICF!A1" xr:uid="{00000000-0004-0000-0000-00001C000000}"/>
    <hyperlink ref="A24:C24" location="TIPHF!A1" display="TIPHF!A1" xr:uid="{00000000-0004-0000-0000-00001D000000}"/>
    <hyperlink ref="A25:C25" location="TTSF96!A1" display="TTSF96!A1" xr:uid="{00000000-0004-0000-0000-00001E000000}"/>
    <hyperlink ref="A26:C26" location="TISF!A1" display="TISF!A1" xr:uid="{00000000-0004-0000-0000-00001F000000}"/>
    <hyperlink ref="A27:C27" location="TEOF!A1" display="TEOF!A1" xr:uid="{00000000-0004-0000-0000-000020000000}"/>
    <hyperlink ref="A28:C28" location="TTOFE!A1" display="TTOFE!A1" xr:uid="{00000000-0004-0000-0000-000021000000}"/>
    <hyperlink ref="A31:C31" location="TINR!A1" display="TINR!A1" xr:uid="{00000000-0004-0000-0000-000022000000}"/>
    <hyperlink ref="A33:C33" location="TMAOF!A1" display="TMAOF!A1" xr:uid="{00000000-0004-0000-0000-000023000000}"/>
    <hyperlink ref="A35:C35" location="TNIDFOF!A1" display="TNIDFOF!A1" xr:uid="{00000000-0004-0000-0000-000025000000}"/>
    <hyperlink ref="A36:C36" location="TNIDETF!A1" display="TNIDETF!A1" xr:uid="{00000000-0004-0000-0000-000026000000}"/>
    <hyperlink ref="A37:C37" location="TNPBETF!A1" display="TNPBETF!A1" xr:uid="{00000000-0004-0000-0000-000027000000}"/>
    <hyperlink ref="A40:C40" location="TQNTF!A1" display="TQNTF!A1" xr:uid="{00000000-0004-0000-0000-000028000000}"/>
    <hyperlink ref="A41:C41" location="TREF!A1" display="TREF!A1" xr:uid="{00000000-0004-0000-0000-000029000000}"/>
    <hyperlink ref="A43:C43" location="TRSFM!A1" display="TRSFM!A1" xr:uid="{00000000-0004-0000-0000-00002A000000}"/>
    <hyperlink ref="A44:C44" location="TRSFP!A1" display="TRSFP!A1" xr:uid="{00000000-0004-0000-0000-00002B000000}"/>
    <hyperlink ref="A46:C46" location="TSCAPF!A1" display="TSCAPF!A1" xr:uid="{00000000-0004-0000-0000-00002C000000}"/>
    <hyperlink ref="A49:C49" location="TYCF!A1" display="TYCF!A1" xr:uid="{00000000-0004-0000-0000-00002D000000}"/>
    <hyperlink ref="A29" location="TIPF!A1" display="TIPF!A1" xr:uid="{BE2BE311-EA68-46DF-8603-286400DD483D}"/>
    <hyperlink ref="C52" location="'Dividend History'!A1" display="Dividend History" xr:uid="{85457A86-389D-4184-96BF-76B2A888352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126E-CBC4-48BD-B24D-659182D68F21}">
  <sheetPr>
    <pageSetUpPr fitToPage="1"/>
  </sheetPr>
  <dimension ref="A1:E51"/>
  <sheetViews>
    <sheetView workbookViewId="0">
      <selection sqref="A1:E1"/>
    </sheetView>
  </sheetViews>
  <sheetFormatPr defaultRowHeight="15"/>
  <cols>
    <col min="1" max="1" width="9.5703125" style="216" customWidth="1"/>
    <col min="2" max="2" width="59.28515625" style="216" bestFit="1" customWidth="1"/>
    <col min="3" max="3" width="16.140625" style="230" bestFit="1" customWidth="1"/>
    <col min="4" max="4" width="70.28515625" style="216" customWidth="1"/>
    <col min="5" max="5" width="15.7109375" style="216" customWidth="1"/>
    <col min="6" max="16384" width="9.140625" style="216"/>
  </cols>
  <sheetData>
    <row r="1" spans="1:5" ht="18.75">
      <c r="A1" s="385" t="s">
        <v>3068</v>
      </c>
      <c r="B1" s="385"/>
      <c r="C1" s="385"/>
      <c r="D1" s="385"/>
      <c r="E1" s="385"/>
    </row>
    <row r="2" spans="1:5">
      <c r="C2" s="217"/>
    </row>
    <row r="3" spans="1:5" s="219" customFormat="1" ht="30">
      <c r="A3" s="218" t="s">
        <v>3069</v>
      </c>
      <c r="B3" s="218" t="s">
        <v>3070</v>
      </c>
      <c r="C3" s="218" t="s">
        <v>3071</v>
      </c>
      <c r="D3" s="218" t="s">
        <v>3072</v>
      </c>
      <c r="E3" s="218" t="s">
        <v>3073</v>
      </c>
    </row>
    <row r="4" spans="1:5">
      <c r="A4" s="220" t="s">
        <v>3074</v>
      </c>
      <c r="B4" s="221" t="s">
        <v>35</v>
      </c>
      <c r="C4" s="222" t="s">
        <v>3075</v>
      </c>
      <c r="D4" s="223" t="s">
        <v>3076</v>
      </c>
      <c r="E4" s="221" t="s">
        <v>3077</v>
      </c>
    </row>
    <row r="5" spans="1:5">
      <c r="A5" s="220">
        <f>+A4+1</f>
        <v>2</v>
      </c>
      <c r="B5" s="221" t="s">
        <v>37</v>
      </c>
      <c r="C5" s="222" t="s">
        <v>3078</v>
      </c>
      <c r="D5" s="224" t="s">
        <v>3079</v>
      </c>
      <c r="E5" s="221" t="s">
        <v>3080</v>
      </c>
    </row>
    <row r="6" spans="1:5">
      <c r="A6" s="220">
        <f t="shared" ref="A6:A50" si="0">+A5+1</f>
        <v>3</v>
      </c>
      <c r="B6" s="221" t="s">
        <v>39</v>
      </c>
      <c r="C6" s="222" t="s">
        <v>3081</v>
      </c>
      <c r="D6" s="221" t="s">
        <v>3082</v>
      </c>
      <c r="E6" s="221" t="s">
        <v>3083</v>
      </c>
    </row>
    <row r="7" spans="1:5">
      <c r="A7" s="220">
        <f t="shared" si="0"/>
        <v>4</v>
      </c>
      <c r="B7" s="221" t="s">
        <v>6</v>
      </c>
      <c r="C7" s="222" t="s">
        <v>3084</v>
      </c>
      <c r="D7" s="221" t="s">
        <v>3085</v>
      </c>
      <c r="E7" s="221" t="s">
        <v>3086</v>
      </c>
    </row>
    <row r="8" spans="1:5">
      <c r="A8" s="220">
        <f t="shared" si="0"/>
        <v>5</v>
      </c>
      <c r="B8" s="221" t="s">
        <v>41</v>
      </c>
      <c r="C8" s="222" t="s">
        <v>3081</v>
      </c>
      <c r="D8" s="224" t="s">
        <v>3087</v>
      </c>
      <c r="E8" s="221" t="s">
        <v>3083</v>
      </c>
    </row>
    <row r="9" spans="1:5">
      <c r="A9" s="220">
        <f t="shared" si="0"/>
        <v>6</v>
      </c>
      <c r="B9" s="221" t="s">
        <v>8</v>
      </c>
      <c r="C9" s="222" t="s">
        <v>3084</v>
      </c>
      <c r="D9" s="224" t="s">
        <v>3088</v>
      </c>
      <c r="E9" s="221" t="s">
        <v>3086</v>
      </c>
    </row>
    <row r="10" spans="1:5">
      <c r="A10" s="220">
        <f t="shared" si="0"/>
        <v>7</v>
      </c>
      <c r="B10" s="221" t="s">
        <v>43</v>
      </c>
      <c r="C10" s="222" t="s">
        <v>3081</v>
      </c>
      <c r="D10" s="224" t="s">
        <v>3089</v>
      </c>
      <c r="E10" s="221" t="s">
        <v>3083</v>
      </c>
    </row>
    <row r="11" spans="1:5">
      <c r="A11" s="220">
        <f t="shared" si="0"/>
        <v>8</v>
      </c>
      <c r="B11" s="221" t="s">
        <v>45</v>
      </c>
      <c r="C11" s="222" t="s">
        <v>3081</v>
      </c>
      <c r="D11" s="224" t="s">
        <v>3087</v>
      </c>
      <c r="E11" s="221" t="s">
        <v>3083</v>
      </c>
    </row>
    <row r="12" spans="1:5">
      <c r="A12" s="220">
        <f t="shared" si="0"/>
        <v>9</v>
      </c>
      <c r="B12" s="221" t="s">
        <v>10</v>
      </c>
      <c r="C12" s="222" t="s">
        <v>3086</v>
      </c>
      <c r="D12" s="224" t="s">
        <v>3090</v>
      </c>
      <c r="E12" s="221" t="s">
        <v>3086</v>
      </c>
    </row>
    <row r="13" spans="1:5">
      <c r="A13" s="220">
        <f t="shared" si="0"/>
        <v>10</v>
      </c>
      <c r="B13" s="221" t="s">
        <v>47</v>
      </c>
      <c r="C13" s="222" t="s">
        <v>3081</v>
      </c>
      <c r="D13" s="224" t="s">
        <v>3087</v>
      </c>
      <c r="E13" s="221" t="s">
        <v>3083</v>
      </c>
    </row>
    <row r="14" spans="1:5">
      <c r="A14" s="220">
        <f t="shared" si="0"/>
        <v>11</v>
      </c>
      <c r="B14" s="221" t="s">
        <v>49</v>
      </c>
      <c r="C14" s="222" t="s">
        <v>3086</v>
      </c>
      <c r="D14" s="221" t="s">
        <v>3091</v>
      </c>
      <c r="E14" s="221" t="s">
        <v>3092</v>
      </c>
    </row>
    <row r="15" spans="1:5">
      <c r="A15" s="220">
        <f t="shared" si="0"/>
        <v>12</v>
      </c>
      <c r="B15" s="221" t="s">
        <v>51</v>
      </c>
      <c r="C15" s="222" t="s">
        <v>3081</v>
      </c>
      <c r="D15" s="223" t="s">
        <v>3093</v>
      </c>
      <c r="E15" s="221" t="s">
        <v>3083</v>
      </c>
    </row>
    <row r="16" spans="1:5">
      <c r="A16" s="220">
        <f t="shared" si="0"/>
        <v>13</v>
      </c>
      <c r="B16" s="221" t="s">
        <v>53</v>
      </c>
      <c r="C16" s="222" t="s">
        <v>3081</v>
      </c>
      <c r="D16" s="224" t="s">
        <v>3087</v>
      </c>
      <c r="E16" s="221" t="s">
        <v>3083</v>
      </c>
    </row>
    <row r="17" spans="1:5">
      <c r="A17" s="220">
        <f t="shared" si="0"/>
        <v>14</v>
      </c>
      <c r="B17" s="221" t="s">
        <v>12</v>
      </c>
      <c r="C17" s="222" t="s">
        <v>3084</v>
      </c>
      <c r="D17" s="224" t="s">
        <v>3094</v>
      </c>
      <c r="E17" s="221" t="s">
        <v>3086</v>
      </c>
    </row>
    <row r="18" spans="1:5">
      <c r="A18" s="220">
        <f t="shared" si="0"/>
        <v>15</v>
      </c>
      <c r="B18" s="221" t="s">
        <v>55</v>
      </c>
      <c r="C18" s="222" t="s">
        <v>3081</v>
      </c>
      <c r="D18" s="224" t="s">
        <v>3087</v>
      </c>
      <c r="E18" s="221" t="s">
        <v>3083</v>
      </c>
    </row>
    <row r="19" spans="1:5">
      <c r="A19" s="220">
        <f t="shared" si="0"/>
        <v>16</v>
      </c>
      <c r="B19" s="221" t="s">
        <v>14</v>
      </c>
      <c r="C19" s="222" t="s">
        <v>3084</v>
      </c>
      <c r="D19" s="221" t="s">
        <v>3095</v>
      </c>
      <c r="E19" s="221" t="s">
        <v>3086</v>
      </c>
    </row>
    <row r="20" spans="1:5">
      <c r="A20" s="220">
        <f t="shared" si="0"/>
        <v>17</v>
      </c>
      <c r="B20" s="221" t="s">
        <v>57</v>
      </c>
      <c r="C20" s="222" t="s">
        <v>3081</v>
      </c>
      <c r="D20" s="224" t="s">
        <v>3096</v>
      </c>
      <c r="E20" s="221" t="s">
        <v>3081</v>
      </c>
    </row>
    <row r="21" spans="1:5">
      <c r="A21" s="220">
        <f t="shared" si="0"/>
        <v>18</v>
      </c>
      <c r="B21" s="221" t="s">
        <v>16</v>
      </c>
      <c r="C21" s="222" t="s">
        <v>3086</v>
      </c>
      <c r="D21" s="224" t="s">
        <v>3097</v>
      </c>
      <c r="E21" s="221" t="s">
        <v>3086</v>
      </c>
    </row>
    <row r="22" spans="1:5">
      <c r="A22" s="220">
        <f t="shared" si="0"/>
        <v>19</v>
      </c>
      <c r="B22" s="221" t="s">
        <v>3098</v>
      </c>
      <c r="C22" s="222" t="s">
        <v>3081</v>
      </c>
      <c r="D22" s="224" t="s">
        <v>3099</v>
      </c>
      <c r="E22" s="221" t="s">
        <v>3083</v>
      </c>
    </row>
    <row r="23" spans="1:5">
      <c r="A23" s="220">
        <f t="shared" si="0"/>
        <v>20</v>
      </c>
      <c r="B23" s="221" t="s">
        <v>3100</v>
      </c>
      <c r="C23" s="222" t="s">
        <v>3081</v>
      </c>
      <c r="D23" s="224" t="s">
        <v>3101</v>
      </c>
      <c r="E23" s="221" t="s">
        <v>3081</v>
      </c>
    </row>
    <row r="24" spans="1:5">
      <c r="A24" s="220">
        <f t="shared" si="0"/>
        <v>21</v>
      </c>
      <c r="B24" s="221" t="s">
        <v>61</v>
      </c>
      <c r="C24" s="222" t="s">
        <v>3081</v>
      </c>
      <c r="D24" s="221" t="s">
        <v>3102</v>
      </c>
      <c r="E24" s="221" t="s">
        <v>3083</v>
      </c>
    </row>
    <row r="25" spans="1:5">
      <c r="A25" s="220">
        <f t="shared" si="0"/>
        <v>22</v>
      </c>
      <c r="B25" s="221" t="s">
        <v>63</v>
      </c>
      <c r="C25" s="222" t="s">
        <v>3081</v>
      </c>
      <c r="D25" s="224" t="s">
        <v>3103</v>
      </c>
      <c r="E25" s="221" t="s">
        <v>3083</v>
      </c>
    </row>
    <row r="26" spans="1:5">
      <c r="A26" s="220">
        <f t="shared" si="0"/>
        <v>23</v>
      </c>
      <c r="B26" s="221" t="s">
        <v>65</v>
      </c>
      <c r="C26" s="222" t="s">
        <v>3081</v>
      </c>
      <c r="D26" s="224" t="s">
        <v>3087</v>
      </c>
      <c r="E26" s="221" t="s">
        <v>3083</v>
      </c>
    </row>
    <row r="27" spans="1:5">
      <c r="A27" s="220">
        <f t="shared" si="0"/>
        <v>24</v>
      </c>
      <c r="B27" s="221" t="s">
        <v>67</v>
      </c>
      <c r="C27" s="222" t="s">
        <v>3081</v>
      </c>
      <c r="D27" s="225" t="s">
        <v>3104</v>
      </c>
      <c r="E27" s="221" t="s">
        <v>3081</v>
      </c>
    </row>
    <row r="28" spans="1:5">
      <c r="A28" s="220">
        <f t="shared" si="0"/>
        <v>25</v>
      </c>
      <c r="B28" s="221" t="s">
        <v>69</v>
      </c>
      <c r="C28" s="222" t="s">
        <v>3081</v>
      </c>
      <c r="D28" s="223" t="s">
        <v>3105</v>
      </c>
      <c r="E28" s="221" t="s">
        <v>3083</v>
      </c>
    </row>
    <row r="29" spans="1:5">
      <c r="A29" s="220">
        <f t="shared" si="0"/>
        <v>26</v>
      </c>
      <c r="B29" s="221" t="s">
        <v>71</v>
      </c>
      <c r="C29" s="222" t="s">
        <v>3081</v>
      </c>
      <c r="D29" s="224" t="s">
        <v>3106</v>
      </c>
      <c r="E29" s="221" t="s">
        <v>3083</v>
      </c>
    </row>
    <row r="30" spans="1:5">
      <c r="A30" s="220">
        <f t="shared" si="0"/>
        <v>27</v>
      </c>
      <c r="B30" s="221" t="s">
        <v>96</v>
      </c>
      <c r="C30" s="222" t="s">
        <v>3084</v>
      </c>
      <c r="D30" s="224" t="s">
        <v>3107</v>
      </c>
      <c r="E30" s="221" t="s">
        <v>3084</v>
      </c>
    </row>
    <row r="31" spans="1:5" ht="15" customHeight="1">
      <c r="A31" s="220">
        <f t="shared" si="0"/>
        <v>28</v>
      </c>
      <c r="B31" s="221" t="s">
        <v>18</v>
      </c>
      <c r="C31" s="222" t="s">
        <v>3086</v>
      </c>
      <c r="D31" s="224" t="s">
        <v>3108</v>
      </c>
      <c r="E31" s="221" t="s">
        <v>3078</v>
      </c>
    </row>
    <row r="32" spans="1:5">
      <c r="A32" s="220">
        <f t="shared" si="0"/>
        <v>29</v>
      </c>
      <c r="B32" s="221" t="s">
        <v>73</v>
      </c>
      <c r="C32" s="222" t="s">
        <v>3081</v>
      </c>
      <c r="D32" s="224" t="s">
        <v>3109</v>
      </c>
      <c r="E32" s="221" t="s">
        <v>3083</v>
      </c>
    </row>
    <row r="33" spans="1:5">
      <c r="A33" s="220">
        <f t="shared" si="0"/>
        <v>30</v>
      </c>
      <c r="B33" s="221" t="s">
        <v>20</v>
      </c>
      <c r="C33" s="222" t="s">
        <v>3086</v>
      </c>
      <c r="D33" s="224" t="s">
        <v>3110</v>
      </c>
      <c r="E33" s="221" t="s">
        <v>3086</v>
      </c>
    </row>
    <row r="34" spans="1:5" s="227" customFormat="1" ht="45">
      <c r="A34" s="220">
        <f t="shared" si="0"/>
        <v>31</v>
      </c>
      <c r="B34" s="226" t="s">
        <v>75</v>
      </c>
      <c r="C34" s="222" t="s">
        <v>3081</v>
      </c>
      <c r="D34" s="226" t="s">
        <v>3111</v>
      </c>
      <c r="E34" s="222" t="s">
        <v>3081</v>
      </c>
    </row>
    <row r="35" spans="1:5">
      <c r="A35" s="220">
        <f t="shared" si="0"/>
        <v>32</v>
      </c>
      <c r="B35" s="221" t="s">
        <v>3112</v>
      </c>
      <c r="C35" s="222" t="s">
        <v>3081</v>
      </c>
      <c r="D35" s="224" t="s">
        <v>3099</v>
      </c>
      <c r="E35" s="221" t="s">
        <v>3083</v>
      </c>
    </row>
    <row r="36" spans="1:5">
      <c r="A36" s="220">
        <f t="shared" si="0"/>
        <v>33</v>
      </c>
      <c r="B36" s="224" t="s">
        <v>78</v>
      </c>
      <c r="C36" s="222" t="s">
        <v>3081</v>
      </c>
      <c r="D36" s="221" t="s">
        <v>3113</v>
      </c>
      <c r="E36" s="221" t="s">
        <v>3083</v>
      </c>
    </row>
    <row r="37" spans="1:5">
      <c r="A37" s="220">
        <f t="shared" si="0"/>
        <v>34</v>
      </c>
      <c r="B37" s="224" t="s">
        <v>80</v>
      </c>
      <c r="C37" s="222" t="s">
        <v>3081</v>
      </c>
      <c r="D37" s="221" t="s">
        <v>3113</v>
      </c>
      <c r="E37" s="221" t="s">
        <v>3083</v>
      </c>
    </row>
    <row r="38" spans="1:5">
      <c r="A38" s="220">
        <f t="shared" si="0"/>
        <v>35</v>
      </c>
      <c r="B38" s="221" t="s">
        <v>82</v>
      </c>
      <c r="C38" s="222" t="s">
        <v>3081</v>
      </c>
      <c r="D38" s="221" t="s">
        <v>3114</v>
      </c>
      <c r="E38" s="221" t="s">
        <v>3083</v>
      </c>
    </row>
    <row r="39" spans="1:5">
      <c r="A39" s="220">
        <f t="shared" si="0"/>
        <v>36</v>
      </c>
      <c r="B39" s="224" t="s">
        <v>1962</v>
      </c>
      <c r="C39" s="222" t="s">
        <v>3086</v>
      </c>
      <c r="D39" s="221" t="s">
        <v>3115</v>
      </c>
      <c r="E39" s="221" t="s">
        <v>3092</v>
      </c>
    </row>
    <row r="40" spans="1:5">
      <c r="A40" s="220">
        <f t="shared" si="0"/>
        <v>37</v>
      </c>
      <c r="B40" s="221" t="s">
        <v>24</v>
      </c>
      <c r="C40" s="222" t="s">
        <v>3075</v>
      </c>
      <c r="D40" s="224" t="s">
        <v>3116</v>
      </c>
      <c r="E40" s="221" t="s">
        <v>3075</v>
      </c>
    </row>
    <row r="41" spans="1:5">
      <c r="A41" s="220">
        <f t="shared" si="0"/>
        <v>38</v>
      </c>
      <c r="B41" s="221" t="s">
        <v>84</v>
      </c>
      <c r="C41" s="222" t="s">
        <v>3081</v>
      </c>
      <c r="D41" s="225" t="s">
        <v>3117</v>
      </c>
      <c r="E41" s="221" t="s">
        <v>3081</v>
      </c>
    </row>
    <row r="42" spans="1:5">
      <c r="A42" s="220">
        <f t="shared" si="0"/>
        <v>39</v>
      </c>
      <c r="B42" s="221" t="s">
        <v>86</v>
      </c>
      <c r="C42" s="222" t="s">
        <v>3081</v>
      </c>
      <c r="D42" s="221" t="s">
        <v>3118</v>
      </c>
      <c r="E42" s="221" t="s">
        <v>3083</v>
      </c>
    </row>
    <row r="43" spans="1:5">
      <c r="A43" s="220">
        <f t="shared" si="0"/>
        <v>40</v>
      </c>
      <c r="B43" s="221" t="s">
        <v>26</v>
      </c>
      <c r="C43" s="222" t="s">
        <v>3078</v>
      </c>
      <c r="D43" s="224" t="s">
        <v>3119</v>
      </c>
      <c r="E43" s="221" t="s">
        <v>3078</v>
      </c>
    </row>
    <row r="44" spans="1:5">
      <c r="A44" s="220">
        <f t="shared" si="0"/>
        <v>41</v>
      </c>
      <c r="B44" s="221" t="s">
        <v>88</v>
      </c>
      <c r="C44" s="222" t="s">
        <v>3081</v>
      </c>
      <c r="D44" s="224" t="s">
        <v>3120</v>
      </c>
      <c r="E44" s="222" t="s">
        <v>3081</v>
      </c>
    </row>
    <row r="45" spans="1:5">
      <c r="A45" s="220">
        <f t="shared" si="0"/>
        <v>42</v>
      </c>
      <c r="B45" s="221" t="s">
        <v>90</v>
      </c>
      <c r="C45" s="222" t="s">
        <v>3081</v>
      </c>
      <c r="D45" s="224" t="s">
        <v>3087</v>
      </c>
      <c r="E45" s="221" t="s">
        <v>3083</v>
      </c>
    </row>
    <row r="46" spans="1:5">
      <c r="A46" s="220">
        <f t="shared" si="0"/>
        <v>43</v>
      </c>
      <c r="B46" s="221" t="s">
        <v>28</v>
      </c>
      <c r="C46" s="222" t="s">
        <v>3084</v>
      </c>
      <c r="D46" s="224" t="s">
        <v>3121</v>
      </c>
      <c r="E46" s="221" t="s">
        <v>3086</v>
      </c>
    </row>
    <row r="47" spans="1:5">
      <c r="A47" s="220">
        <f t="shared" si="0"/>
        <v>44</v>
      </c>
      <c r="B47" s="221" t="s">
        <v>92</v>
      </c>
      <c r="C47" s="222" t="s">
        <v>3081</v>
      </c>
      <c r="D47" s="224" t="s">
        <v>3122</v>
      </c>
      <c r="E47" s="221" t="s">
        <v>3083</v>
      </c>
    </row>
    <row r="48" spans="1:5">
      <c r="A48" s="220">
        <f t="shared" si="0"/>
        <v>45</v>
      </c>
      <c r="B48" s="221" t="s">
        <v>30</v>
      </c>
      <c r="C48" s="222" t="s">
        <v>3084</v>
      </c>
      <c r="D48" s="224" t="s">
        <v>3123</v>
      </c>
      <c r="E48" s="221" t="s">
        <v>3084</v>
      </c>
    </row>
    <row r="49" spans="1:5">
      <c r="A49" s="220">
        <f t="shared" si="0"/>
        <v>46</v>
      </c>
      <c r="B49" s="221" t="s">
        <v>32</v>
      </c>
      <c r="C49" s="222" t="s">
        <v>3084</v>
      </c>
      <c r="D49" s="224" t="s">
        <v>3124</v>
      </c>
      <c r="E49" s="221" t="s">
        <v>3086</v>
      </c>
    </row>
    <row r="50" spans="1:5">
      <c r="A50" s="220">
        <f t="shared" si="0"/>
        <v>47</v>
      </c>
      <c r="B50" s="221" t="s">
        <v>94</v>
      </c>
      <c r="C50" s="222" t="s">
        <v>3081</v>
      </c>
      <c r="D50" s="224" t="s">
        <v>3087</v>
      </c>
      <c r="E50" s="221" t="s">
        <v>3083</v>
      </c>
    </row>
    <row r="51" spans="1:5" s="228" customFormat="1">
      <c r="C51" s="229"/>
    </row>
  </sheetData>
  <mergeCells count="1">
    <mergeCell ref="A1:E1"/>
  </mergeCells>
  <pageMargins left="0.7" right="0.7" top="0.75" bottom="0.75" header="0.3" footer="0.3"/>
  <pageSetup paperSize="9" scale="54"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3D309-EFD0-4D5B-90F1-40F8EDB96903}">
  <dimension ref="A1:IV198"/>
  <sheetViews>
    <sheetView zoomScaleNormal="100" workbookViewId="0">
      <selection activeCell="B1" sqref="B1:E1"/>
    </sheetView>
  </sheetViews>
  <sheetFormatPr defaultRowHeight="15"/>
  <cols>
    <col min="1" max="1" width="9.140625" style="138"/>
    <col min="2" max="2" width="18.7109375" style="163" customWidth="1"/>
    <col min="3" max="3" width="21.85546875" style="138" customWidth="1"/>
    <col min="4" max="4" width="18.28515625" style="138" customWidth="1"/>
    <col min="5" max="5" width="16.7109375" style="138" customWidth="1"/>
    <col min="6" max="257" width="9.140625" style="138"/>
    <col min="258" max="258" width="18.7109375" style="138" customWidth="1"/>
    <col min="259" max="259" width="21.85546875" style="138" customWidth="1"/>
    <col min="260" max="260" width="18.28515625" style="138" customWidth="1"/>
    <col min="261" max="261" width="16.7109375" style="138" customWidth="1"/>
    <col min="262" max="513" width="9.140625" style="138"/>
    <col min="514" max="514" width="18.7109375" style="138" customWidth="1"/>
    <col min="515" max="515" width="21.85546875" style="138" customWidth="1"/>
    <col min="516" max="516" width="18.28515625" style="138" customWidth="1"/>
    <col min="517" max="517" width="16.7109375" style="138" customWidth="1"/>
    <col min="518" max="769" width="9.140625" style="138"/>
    <col min="770" max="770" width="18.7109375" style="138" customWidth="1"/>
    <col min="771" max="771" width="21.85546875" style="138" customWidth="1"/>
    <col min="772" max="772" width="18.28515625" style="138" customWidth="1"/>
    <col min="773" max="773" width="16.7109375" style="138" customWidth="1"/>
    <col min="774" max="1025" width="9.140625" style="138"/>
    <col min="1026" max="1026" width="18.7109375" style="138" customWidth="1"/>
    <col min="1027" max="1027" width="21.85546875" style="138" customWidth="1"/>
    <col min="1028" max="1028" width="18.28515625" style="138" customWidth="1"/>
    <col min="1029" max="1029" width="16.7109375" style="138" customWidth="1"/>
    <col min="1030" max="1281" width="9.140625" style="138"/>
    <col min="1282" max="1282" width="18.7109375" style="138" customWidth="1"/>
    <col min="1283" max="1283" width="21.85546875" style="138" customWidth="1"/>
    <col min="1284" max="1284" width="18.28515625" style="138" customWidth="1"/>
    <col min="1285" max="1285" width="16.7109375" style="138" customWidth="1"/>
    <col min="1286" max="1537" width="9.140625" style="138"/>
    <col min="1538" max="1538" width="18.7109375" style="138" customWidth="1"/>
    <col min="1539" max="1539" width="21.85546875" style="138" customWidth="1"/>
    <col min="1540" max="1540" width="18.28515625" style="138" customWidth="1"/>
    <col min="1541" max="1541" width="16.7109375" style="138" customWidth="1"/>
    <col min="1542" max="1793" width="9.140625" style="138"/>
    <col min="1794" max="1794" width="18.7109375" style="138" customWidth="1"/>
    <col min="1795" max="1795" width="21.85546875" style="138" customWidth="1"/>
    <col min="1796" max="1796" width="18.28515625" style="138" customWidth="1"/>
    <col min="1797" max="1797" width="16.7109375" style="138" customWidth="1"/>
    <col min="1798" max="2049" width="9.140625" style="138"/>
    <col min="2050" max="2050" width="18.7109375" style="138" customWidth="1"/>
    <col min="2051" max="2051" width="21.85546875" style="138" customWidth="1"/>
    <col min="2052" max="2052" width="18.28515625" style="138" customWidth="1"/>
    <col min="2053" max="2053" width="16.7109375" style="138" customWidth="1"/>
    <col min="2054" max="2305" width="9.140625" style="138"/>
    <col min="2306" max="2306" width="18.7109375" style="138" customWidth="1"/>
    <col min="2307" max="2307" width="21.85546875" style="138" customWidth="1"/>
    <col min="2308" max="2308" width="18.28515625" style="138" customWidth="1"/>
    <col min="2309" max="2309" width="16.7109375" style="138" customWidth="1"/>
    <col min="2310" max="2561" width="9.140625" style="138"/>
    <col min="2562" max="2562" width="18.7109375" style="138" customWidth="1"/>
    <col min="2563" max="2563" width="21.85546875" style="138" customWidth="1"/>
    <col min="2564" max="2564" width="18.28515625" style="138" customWidth="1"/>
    <col min="2565" max="2565" width="16.7109375" style="138" customWidth="1"/>
    <col min="2566" max="2817" width="9.140625" style="138"/>
    <col min="2818" max="2818" width="18.7109375" style="138" customWidth="1"/>
    <col min="2819" max="2819" width="21.85546875" style="138" customWidth="1"/>
    <col min="2820" max="2820" width="18.28515625" style="138" customWidth="1"/>
    <col min="2821" max="2821" width="16.7109375" style="138" customWidth="1"/>
    <col min="2822" max="3073" width="9.140625" style="138"/>
    <col min="3074" max="3074" width="18.7109375" style="138" customWidth="1"/>
    <col min="3075" max="3075" width="21.85546875" style="138" customWidth="1"/>
    <col min="3076" max="3076" width="18.28515625" style="138" customWidth="1"/>
    <col min="3077" max="3077" width="16.7109375" style="138" customWidth="1"/>
    <col min="3078" max="3329" width="9.140625" style="138"/>
    <col min="3330" max="3330" width="18.7109375" style="138" customWidth="1"/>
    <col min="3331" max="3331" width="21.85546875" style="138" customWidth="1"/>
    <col min="3332" max="3332" width="18.28515625" style="138" customWidth="1"/>
    <col min="3333" max="3333" width="16.7109375" style="138" customWidth="1"/>
    <col min="3334" max="3585" width="9.140625" style="138"/>
    <col min="3586" max="3586" width="18.7109375" style="138" customWidth="1"/>
    <col min="3587" max="3587" width="21.85546875" style="138" customWidth="1"/>
    <col min="3588" max="3588" width="18.28515625" style="138" customWidth="1"/>
    <col min="3589" max="3589" width="16.7109375" style="138" customWidth="1"/>
    <col min="3590" max="3841" width="9.140625" style="138"/>
    <col min="3842" max="3842" width="18.7109375" style="138" customWidth="1"/>
    <col min="3843" max="3843" width="21.85546875" style="138" customWidth="1"/>
    <col min="3844" max="3844" width="18.28515625" style="138" customWidth="1"/>
    <col min="3845" max="3845" width="16.7109375" style="138" customWidth="1"/>
    <col min="3846" max="4097" width="9.140625" style="138"/>
    <col min="4098" max="4098" width="18.7109375" style="138" customWidth="1"/>
    <col min="4099" max="4099" width="21.85546875" style="138" customWidth="1"/>
    <col min="4100" max="4100" width="18.28515625" style="138" customWidth="1"/>
    <col min="4101" max="4101" width="16.7109375" style="138" customWidth="1"/>
    <col min="4102" max="4353" width="9.140625" style="138"/>
    <col min="4354" max="4354" width="18.7109375" style="138" customWidth="1"/>
    <col min="4355" max="4355" width="21.85546875" style="138" customWidth="1"/>
    <col min="4356" max="4356" width="18.28515625" style="138" customWidth="1"/>
    <col min="4357" max="4357" width="16.7109375" style="138" customWidth="1"/>
    <col min="4358" max="4609" width="9.140625" style="138"/>
    <col min="4610" max="4610" width="18.7109375" style="138" customWidth="1"/>
    <col min="4611" max="4611" width="21.85546875" style="138" customWidth="1"/>
    <col min="4612" max="4612" width="18.28515625" style="138" customWidth="1"/>
    <col min="4613" max="4613" width="16.7109375" style="138" customWidth="1"/>
    <col min="4614" max="4865" width="9.140625" style="138"/>
    <col min="4866" max="4866" width="18.7109375" style="138" customWidth="1"/>
    <col min="4867" max="4867" width="21.85546875" style="138" customWidth="1"/>
    <col min="4868" max="4868" width="18.28515625" style="138" customWidth="1"/>
    <col min="4869" max="4869" width="16.7109375" style="138" customWidth="1"/>
    <col min="4870" max="5121" width="9.140625" style="138"/>
    <col min="5122" max="5122" width="18.7109375" style="138" customWidth="1"/>
    <col min="5123" max="5123" width="21.85546875" style="138" customWidth="1"/>
    <col min="5124" max="5124" width="18.28515625" style="138" customWidth="1"/>
    <col min="5125" max="5125" width="16.7109375" style="138" customWidth="1"/>
    <col min="5126" max="5377" width="9.140625" style="138"/>
    <col min="5378" max="5378" width="18.7109375" style="138" customWidth="1"/>
    <col min="5379" max="5379" width="21.85546875" style="138" customWidth="1"/>
    <col min="5380" max="5380" width="18.28515625" style="138" customWidth="1"/>
    <col min="5381" max="5381" width="16.7109375" style="138" customWidth="1"/>
    <col min="5382" max="5633" width="9.140625" style="138"/>
    <col min="5634" max="5634" width="18.7109375" style="138" customWidth="1"/>
    <col min="5635" max="5635" width="21.85546875" style="138" customWidth="1"/>
    <col min="5636" max="5636" width="18.28515625" style="138" customWidth="1"/>
    <col min="5637" max="5637" width="16.7109375" style="138" customWidth="1"/>
    <col min="5638" max="5889" width="9.140625" style="138"/>
    <col min="5890" max="5890" width="18.7109375" style="138" customWidth="1"/>
    <col min="5891" max="5891" width="21.85546875" style="138" customWidth="1"/>
    <col min="5892" max="5892" width="18.28515625" style="138" customWidth="1"/>
    <col min="5893" max="5893" width="16.7109375" style="138" customWidth="1"/>
    <col min="5894" max="6145" width="9.140625" style="138"/>
    <col min="6146" max="6146" width="18.7109375" style="138" customWidth="1"/>
    <col min="6147" max="6147" width="21.85546875" style="138" customWidth="1"/>
    <col min="6148" max="6148" width="18.28515625" style="138" customWidth="1"/>
    <col min="6149" max="6149" width="16.7109375" style="138" customWidth="1"/>
    <col min="6150" max="6401" width="9.140625" style="138"/>
    <col min="6402" max="6402" width="18.7109375" style="138" customWidth="1"/>
    <col min="6403" max="6403" width="21.85546875" style="138" customWidth="1"/>
    <col min="6404" max="6404" width="18.28515625" style="138" customWidth="1"/>
    <col min="6405" max="6405" width="16.7109375" style="138" customWidth="1"/>
    <col min="6406" max="6657" width="9.140625" style="138"/>
    <col min="6658" max="6658" width="18.7109375" style="138" customWidth="1"/>
    <col min="6659" max="6659" width="21.85546875" style="138" customWidth="1"/>
    <col min="6660" max="6660" width="18.28515625" style="138" customWidth="1"/>
    <col min="6661" max="6661" width="16.7109375" style="138" customWidth="1"/>
    <col min="6662" max="6913" width="9.140625" style="138"/>
    <col min="6914" max="6914" width="18.7109375" style="138" customWidth="1"/>
    <col min="6915" max="6915" width="21.85546875" style="138" customWidth="1"/>
    <col min="6916" max="6916" width="18.28515625" style="138" customWidth="1"/>
    <col min="6917" max="6917" width="16.7109375" style="138" customWidth="1"/>
    <col min="6918" max="7169" width="9.140625" style="138"/>
    <col min="7170" max="7170" width="18.7109375" style="138" customWidth="1"/>
    <col min="7171" max="7171" width="21.85546875" style="138" customWidth="1"/>
    <col min="7172" max="7172" width="18.28515625" style="138" customWidth="1"/>
    <col min="7173" max="7173" width="16.7109375" style="138" customWidth="1"/>
    <col min="7174" max="7425" width="9.140625" style="138"/>
    <col min="7426" max="7426" width="18.7109375" style="138" customWidth="1"/>
    <col min="7427" max="7427" width="21.85546875" style="138" customWidth="1"/>
    <col min="7428" max="7428" width="18.28515625" style="138" customWidth="1"/>
    <col min="7429" max="7429" width="16.7109375" style="138" customWidth="1"/>
    <col min="7430" max="7681" width="9.140625" style="138"/>
    <col min="7682" max="7682" width="18.7109375" style="138" customWidth="1"/>
    <col min="7683" max="7683" width="21.85546875" style="138" customWidth="1"/>
    <col min="7684" max="7684" width="18.28515625" style="138" customWidth="1"/>
    <col min="7685" max="7685" width="16.7109375" style="138" customWidth="1"/>
    <col min="7686" max="7937" width="9.140625" style="138"/>
    <col min="7938" max="7938" width="18.7109375" style="138" customWidth="1"/>
    <col min="7939" max="7939" width="21.85546875" style="138" customWidth="1"/>
    <col min="7940" max="7940" width="18.28515625" style="138" customWidth="1"/>
    <col min="7941" max="7941" width="16.7109375" style="138" customWidth="1"/>
    <col min="7942" max="8193" width="9.140625" style="138"/>
    <col min="8194" max="8194" width="18.7109375" style="138" customWidth="1"/>
    <col min="8195" max="8195" width="21.85546875" style="138" customWidth="1"/>
    <col min="8196" max="8196" width="18.28515625" style="138" customWidth="1"/>
    <col min="8197" max="8197" width="16.7109375" style="138" customWidth="1"/>
    <col min="8198" max="8449" width="9.140625" style="138"/>
    <col min="8450" max="8450" width="18.7109375" style="138" customWidth="1"/>
    <col min="8451" max="8451" width="21.85546875" style="138" customWidth="1"/>
    <col min="8452" max="8452" width="18.28515625" style="138" customWidth="1"/>
    <col min="8453" max="8453" width="16.7109375" style="138" customWidth="1"/>
    <col min="8454" max="8705" width="9.140625" style="138"/>
    <col min="8706" max="8706" width="18.7109375" style="138" customWidth="1"/>
    <col min="8707" max="8707" width="21.85546875" style="138" customWidth="1"/>
    <col min="8708" max="8708" width="18.28515625" style="138" customWidth="1"/>
    <col min="8709" max="8709" width="16.7109375" style="138" customWidth="1"/>
    <col min="8710" max="8961" width="9.140625" style="138"/>
    <col min="8962" max="8962" width="18.7109375" style="138" customWidth="1"/>
    <col min="8963" max="8963" width="21.85546875" style="138" customWidth="1"/>
    <col min="8964" max="8964" width="18.28515625" style="138" customWidth="1"/>
    <col min="8965" max="8965" width="16.7109375" style="138" customWidth="1"/>
    <col min="8966" max="9217" width="9.140625" style="138"/>
    <col min="9218" max="9218" width="18.7109375" style="138" customWidth="1"/>
    <col min="9219" max="9219" width="21.85546875" style="138" customWidth="1"/>
    <col min="9220" max="9220" width="18.28515625" style="138" customWidth="1"/>
    <col min="9221" max="9221" width="16.7109375" style="138" customWidth="1"/>
    <col min="9222" max="9473" width="9.140625" style="138"/>
    <col min="9474" max="9474" width="18.7109375" style="138" customWidth="1"/>
    <col min="9475" max="9475" width="21.85546875" style="138" customWidth="1"/>
    <col min="9476" max="9476" width="18.28515625" style="138" customWidth="1"/>
    <col min="9477" max="9477" width="16.7109375" style="138" customWidth="1"/>
    <col min="9478" max="9729" width="9.140625" style="138"/>
    <col min="9730" max="9730" width="18.7109375" style="138" customWidth="1"/>
    <col min="9731" max="9731" width="21.85546875" style="138" customWidth="1"/>
    <col min="9732" max="9732" width="18.28515625" style="138" customWidth="1"/>
    <col min="9733" max="9733" width="16.7109375" style="138" customWidth="1"/>
    <col min="9734" max="9985" width="9.140625" style="138"/>
    <col min="9986" max="9986" width="18.7109375" style="138" customWidth="1"/>
    <col min="9987" max="9987" width="21.85546875" style="138" customWidth="1"/>
    <col min="9988" max="9988" width="18.28515625" style="138" customWidth="1"/>
    <col min="9989" max="9989" width="16.7109375" style="138" customWidth="1"/>
    <col min="9990" max="10241" width="9.140625" style="138"/>
    <col min="10242" max="10242" width="18.7109375" style="138" customWidth="1"/>
    <col min="10243" max="10243" width="21.85546875" style="138" customWidth="1"/>
    <col min="10244" max="10244" width="18.28515625" style="138" customWidth="1"/>
    <col min="10245" max="10245" width="16.7109375" style="138" customWidth="1"/>
    <col min="10246" max="10497" width="9.140625" style="138"/>
    <col min="10498" max="10498" width="18.7109375" style="138" customWidth="1"/>
    <col min="10499" max="10499" width="21.85546875" style="138" customWidth="1"/>
    <col min="10500" max="10500" width="18.28515625" style="138" customWidth="1"/>
    <col min="10501" max="10501" width="16.7109375" style="138" customWidth="1"/>
    <col min="10502" max="10753" width="9.140625" style="138"/>
    <col min="10754" max="10754" width="18.7109375" style="138" customWidth="1"/>
    <col min="10755" max="10755" width="21.85546875" style="138" customWidth="1"/>
    <col min="10756" max="10756" width="18.28515625" style="138" customWidth="1"/>
    <col min="10757" max="10757" width="16.7109375" style="138" customWidth="1"/>
    <col min="10758" max="11009" width="9.140625" style="138"/>
    <col min="11010" max="11010" width="18.7109375" style="138" customWidth="1"/>
    <col min="11011" max="11011" width="21.85546875" style="138" customWidth="1"/>
    <col min="11012" max="11012" width="18.28515625" style="138" customWidth="1"/>
    <col min="11013" max="11013" width="16.7109375" style="138" customWidth="1"/>
    <col min="11014" max="11265" width="9.140625" style="138"/>
    <col min="11266" max="11266" width="18.7109375" style="138" customWidth="1"/>
    <col min="11267" max="11267" width="21.85546875" style="138" customWidth="1"/>
    <col min="11268" max="11268" width="18.28515625" style="138" customWidth="1"/>
    <col min="11269" max="11269" width="16.7109375" style="138" customWidth="1"/>
    <col min="11270" max="11521" width="9.140625" style="138"/>
    <col min="11522" max="11522" width="18.7109375" style="138" customWidth="1"/>
    <col min="11523" max="11523" width="21.85546875" style="138" customWidth="1"/>
    <col min="11524" max="11524" width="18.28515625" style="138" customWidth="1"/>
    <col min="11525" max="11525" width="16.7109375" style="138" customWidth="1"/>
    <col min="11526" max="11777" width="9.140625" style="138"/>
    <col min="11778" max="11778" width="18.7109375" style="138" customWidth="1"/>
    <col min="11779" max="11779" width="21.85546875" style="138" customWidth="1"/>
    <col min="11780" max="11780" width="18.28515625" style="138" customWidth="1"/>
    <col min="11781" max="11781" width="16.7109375" style="138" customWidth="1"/>
    <col min="11782" max="12033" width="9.140625" style="138"/>
    <col min="12034" max="12034" width="18.7109375" style="138" customWidth="1"/>
    <col min="12035" max="12035" width="21.85546875" style="138" customWidth="1"/>
    <col min="12036" max="12036" width="18.28515625" style="138" customWidth="1"/>
    <col min="12037" max="12037" width="16.7109375" style="138" customWidth="1"/>
    <col min="12038" max="12289" width="9.140625" style="138"/>
    <col min="12290" max="12290" width="18.7109375" style="138" customWidth="1"/>
    <col min="12291" max="12291" width="21.85546875" style="138" customWidth="1"/>
    <col min="12292" max="12292" width="18.28515625" style="138" customWidth="1"/>
    <col min="12293" max="12293" width="16.7109375" style="138" customWidth="1"/>
    <col min="12294" max="12545" width="9.140625" style="138"/>
    <col min="12546" max="12546" width="18.7109375" style="138" customWidth="1"/>
    <col min="12547" max="12547" width="21.85546875" style="138" customWidth="1"/>
    <col min="12548" max="12548" width="18.28515625" style="138" customWidth="1"/>
    <col min="12549" max="12549" width="16.7109375" style="138" customWidth="1"/>
    <col min="12550" max="12801" width="9.140625" style="138"/>
    <col min="12802" max="12802" width="18.7109375" style="138" customWidth="1"/>
    <col min="12803" max="12803" width="21.85546875" style="138" customWidth="1"/>
    <col min="12804" max="12804" width="18.28515625" style="138" customWidth="1"/>
    <col min="12805" max="12805" width="16.7109375" style="138" customWidth="1"/>
    <col min="12806" max="13057" width="9.140625" style="138"/>
    <col min="13058" max="13058" width="18.7109375" style="138" customWidth="1"/>
    <col min="13059" max="13059" width="21.85546875" style="138" customWidth="1"/>
    <col min="13060" max="13060" width="18.28515625" style="138" customWidth="1"/>
    <col min="13061" max="13061" width="16.7109375" style="138" customWidth="1"/>
    <col min="13062" max="13313" width="9.140625" style="138"/>
    <col min="13314" max="13314" width="18.7109375" style="138" customWidth="1"/>
    <col min="13315" max="13315" width="21.85546875" style="138" customWidth="1"/>
    <col min="13316" max="13316" width="18.28515625" style="138" customWidth="1"/>
    <col min="13317" max="13317" width="16.7109375" style="138" customWidth="1"/>
    <col min="13318" max="13569" width="9.140625" style="138"/>
    <col min="13570" max="13570" width="18.7109375" style="138" customWidth="1"/>
    <col min="13571" max="13571" width="21.85546875" style="138" customWidth="1"/>
    <col min="13572" max="13572" width="18.28515625" style="138" customWidth="1"/>
    <col min="13573" max="13573" width="16.7109375" style="138" customWidth="1"/>
    <col min="13574" max="13825" width="9.140625" style="138"/>
    <col min="13826" max="13826" width="18.7109375" style="138" customWidth="1"/>
    <col min="13827" max="13827" width="21.85546875" style="138" customWidth="1"/>
    <col min="13828" max="13828" width="18.28515625" style="138" customWidth="1"/>
    <col min="13829" max="13829" width="16.7109375" style="138" customWidth="1"/>
    <col min="13830" max="14081" width="9.140625" style="138"/>
    <col min="14082" max="14082" width="18.7109375" style="138" customWidth="1"/>
    <col min="14083" max="14083" width="21.85546875" style="138" customWidth="1"/>
    <col min="14084" max="14084" width="18.28515625" style="138" customWidth="1"/>
    <col min="14085" max="14085" width="16.7109375" style="138" customWidth="1"/>
    <col min="14086" max="14337" width="9.140625" style="138"/>
    <col min="14338" max="14338" width="18.7109375" style="138" customWidth="1"/>
    <col min="14339" max="14339" width="21.85546875" style="138" customWidth="1"/>
    <col min="14340" max="14340" width="18.28515625" style="138" customWidth="1"/>
    <col min="14341" max="14341" width="16.7109375" style="138" customWidth="1"/>
    <col min="14342" max="14593" width="9.140625" style="138"/>
    <col min="14594" max="14594" width="18.7109375" style="138" customWidth="1"/>
    <col min="14595" max="14595" width="21.85546875" style="138" customWidth="1"/>
    <col min="14596" max="14596" width="18.28515625" style="138" customWidth="1"/>
    <col min="14597" max="14597" width="16.7109375" style="138" customWidth="1"/>
    <col min="14598" max="14849" width="9.140625" style="138"/>
    <col min="14850" max="14850" width="18.7109375" style="138" customWidth="1"/>
    <col min="14851" max="14851" width="21.85546875" style="138" customWidth="1"/>
    <col min="14852" max="14852" width="18.28515625" style="138" customWidth="1"/>
    <col min="14853" max="14853" width="16.7109375" style="138" customWidth="1"/>
    <col min="14854" max="15105" width="9.140625" style="138"/>
    <col min="15106" max="15106" width="18.7109375" style="138" customWidth="1"/>
    <col min="15107" max="15107" width="21.85546875" style="138" customWidth="1"/>
    <col min="15108" max="15108" width="18.28515625" style="138" customWidth="1"/>
    <col min="15109" max="15109" width="16.7109375" style="138" customWidth="1"/>
    <col min="15110" max="15361" width="9.140625" style="138"/>
    <col min="15362" max="15362" width="18.7109375" style="138" customWidth="1"/>
    <col min="15363" max="15363" width="21.85546875" style="138" customWidth="1"/>
    <col min="15364" max="15364" width="18.28515625" style="138" customWidth="1"/>
    <col min="15365" max="15365" width="16.7109375" style="138" customWidth="1"/>
    <col min="15366" max="15617" width="9.140625" style="138"/>
    <col min="15618" max="15618" width="18.7109375" style="138" customWidth="1"/>
    <col min="15619" max="15619" width="21.85546875" style="138" customWidth="1"/>
    <col min="15620" max="15620" width="18.28515625" style="138" customWidth="1"/>
    <col min="15621" max="15621" width="16.7109375" style="138" customWidth="1"/>
    <col min="15622" max="15873" width="9.140625" style="138"/>
    <col min="15874" max="15874" width="18.7109375" style="138" customWidth="1"/>
    <col min="15875" max="15875" width="21.85546875" style="138" customWidth="1"/>
    <col min="15876" max="15876" width="18.28515625" style="138" customWidth="1"/>
    <col min="15877" max="15877" width="16.7109375" style="138" customWidth="1"/>
    <col min="15878" max="16129" width="9.140625" style="138"/>
    <col min="16130" max="16130" width="18.7109375" style="138" customWidth="1"/>
    <col min="16131" max="16131" width="21.85546875" style="138" customWidth="1"/>
    <col min="16132" max="16132" width="18.28515625" style="138" customWidth="1"/>
    <col min="16133" max="16133" width="16.7109375" style="138" customWidth="1"/>
    <col min="16134" max="16384" width="9.140625" style="138"/>
  </cols>
  <sheetData>
    <row r="1" spans="2:5" ht="15.75">
      <c r="B1" s="386" t="s">
        <v>2172</v>
      </c>
      <c r="C1" s="386"/>
      <c r="D1" s="386"/>
      <c r="E1" s="386"/>
    </row>
    <row r="2" spans="2:5" s="142" customFormat="1" ht="38.25">
      <c r="B2" s="139" t="s">
        <v>2173</v>
      </c>
      <c r="C2" s="140" t="s">
        <v>2174</v>
      </c>
      <c r="D2" s="141" t="s">
        <v>2175</v>
      </c>
      <c r="E2" s="141" t="s">
        <v>2176</v>
      </c>
    </row>
    <row r="3" spans="2:5">
      <c r="B3" s="143">
        <v>44565</v>
      </c>
      <c r="C3" s="144">
        <v>15.308</v>
      </c>
      <c r="D3" s="144">
        <v>5.0999999999999997E-2</v>
      </c>
      <c r="E3" s="144">
        <v>5.0999999999999997E-2</v>
      </c>
    </row>
    <row r="4" spans="2:5">
      <c r="B4" s="143">
        <v>44595</v>
      </c>
      <c r="C4" s="144">
        <v>15.181900000000001</v>
      </c>
      <c r="D4" s="144">
        <v>5.0999999999999997E-2</v>
      </c>
      <c r="E4" s="144">
        <v>5.0999999999999997E-2</v>
      </c>
    </row>
    <row r="5" spans="2:5">
      <c r="B5" s="143">
        <v>44623</v>
      </c>
      <c r="C5" s="144">
        <v>14.888999999999999</v>
      </c>
      <c r="D5" s="144">
        <v>5.0999999999999997E-2</v>
      </c>
      <c r="E5" s="144">
        <v>5.0999999999999997E-2</v>
      </c>
    </row>
    <row r="6" spans="2:5">
      <c r="B6" s="143">
        <v>44655</v>
      </c>
      <c r="C6" s="144">
        <v>15.2715</v>
      </c>
      <c r="D6" s="144">
        <v>5.0999999999999997E-2</v>
      </c>
      <c r="E6" s="144">
        <v>5.0999999999999997E-2</v>
      </c>
    </row>
    <row r="7" spans="2:5">
      <c r="B7" s="143">
        <v>44685</v>
      </c>
      <c r="C7" s="144">
        <v>14.876799999999999</v>
      </c>
      <c r="D7" s="144">
        <v>5.0999999999999997E-2</v>
      </c>
      <c r="E7" s="144">
        <v>5.0999999999999997E-2</v>
      </c>
    </row>
    <row r="8" spans="2:5">
      <c r="B8" s="143">
        <v>44715</v>
      </c>
      <c r="C8" s="144">
        <v>14.7928</v>
      </c>
      <c r="D8" s="144">
        <v>5.0999999999999997E-2</v>
      </c>
      <c r="E8" s="144">
        <v>5.0999999999999997E-2</v>
      </c>
    </row>
    <row r="9" spans="2:5">
      <c r="B9" s="145"/>
      <c r="C9" s="146"/>
      <c r="D9" s="146"/>
      <c r="E9" s="146"/>
    </row>
    <row r="10" spans="2:5" ht="15.75">
      <c r="B10" s="386" t="s">
        <v>2177</v>
      </c>
      <c r="C10" s="386"/>
      <c r="D10" s="386"/>
      <c r="E10" s="386"/>
    </row>
    <row r="11" spans="2:5" s="142" customFormat="1" ht="38.25">
      <c r="B11" s="139" t="s">
        <v>2173</v>
      </c>
      <c r="C11" s="140" t="s">
        <v>2174</v>
      </c>
      <c r="D11" s="141" t="s">
        <v>2175</v>
      </c>
      <c r="E11" s="141" t="s">
        <v>2176</v>
      </c>
    </row>
    <row r="12" spans="2:5">
      <c r="B12" s="143">
        <v>44565</v>
      </c>
      <c r="C12" s="144">
        <v>17.824200000000001</v>
      </c>
      <c r="D12" s="144">
        <v>5.0999999999999997E-2</v>
      </c>
      <c r="E12" s="144">
        <v>5.0999999999999997E-2</v>
      </c>
    </row>
    <row r="13" spans="2:5">
      <c r="B13" s="143">
        <v>44595</v>
      </c>
      <c r="C13" s="144">
        <v>17.702200000000001</v>
      </c>
      <c r="D13" s="144">
        <v>5.0999999999999997E-2</v>
      </c>
      <c r="E13" s="144">
        <v>5.0999999999999997E-2</v>
      </c>
    </row>
    <row r="14" spans="2:5">
      <c r="B14" s="143">
        <v>44623</v>
      </c>
      <c r="C14" s="144">
        <v>17.380600000000001</v>
      </c>
      <c r="D14" s="144">
        <v>5.0999999999999997E-2</v>
      </c>
      <c r="E14" s="144">
        <v>5.0999999999999997E-2</v>
      </c>
    </row>
    <row r="15" spans="2:5">
      <c r="B15" s="143">
        <v>44655</v>
      </c>
      <c r="C15" s="144">
        <v>17.852</v>
      </c>
      <c r="D15" s="144">
        <v>5.0999999999999997E-2</v>
      </c>
      <c r="E15" s="144">
        <v>5.0999999999999997E-2</v>
      </c>
    </row>
    <row r="16" spans="2:5">
      <c r="B16" s="143">
        <v>44685</v>
      </c>
      <c r="C16" s="144">
        <v>17.4129</v>
      </c>
      <c r="D16" s="144">
        <v>5.0999999999999997E-2</v>
      </c>
      <c r="E16" s="144">
        <v>5.0999999999999997E-2</v>
      </c>
    </row>
    <row r="17" spans="2:5">
      <c r="B17" s="143">
        <v>44715</v>
      </c>
      <c r="C17" s="144">
        <v>17.3369</v>
      </c>
      <c r="D17" s="144">
        <v>5.0999999999999997E-2</v>
      </c>
      <c r="E17" s="144">
        <v>5.0999999999999997E-2</v>
      </c>
    </row>
    <row r="18" spans="2:5">
      <c r="B18" s="147"/>
      <c r="C18" s="148"/>
      <c r="D18" s="148"/>
      <c r="E18" s="148"/>
    </row>
    <row r="19" spans="2:5" ht="15.75">
      <c r="B19" s="386" t="s">
        <v>2178</v>
      </c>
      <c r="C19" s="386"/>
      <c r="D19" s="386"/>
      <c r="E19" s="386"/>
    </row>
    <row r="20" spans="2:5" s="142" customFormat="1" ht="38.25">
      <c r="B20" s="149" t="s">
        <v>2173</v>
      </c>
      <c r="C20" s="150" t="s">
        <v>2174</v>
      </c>
      <c r="D20" s="151" t="s">
        <v>2175</v>
      </c>
      <c r="E20" s="151" t="s">
        <v>2176</v>
      </c>
    </row>
    <row r="21" spans="2:5">
      <c r="B21" s="143">
        <v>44565</v>
      </c>
      <c r="C21" s="144">
        <v>73.571600000000004</v>
      </c>
      <c r="D21" s="144">
        <v>0.3</v>
      </c>
      <c r="E21" s="144">
        <v>0.3</v>
      </c>
    </row>
    <row r="22" spans="2:5">
      <c r="B22" s="143">
        <v>44595</v>
      </c>
      <c r="C22" s="144">
        <v>73.604600000000005</v>
      </c>
      <c r="D22" s="144">
        <v>0.3</v>
      </c>
      <c r="E22" s="144">
        <v>0.3</v>
      </c>
    </row>
    <row r="23" spans="2:5">
      <c r="B23" s="143">
        <v>44623</v>
      </c>
      <c r="C23" s="144">
        <v>68.383700000000005</v>
      </c>
      <c r="D23" s="144">
        <v>0.3</v>
      </c>
      <c r="E23" s="144">
        <v>0.3</v>
      </c>
    </row>
    <row r="24" spans="2:5">
      <c r="B24" s="143">
        <v>44655</v>
      </c>
      <c r="C24" s="144">
        <v>72.680400000000006</v>
      </c>
      <c r="D24" s="144">
        <v>0.3</v>
      </c>
      <c r="E24" s="144">
        <v>0.3</v>
      </c>
    </row>
    <row r="25" spans="2:5">
      <c r="B25" s="143">
        <v>44685</v>
      </c>
      <c r="C25" s="144">
        <v>68.830200000000005</v>
      </c>
      <c r="D25" s="144">
        <v>0.3</v>
      </c>
      <c r="E25" s="144">
        <v>0.3</v>
      </c>
    </row>
    <row r="26" spans="2:5">
      <c r="B26" s="143">
        <v>44715</v>
      </c>
      <c r="C26" s="144">
        <v>68.609700000000004</v>
      </c>
      <c r="D26" s="144">
        <v>0.3</v>
      </c>
      <c r="E26" s="144">
        <v>0.3</v>
      </c>
    </row>
    <row r="28" spans="2:5" ht="15.75">
      <c r="B28" s="386" t="s">
        <v>2179</v>
      </c>
      <c r="C28" s="386"/>
      <c r="D28" s="386"/>
      <c r="E28" s="386"/>
    </row>
    <row r="29" spans="2:5" s="142" customFormat="1" ht="38.25">
      <c r="B29" s="139" t="s">
        <v>2173</v>
      </c>
      <c r="C29" s="140" t="s">
        <v>2174</v>
      </c>
      <c r="D29" s="141" t="s">
        <v>2175</v>
      </c>
      <c r="E29" s="141" t="s">
        <v>2176</v>
      </c>
    </row>
    <row r="30" spans="2:5">
      <c r="B30" s="143">
        <v>44565</v>
      </c>
      <c r="C30" s="144">
        <v>82.198700000000002</v>
      </c>
      <c r="D30" s="144">
        <v>0.3</v>
      </c>
      <c r="E30" s="144">
        <v>0.3</v>
      </c>
    </row>
    <row r="31" spans="2:5">
      <c r="B31" s="143">
        <v>44595</v>
      </c>
      <c r="C31" s="144">
        <v>82.334900000000005</v>
      </c>
      <c r="D31" s="144">
        <v>0.3</v>
      </c>
      <c r="E31" s="144">
        <v>0.3</v>
      </c>
    </row>
    <row r="32" spans="2:5">
      <c r="B32" s="143">
        <v>44623</v>
      </c>
      <c r="C32" s="144">
        <v>76.583500000000001</v>
      </c>
      <c r="D32" s="144">
        <v>0.3</v>
      </c>
      <c r="E32" s="144">
        <v>0.3</v>
      </c>
    </row>
    <row r="33" spans="2:5">
      <c r="B33" s="143">
        <v>44655</v>
      </c>
      <c r="C33" s="144">
        <v>81.501999999999995</v>
      </c>
      <c r="D33" s="144">
        <v>0.3</v>
      </c>
      <c r="E33" s="144">
        <v>0.3</v>
      </c>
    </row>
    <row r="34" spans="2:5" s="152" customFormat="1">
      <c r="B34" s="143">
        <v>44685</v>
      </c>
      <c r="C34" s="144">
        <v>77.279399999999995</v>
      </c>
      <c r="D34" s="144">
        <v>0.3</v>
      </c>
      <c r="E34" s="144">
        <v>0.3</v>
      </c>
    </row>
    <row r="35" spans="2:5">
      <c r="B35" s="143">
        <v>44715</v>
      </c>
      <c r="C35" s="144">
        <v>77.129499999999993</v>
      </c>
      <c r="D35" s="144">
        <v>0.3</v>
      </c>
      <c r="E35" s="144">
        <v>0.3</v>
      </c>
    </row>
    <row r="37" spans="2:5" ht="15.75">
      <c r="B37" s="386" t="s">
        <v>2180</v>
      </c>
      <c r="C37" s="386"/>
      <c r="D37" s="386"/>
      <c r="E37" s="386"/>
    </row>
    <row r="38" spans="2:5" s="142" customFormat="1" ht="38.25">
      <c r="B38" s="139" t="s">
        <v>2173</v>
      </c>
      <c r="C38" s="140" t="s">
        <v>2174</v>
      </c>
      <c r="D38" s="141" t="s">
        <v>2175</v>
      </c>
      <c r="E38" s="141" t="s">
        <v>2176</v>
      </c>
    </row>
    <row r="39" spans="2:5">
      <c r="B39" s="143" t="s">
        <v>2181</v>
      </c>
      <c r="C39" s="153">
        <v>1001.5157</v>
      </c>
      <c r="D39" s="144">
        <v>2.77</v>
      </c>
      <c r="E39" s="144">
        <v>2.77</v>
      </c>
    </row>
    <row r="40" spans="2:5">
      <c r="B40" s="143" t="s">
        <v>2182</v>
      </c>
      <c r="C40" s="153">
        <v>1001.5157</v>
      </c>
      <c r="D40" s="144">
        <v>2.8022</v>
      </c>
      <c r="E40" s="144">
        <v>2.8022</v>
      </c>
    </row>
    <row r="41" spans="2:5">
      <c r="B41" s="143" t="s">
        <v>2183</v>
      </c>
      <c r="C41" s="153">
        <v>1001.5157</v>
      </c>
      <c r="D41" s="144">
        <v>3.1924000000000001</v>
      </c>
      <c r="E41" s="144">
        <v>3.1924000000000001</v>
      </c>
    </row>
    <row r="42" spans="2:5">
      <c r="B42" s="143" t="s">
        <v>2184</v>
      </c>
      <c r="C42" s="153">
        <v>1001.5157</v>
      </c>
      <c r="D42" s="144">
        <v>2.8769</v>
      </c>
      <c r="E42" s="144">
        <v>2.8769</v>
      </c>
    </row>
    <row r="43" spans="2:5">
      <c r="B43" s="143" t="s">
        <v>2185</v>
      </c>
      <c r="C43" s="153">
        <v>1001.5157</v>
      </c>
      <c r="D43" s="144">
        <v>2.9565999999999999</v>
      </c>
      <c r="E43" s="144">
        <v>2.9565999999999999</v>
      </c>
    </row>
    <row r="44" spans="2:5">
      <c r="B44" s="143" t="s">
        <v>2186</v>
      </c>
      <c r="C44" s="153">
        <v>1001.5157</v>
      </c>
      <c r="D44" s="144">
        <v>3.7969999999999993</v>
      </c>
      <c r="E44" s="144">
        <v>3.7969999999999993</v>
      </c>
    </row>
    <row r="45" spans="2:5">
      <c r="B45" s="154"/>
      <c r="C45" s="155"/>
      <c r="D45" s="155"/>
      <c r="E45" s="155"/>
    </row>
    <row r="46" spans="2:5" ht="15.75">
      <c r="B46" s="386" t="s">
        <v>2187</v>
      </c>
      <c r="C46" s="386"/>
      <c r="D46" s="386"/>
      <c r="E46" s="386"/>
    </row>
    <row r="47" spans="2:5" s="142" customFormat="1" ht="38.25">
      <c r="B47" s="139" t="s">
        <v>2173</v>
      </c>
      <c r="C47" s="140" t="s">
        <v>2174</v>
      </c>
      <c r="D47" s="141" t="s">
        <v>2175</v>
      </c>
      <c r="E47" s="141" t="s">
        <v>2176</v>
      </c>
    </row>
    <row r="48" spans="2:5">
      <c r="B48" s="143" t="s">
        <v>2181</v>
      </c>
      <c r="C48" s="153">
        <v>1001.5187</v>
      </c>
      <c r="D48" s="144">
        <v>2.8628999999999998</v>
      </c>
      <c r="E48" s="144">
        <v>2.8628999999999998</v>
      </c>
    </row>
    <row r="49" spans="2:5">
      <c r="B49" s="143" t="s">
        <v>2182</v>
      </c>
      <c r="C49" s="153">
        <v>1001.5187</v>
      </c>
      <c r="D49" s="144">
        <v>2.8849999999999998</v>
      </c>
      <c r="E49" s="144">
        <v>2.8849999999999998</v>
      </c>
    </row>
    <row r="50" spans="2:5">
      <c r="B50" s="143" t="s">
        <v>2183</v>
      </c>
      <c r="C50" s="153">
        <v>1001.5187</v>
      </c>
      <c r="D50" s="144">
        <v>3.3014999999999999</v>
      </c>
      <c r="E50" s="144">
        <v>3.3014999999999999</v>
      </c>
    </row>
    <row r="51" spans="2:5">
      <c r="B51" s="143" t="s">
        <v>2184</v>
      </c>
      <c r="C51" s="153">
        <v>1001.5187</v>
      </c>
      <c r="D51" s="144">
        <v>2.9697</v>
      </c>
      <c r="E51" s="144">
        <v>2.9697</v>
      </c>
    </row>
    <row r="52" spans="2:5">
      <c r="B52" s="143" t="s">
        <v>2185</v>
      </c>
      <c r="C52" s="153">
        <v>1001.5187</v>
      </c>
      <c r="D52" s="144">
        <v>3.0546000000000002</v>
      </c>
      <c r="E52" s="144">
        <v>3.0546000000000002</v>
      </c>
    </row>
    <row r="53" spans="2:5">
      <c r="B53" s="143" t="s">
        <v>2186</v>
      </c>
      <c r="C53" s="153">
        <v>1001.5187</v>
      </c>
      <c r="D53" s="144">
        <v>3.8931000000000004</v>
      </c>
      <c r="E53" s="144">
        <v>3.8931000000000004</v>
      </c>
    </row>
    <row r="54" spans="2:5">
      <c r="B54" s="145"/>
      <c r="C54" s="156"/>
      <c r="D54" s="146"/>
      <c r="E54" s="146"/>
    </row>
    <row r="55" spans="2:5" ht="15.75">
      <c r="B55" s="389" t="s">
        <v>2188</v>
      </c>
      <c r="C55" s="389"/>
      <c r="D55" s="389"/>
      <c r="E55" s="389"/>
    </row>
    <row r="56" spans="2:5" s="142" customFormat="1" ht="38.25">
      <c r="B56" s="139" t="s">
        <v>2173</v>
      </c>
      <c r="C56" s="140" t="s">
        <v>2174</v>
      </c>
      <c r="D56" s="141" t="s">
        <v>2175</v>
      </c>
      <c r="E56" s="141" t="s">
        <v>2176</v>
      </c>
    </row>
    <row r="57" spans="2:5" s="152" customFormat="1">
      <c r="B57" s="143" t="s">
        <v>2181</v>
      </c>
      <c r="C57" s="153">
        <v>1114.52</v>
      </c>
      <c r="D57" s="144">
        <v>3.59</v>
      </c>
      <c r="E57" s="144">
        <v>3.59</v>
      </c>
    </row>
    <row r="58" spans="2:5" s="152" customFormat="1">
      <c r="B58" s="143" t="s">
        <v>2182</v>
      </c>
      <c r="C58" s="153">
        <v>1114.52</v>
      </c>
      <c r="D58" s="144">
        <v>3.4178999999999999</v>
      </c>
      <c r="E58" s="144">
        <v>3.4178999999999999</v>
      </c>
    </row>
    <row r="59" spans="2:5" s="152" customFormat="1">
      <c r="B59" s="143" t="s">
        <v>2183</v>
      </c>
      <c r="C59" s="153">
        <v>1114.52</v>
      </c>
      <c r="D59" s="144">
        <v>4.8791000000000002</v>
      </c>
      <c r="E59" s="144">
        <v>4.8791000000000002</v>
      </c>
    </row>
    <row r="60" spans="2:5" s="152" customFormat="1">
      <c r="B60" s="143" t="s">
        <v>2184</v>
      </c>
      <c r="C60" s="153">
        <v>1114.52</v>
      </c>
      <c r="D60" s="144">
        <v>2.9188000000000001</v>
      </c>
      <c r="E60" s="144">
        <v>2.9188000000000001</v>
      </c>
    </row>
    <row r="61" spans="2:5" s="152" customFormat="1">
      <c r="B61" s="143" t="s">
        <v>2185</v>
      </c>
      <c r="C61" s="153">
        <v>1114.52</v>
      </c>
      <c r="D61" s="144">
        <v>0.41070000000000001</v>
      </c>
      <c r="E61" s="144">
        <v>0.41070000000000001</v>
      </c>
    </row>
    <row r="62" spans="2:5" s="152" customFormat="1">
      <c r="B62" s="143" t="s">
        <v>2186</v>
      </c>
      <c r="C62" s="153">
        <v>1114.52</v>
      </c>
      <c r="D62" s="144">
        <v>4.6357999999999997</v>
      </c>
      <c r="E62" s="144">
        <v>4.6357999999999997</v>
      </c>
    </row>
    <row r="64" spans="2:5" ht="15.75">
      <c r="B64" s="386" t="s">
        <v>2189</v>
      </c>
      <c r="C64" s="386"/>
      <c r="D64" s="386"/>
      <c r="E64" s="386"/>
    </row>
    <row r="65" spans="2:5" s="142" customFormat="1" ht="38.25">
      <c r="B65" s="139" t="s">
        <v>2173</v>
      </c>
      <c r="C65" s="140" t="s">
        <v>2174</v>
      </c>
      <c r="D65" s="141" t="s">
        <v>2175</v>
      </c>
      <c r="E65" s="141" t="s">
        <v>2176</v>
      </c>
    </row>
    <row r="66" spans="2:5">
      <c r="B66" s="143" t="s">
        <v>2181</v>
      </c>
      <c r="C66" s="153">
        <v>1114.52</v>
      </c>
      <c r="D66" s="144">
        <v>3.774</v>
      </c>
      <c r="E66" s="144">
        <v>3.774</v>
      </c>
    </row>
    <row r="67" spans="2:5">
      <c r="B67" s="143" t="s">
        <v>2182</v>
      </c>
      <c r="C67" s="153">
        <v>1114.52</v>
      </c>
      <c r="D67" s="144">
        <v>3.5811000000000002</v>
      </c>
      <c r="E67" s="144">
        <v>3.5811000000000002</v>
      </c>
    </row>
    <row r="68" spans="2:5">
      <c r="B68" s="143" t="s">
        <v>2183</v>
      </c>
      <c r="C68" s="153">
        <v>1114.52</v>
      </c>
      <c r="D68" s="144">
        <v>5.1182999999999996</v>
      </c>
      <c r="E68" s="144">
        <v>5.1182999999999996</v>
      </c>
    </row>
    <row r="69" spans="2:5">
      <c r="B69" s="143" t="s">
        <v>2184</v>
      </c>
      <c r="C69" s="153">
        <v>1114.52</v>
      </c>
      <c r="D69" s="144">
        <v>3.1183999999999998</v>
      </c>
      <c r="E69" s="144">
        <v>3.1183999999999998</v>
      </c>
    </row>
    <row r="70" spans="2:5">
      <c r="B70" s="143" t="s">
        <v>2185</v>
      </c>
      <c r="C70" s="153">
        <v>1114.52</v>
      </c>
      <c r="D70" s="144">
        <v>0.51900000000000002</v>
      </c>
      <c r="E70" s="144">
        <v>0.51900000000000002</v>
      </c>
    </row>
    <row r="71" spans="2:5">
      <c r="B71" s="143" t="s">
        <v>2186</v>
      </c>
      <c r="C71" s="153">
        <v>1114.52</v>
      </c>
      <c r="D71" s="144">
        <v>4.9932999999999996</v>
      </c>
      <c r="E71" s="144">
        <v>4.9932999999999996</v>
      </c>
    </row>
    <row r="72" spans="2:5">
      <c r="B72" s="157"/>
      <c r="C72" s="158"/>
    </row>
    <row r="73" spans="2:5" ht="15.75">
      <c r="B73" s="386" t="s">
        <v>2190</v>
      </c>
      <c r="C73" s="386"/>
      <c r="D73" s="386"/>
      <c r="E73" s="386"/>
    </row>
    <row r="74" spans="2:5" s="142" customFormat="1" ht="38.25">
      <c r="B74" s="139" t="s">
        <v>2173</v>
      </c>
      <c r="C74" s="140" t="s">
        <v>2174</v>
      </c>
      <c r="D74" s="141" t="s">
        <v>2175</v>
      </c>
      <c r="E74" s="141" t="s">
        <v>2176</v>
      </c>
    </row>
    <row r="75" spans="2:5" ht="15" customHeight="1">
      <c r="B75" s="143" t="s">
        <v>2181</v>
      </c>
      <c r="C75" s="153">
        <v>1000</v>
      </c>
      <c r="D75" s="144">
        <v>2.9531999999999998</v>
      </c>
      <c r="E75" s="144">
        <v>2.9531999999999998</v>
      </c>
    </row>
    <row r="76" spans="2:5" ht="15" customHeight="1">
      <c r="B76" s="143" t="s">
        <v>2182</v>
      </c>
      <c r="C76" s="153">
        <v>1000</v>
      </c>
      <c r="D76" s="144">
        <v>2.4287000000000001</v>
      </c>
      <c r="E76" s="144">
        <v>2.4287000000000001</v>
      </c>
    </row>
    <row r="77" spans="2:5" ht="15" customHeight="1">
      <c r="B77" s="143" t="s">
        <v>2183</v>
      </c>
      <c r="C77" s="153">
        <v>1000</v>
      </c>
      <c r="D77" s="144">
        <v>2.6978</v>
      </c>
      <c r="E77" s="144">
        <v>2.6978</v>
      </c>
    </row>
    <row r="78" spans="2:5" ht="15" customHeight="1">
      <c r="B78" s="143" t="s">
        <v>2184</v>
      </c>
      <c r="C78" s="153">
        <v>1000</v>
      </c>
      <c r="D78" s="144">
        <v>2.8176999999999999</v>
      </c>
      <c r="E78" s="144">
        <v>2.8176999999999999</v>
      </c>
    </row>
    <row r="79" spans="2:5" ht="15" customHeight="1">
      <c r="B79" s="143" t="s">
        <v>2185</v>
      </c>
      <c r="C79" s="153">
        <v>1000</v>
      </c>
      <c r="D79" s="144">
        <v>3.2808999999999999</v>
      </c>
      <c r="E79" s="144">
        <v>3.2808999999999999</v>
      </c>
    </row>
    <row r="80" spans="2:5" ht="15" customHeight="1">
      <c r="B80" s="143" t="s">
        <v>2186</v>
      </c>
      <c r="C80" s="153">
        <v>1000</v>
      </c>
      <c r="D80" s="144">
        <v>3.5360999999999998</v>
      </c>
      <c r="E80" s="144">
        <v>3.5360999999999998</v>
      </c>
    </row>
    <row r="81" spans="2:5" ht="15" customHeight="1">
      <c r="B81" s="157"/>
      <c r="C81" s="159"/>
      <c r="D81" s="155" t="s">
        <v>964</v>
      </c>
      <c r="E81" s="155"/>
    </row>
    <row r="82" spans="2:5" ht="15.75">
      <c r="B82" s="386" t="s">
        <v>2191</v>
      </c>
      <c r="C82" s="386"/>
      <c r="D82" s="386"/>
      <c r="E82" s="386"/>
    </row>
    <row r="83" spans="2:5" s="142" customFormat="1" ht="38.25">
      <c r="B83" s="139" t="s">
        <v>2173</v>
      </c>
      <c r="C83" s="140" t="s">
        <v>2174</v>
      </c>
      <c r="D83" s="141" t="s">
        <v>2175</v>
      </c>
      <c r="E83" s="141" t="s">
        <v>2176</v>
      </c>
    </row>
    <row r="84" spans="2:5" s="152" customFormat="1">
      <c r="B84" s="143" t="s">
        <v>2181</v>
      </c>
      <c r="C84" s="153">
        <v>1000</v>
      </c>
      <c r="D84" s="144">
        <v>3.0455000000000001</v>
      </c>
      <c r="E84" s="144">
        <v>3.0455000000000001</v>
      </c>
    </row>
    <row r="85" spans="2:5" s="152" customFormat="1">
      <c r="B85" s="143" t="s">
        <v>2182</v>
      </c>
      <c r="C85" s="153">
        <v>1000</v>
      </c>
      <c r="D85" s="144">
        <v>2.5072999999999999</v>
      </c>
      <c r="E85" s="144">
        <v>2.5072999999999999</v>
      </c>
    </row>
    <row r="86" spans="2:5" s="152" customFormat="1">
      <c r="B86" s="143" t="s">
        <v>2183</v>
      </c>
      <c r="C86" s="153">
        <v>1000</v>
      </c>
      <c r="D86" s="144">
        <v>2.7595999999999998</v>
      </c>
      <c r="E86" s="144">
        <v>2.7595999999999998</v>
      </c>
    </row>
    <row r="87" spans="2:5" s="152" customFormat="1">
      <c r="B87" s="143" t="s">
        <v>2184</v>
      </c>
      <c r="C87" s="153">
        <v>1000</v>
      </c>
      <c r="D87" s="144">
        <v>2.8769</v>
      </c>
      <c r="E87" s="144">
        <v>2.8769</v>
      </c>
    </row>
    <row r="88" spans="2:5" s="152" customFormat="1">
      <c r="B88" s="143" t="s">
        <v>2185</v>
      </c>
      <c r="C88" s="153">
        <v>1000</v>
      </c>
      <c r="D88" s="144">
        <v>3.3098999999999998</v>
      </c>
      <c r="E88" s="144">
        <v>3.3098999999999998</v>
      </c>
    </row>
    <row r="89" spans="2:5" s="152" customFormat="1">
      <c r="B89" s="143" t="s">
        <v>2186</v>
      </c>
      <c r="C89" s="153">
        <v>1000</v>
      </c>
      <c r="D89" s="144">
        <v>3.5301999999999998</v>
      </c>
      <c r="E89" s="144">
        <v>3.5301999999999998</v>
      </c>
    </row>
    <row r="90" spans="2:5" s="152" customFormat="1">
      <c r="B90" s="145"/>
      <c r="C90" s="156"/>
      <c r="D90" s="146"/>
      <c r="E90" s="146"/>
    </row>
    <row r="91" spans="2:5" ht="15.75">
      <c r="B91" s="388" t="s">
        <v>2192</v>
      </c>
      <c r="C91" s="388"/>
      <c r="D91" s="388"/>
      <c r="E91" s="388"/>
    </row>
    <row r="92" spans="2:5" s="142" customFormat="1" ht="38.25">
      <c r="B92" s="139" t="s">
        <v>2173</v>
      </c>
      <c r="C92" s="140" t="s">
        <v>2174</v>
      </c>
      <c r="D92" s="141" t="s">
        <v>2175</v>
      </c>
      <c r="E92" s="141" t="s">
        <v>2176</v>
      </c>
    </row>
    <row r="93" spans="2:5" s="152" customFormat="1">
      <c r="B93" s="160" t="s">
        <v>2181</v>
      </c>
      <c r="C93" s="161">
        <v>1003.5288</v>
      </c>
      <c r="D93" s="162">
        <v>2.7461000000000002</v>
      </c>
      <c r="E93" s="162">
        <v>2.7461000000000002</v>
      </c>
    </row>
    <row r="94" spans="2:5" s="152" customFormat="1">
      <c r="B94" s="160" t="s">
        <v>2182</v>
      </c>
      <c r="C94" s="161">
        <v>1003.5288</v>
      </c>
      <c r="D94" s="162">
        <v>3.0230000000000001</v>
      </c>
      <c r="E94" s="162">
        <v>3.0230000000000001</v>
      </c>
    </row>
    <row r="95" spans="2:5" s="152" customFormat="1">
      <c r="B95" s="160" t="s">
        <v>2183</v>
      </c>
      <c r="C95" s="161">
        <v>1003.5288</v>
      </c>
      <c r="D95" s="162">
        <v>3.7803</v>
      </c>
      <c r="E95" s="162">
        <v>3.7803</v>
      </c>
    </row>
    <row r="96" spans="2:5" s="152" customFormat="1">
      <c r="B96" s="160" t="s">
        <v>2193</v>
      </c>
      <c r="C96" s="161">
        <v>1003.5288</v>
      </c>
      <c r="D96" s="162">
        <v>2.5381999999999998</v>
      </c>
      <c r="E96" s="162">
        <v>2.5381999999999998</v>
      </c>
    </row>
    <row r="97" spans="2:5" s="152" customFormat="1">
      <c r="B97" s="160" t="s">
        <v>2194</v>
      </c>
      <c r="C97" s="161">
        <v>1003.5288</v>
      </c>
      <c r="D97" s="162">
        <v>0.38890000000000002</v>
      </c>
      <c r="E97" s="162">
        <v>0.38890000000000002</v>
      </c>
    </row>
    <row r="98" spans="2:5" s="152" customFormat="1">
      <c r="B98" s="160" t="s">
        <v>2186</v>
      </c>
      <c r="C98" s="161">
        <v>1003.5288</v>
      </c>
      <c r="D98" s="162">
        <v>1.2543</v>
      </c>
      <c r="E98" s="162">
        <v>1.2543</v>
      </c>
    </row>
    <row r="100" spans="2:5" ht="15.75">
      <c r="B100" s="388" t="s">
        <v>2195</v>
      </c>
      <c r="C100" s="388"/>
      <c r="D100" s="388"/>
      <c r="E100" s="388"/>
    </row>
    <row r="101" spans="2:5" s="142" customFormat="1" ht="38.25">
      <c r="B101" s="139" t="s">
        <v>2173</v>
      </c>
      <c r="C101" s="140" t="s">
        <v>2174</v>
      </c>
      <c r="D101" s="141" t="s">
        <v>2175</v>
      </c>
      <c r="E101" s="141" t="s">
        <v>2176</v>
      </c>
    </row>
    <row r="102" spans="2:5" s="152" customFormat="1">
      <c r="B102" s="160" t="s">
        <v>2181</v>
      </c>
      <c r="C102" s="161">
        <v>1003.5316</v>
      </c>
      <c r="D102" s="162">
        <v>2.9386999999999999</v>
      </c>
      <c r="E102" s="162">
        <v>2.9386999999999999</v>
      </c>
    </row>
    <row r="103" spans="2:5" s="152" customFormat="1">
      <c r="B103" s="160" t="s">
        <v>2182</v>
      </c>
      <c r="C103" s="161">
        <v>1003.5316</v>
      </c>
      <c r="D103" s="162">
        <v>3.1772999999999998</v>
      </c>
      <c r="E103" s="162">
        <v>3.1772999999999998</v>
      </c>
    </row>
    <row r="104" spans="2:5" s="152" customFormat="1">
      <c r="B104" s="160" t="s">
        <v>2183</v>
      </c>
      <c r="C104" s="161">
        <v>1003.5316</v>
      </c>
      <c r="D104" s="162">
        <v>4.28</v>
      </c>
      <c r="E104" s="162">
        <v>4.28</v>
      </c>
    </row>
    <row r="105" spans="2:5" s="152" customFormat="1">
      <c r="B105" s="160" t="s">
        <v>2193</v>
      </c>
      <c r="C105" s="161">
        <v>1003.5316</v>
      </c>
      <c r="D105" s="162">
        <v>2.762</v>
      </c>
      <c r="E105" s="162">
        <v>2.762</v>
      </c>
    </row>
    <row r="106" spans="2:5" s="152" customFormat="1">
      <c r="B106" s="160" t="s">
        <v>2194</v>
      </c>
      <c r="C106" s="161">
        <v>1003.5316</v>
      </c>
      <c r="D106" s="162">
        <v>0.36480000000000001</v>
      </c>
      <c r="E106" s="162">
        <v>0.36480000000000001</v>
      </c>
    </row>
    <row r="107" spans="2:5" s="152" customFormat="1">
      <c r="B107" s="160" t="s">
        <v>2186</v>
      </c>
      <c r="C107" s="161">
        <v>1003.5316</v>
      </c>
      <c r="D107" s="162">
        <v>1.7665</v>
      </c>
      <c r="E107" s="162">
        <v>1.7665</v>
      </c>
    </row>
    <row r="108" spans="2:5">
      <c r="C108" s="158"/>
      <c r="D108" s="155"/>
      <c r="E108" s="155"/>
    </row>
    <row r="109" spans="2:5" ht="15.75">
      <c r="B109" s="386" t="s">
        <v>2196</v>
      </c>
      <c r="C109" s="386"/>
      <c r="D109" s="386"/>
      <c r="E109" s="386"/>
    </row>
    <row r="110" spans="2:5" s="142" customFormat="1" ht="38.25">
      <c r="B110" s="139" t="s">
        <v>2173</v>
      </c>
      <c r="C110" s="140" t="s">
        <v>2174</v>
      </c>
      <c r="D110" s="141" t="s">
        <v>2175</v>
      </c>
      <c r="E110" s="141" t="s">
        <v>2176</v>
      </c>
    </row>
    <row r="111" spans="2:5">
      <c r="B111" s="143">
        <v>44565</v>
      </c>
      <c r="C111" s="144">
        <v>1008.0658</v>
      </c>
      <c r="D111" s="144">
        <v>0.69359999999999999</v>
      </c>
      <c r="E111" s="144">
        <v>0.69359999999999999</v>
      </c>
    </row>
    <row r="112" spans="2:5">
      <c r="B112" s="143">
        <v>44572</v>
      </c>
      <c r="C112" s="144">
        <v>1008.0658</v>
      </c>
      <c r="D112" s="144">
        <v>0.84560000000000002</v>
      </c>
      <c r="E112" s="144">
        <v>0.84560000000000002</v>
      </c>
    </row>
    <row r="113" spans="2:5">
      <c r="B113" s="143">
        <v>44579</v>
      </c>
      <c r="C113" s="144">
        <v>1008.0658</v>
      </c>
      <c r="D113" s="144">
        <v>0.98719999999999997</v>
      </c>
      <c r="E113" s="144">
        <v>0.98719999999999997</v>
      </c>
    </row>
    <row r="114" spans="2:5">
      <c r="B114" s="143">
        <v>44586</v>
      </c>
      <c r="C114" s="144">
        <v>1008.0658</v>
      </c>
      <c r="D114" s="144">
        <v>0.56830000000000003</v>
      </c>
      <c r="E114" s="144">
        <v>0.56830000000000003</v>
      </c>
    </row>
    <row r="115" spans="2:5">
      <c r="B115" s="143">
        <v>44600</v>
      </c>
      <c r="C115" s="144">
        <v>1008.0658</v>
      </c>
      <c r="D115" s="144">
        <v>0.38790000000000002</v>
      </c>
      <c r="E115" s="144">
        <v>0.38790000000000002</v>
      </c>
    </row>
    <row r="116" spans="2:5">
      <c r="B116" s="143">
        <v>44607</v>
      </c>
      <c r="C116" s="144">
        <v>1008.0658</v>
      </c>
      <c r="D116" s="144">
        <v>1.6821999999999999</v>
      </c>
      <c r="E116" s="144">
        <v>1.6821999999999999</v>
      </c>
    </row>
    <row r="117" spans="2:5">
      <c r="B117" s="143">
        <v>44614</v>
      </c>
      <c r="C117" s="144">
        <v>1008.0658</v>
      </c>
      <c r="D117" s="144">
        <v>0.66700000000000004</v>
      </c>
      <c r="E117" s="144">
        <v>0.66700000000000004</v>
      </c>
    </row>
    <row r="118" spans="2:5">
      <c r="B118" s="143">
        <v>44622</v>
      </c>
      <c r="C118" s="144">
        <v>1008.0658</v>
      </c>
      <c r="D118" s="144">
        <v>0.35360000000000003</v>
      </c>
      <c r="E118" s="144">
        <v>0.35360000000000003</v>
      </c>
    </row>
    <row r="119" spans="2:5">
      <c r="B119" s="143">
        <v>44635</v>
      </c>
      <c r="C119" s="144">
        <v>1008.0658</v>
      </c>
      <c r="D119" s="144">
        <v>1.0831999999999999</v>
      </c>
      <c r="E119" s="144">
        <v>1.0831999999999999</v>
      </c>
    </row>
    <row r="120" spans="2:5">
      <c r="B120" s="143">
        <v>44642</v>
      </c>
      <c r="C120" s="144">
        <v>1008.0658</v>
      </c>
      <c r="D120" s="144">
        <v>1.0261</v>
      </c>
      <c r="E120" s="144">
        <v>1.0261</v>
      </c>
    </row>
    <row r="121" spans="2:5">
      <c r="B121" s="143">
        <v>44649</v>
      </c>
      <c r="C121" s="144">
        <v>1008.0658</v>
      </c>
      <c r="D121" s="144">
        <v>0.9083</v>
      </c>
      <c r="E121" s="144">
        <v>0.9083</v>
      </c>
    </row>
    <row r="122" spans="2:5">
      <c r="B122" s="143">
        <v>44656</v>
      </c>
      <c r="C122" s="144">
        <v>1008.0658</v>
      </c>
      <c r="D122" s="144">
        <v>1.2505999999999999</v>
      </c>
      <c r="E122" s="144">
        <v>1.2505999999999999</v>
      </c>
    </row>
    <row r="123" spans="2:5">
      <c r="B123" s="143">
        <v>44670</v>
      </c>
      <c r="C123" s="144">
        <v>1008.0658</v>
      </c>
      <c r="D123" s="144">
        <v>0.46260000000000001</v>
      </c>
      <c r="E123" s="144">
        <v>0.46260000000000001</v>
      </c>
    </row>
    <row r="124" spans="2:5">
      <c r="B124" s="143">
        <v>44677</v>
      </c>
      <c r="C124" s="144">
        <v>1008.0658</v>
      </c>
      <c r="D124" s="144">
        <v>1.2009000000000001</v>
      </c>
      <c r="E124" s="144">
        <v>1.2009000000000001</v>
      </c>
    </row>
    <row r="125" spans="2:5">
      <c r="B125" s="143">
        <v>44733</v>
      </c>
      <c r="C125" s="144">
        <v>1008.0658</v>
      </c>
      <c r="D125" s="144">
        <v>0.1273</v>
      </c>
      <c r="E125" s="144">
        <v>0.1273</v>
      </c>
    </row>
    <row r="126" spans="2:5">
      <c r="B126" s="143">
        <v>44740</v>
      </c>
      <c r="C126" s="144">
        <v>1008.0658</v>
      </c>
      <c r="D126" s="144">
        <v>1.3298000000000001</v>
      </c>
      <c r="E126" s="144">
        <v>1.3298000000000001</v>
      </c>
    </row>
    <row r="127" spans="2:5">
      <c r="B127" s="145"/>
      <c r="C127" s="146"/>
      <c r="D127" s="146"/>
      <c r="E127" s="146"/>
    </row>
    <row r="128" spans="2:5" ht="15.75">
      <c r="B128" s="386" t="s">
        <v>2197</v>
      </c>
      <c r="C128" s="386"/>
      <c r="D128" s="386"/>
      <c r="E128" s="386"/>
    </row>
    <row r="129" spans="2:5" s="142" customFormat="1" ht="38.25">
      <c r="B129" s="139" t="s">
        <v>2173</v>
      </c>
      <c r="C129" s="140" t="s">
        <v>2174</v>
      </c>
      <c r="D129" s="141" t="s">
        <v>2175</v>
      </c>
      <c r="E129" s="141" t="s">
        <v>2176</v>
      </c>
    </row>
    <row r="130" spans="2:5">
      <c r="B130" s="143">
        <v>44565</v>
      </c>
      <c r="C130" s="144">
        <v>1008.0658</v>
      </c>
      <c r="D130" s="144">
        <v>0.75290000000000001</v>
      </c>
      <c r="E130" s="144">
        <v>0.75290000000000001</v>
      </c>
    </row>
    <row r="131" spans="2:5">
      <c r="B131" s="143">
        <v>44572</v>
      </c>
      <c r="C131" s="144">
        <v>1008.0658</v>
      </c>
      <c r="D131" s="144">
        <v>0.89710000000000001</v>
      </c>
      <c r="E131" s="144">
        <v>0.89710000000000001</v>
      </c>
    </row>
    <row r="132" spans="2:5">
      <c r="B132" s="143">
        <v>44579</v>
      </c>
      <c r="C132" s="144">
        <v>1008.0658</v>
      </c>
      <c r="D132" s="144">
        <v>1.0421</v>
      </c>
      <c r="E132" s="144">
        <v>1.0421</v>
      </c>
    </row>
    <row r="133" spans="2:5">
      <c r="B133" s="143">
        <v>44586</v>
      </c>
      <c r="C133" s="144">
        <v>1008.0658</v>
      </c>
      <c r="D133" s="144">
        <v>0.63249999999999995</v>
      </c>
      <c r="E133" s="144">
        <v>0.63249999999999995</v>
      </c>
    </row>
    <row r="134" spans="2:5">
      <c r="B134" s="143">
        <v>44600</v>
      </c>
      <c r="C134" s="144">
        <v>1008.0658</v>
      </c>
      <c r="D134" s="144">
        <v>0.49730000000000002</v>
      </c>
      <c r="E134" s="144">
        <v>0.49730000000000002</v>
      </c>
    </row>
    <row r="135" spans="2:5">
      <c r="B135" s="143">
        <v>44607</v>
      </c>
      <c r="C135" s="144">
        <v>1008.0658</v>
      </c>
      <c r="D135" s="144">
        <v>1.7326999999999999</v>
      </c>
      <c r="E135" s="144">
        <v>1.7326999999999999</v>
      </c>
    </row>
    <row r="136" spans="2:5">
      <c r="B136" s="143">
        <v>44614</v>
      </c>
      <c r="C136" s="144">
        <v>1008.0658</v>
      </c>
      <c r="D136" s="144">
        <v>0.73450000000000004</v>
      </c>
      <c r="E136" s="144">
        <v>0.73450000000000004</v>
      </c>
    </row>
    <row r="137" spans="2:5">
      <c r="B137" s="143">
        <v>44622</v>
      </c>
      <c r="C137" s="144">
        <v>1008.0658</v>
      </c>
      <c r="D137" s="144">
        <v>0.42299999999999999</v>
      </c>
      <c r="E137" s="144">
        <v>0.42299999999999999</v>
      </c>
    </row>
    <row r="138" spans="2:5">
      <c r="B138" s="143">
        <v>44635</v>
      </c>
      <c r="C138" s="144">
        <v>1008.0658</v>
      </c>
      <c r="D138" s="144">
        <v>1.1754</v>
      </c>
      <c r="E138" s="144">
        <v>1.1754</v>
      </c>
    </row>
    <row r="139" spans="2:5">
      <c r="B139" s="143">
        <v>44642</v>
      </c>
      <c r="C139" s="144">
        <v>1008.0658</v>
      </c>
      <c r="D139" s="144">
        <v>1.0758000000000001</v>
      </c>
      <c r="E139" s="144">
        <v>1.0758000000000001</v>
      </c>
    </row>
    <row r="140" spans="2:5">
      <c r="B140" s="143">
        <v>44649</v>
      </c>
      <c r="C140" s="144">
        <v>1008.0659000000001</v>
      </c>
      <c r="D140" s="144">
        <v>0.99050000000000005</v>
      </c>
      <c r="E140" s="144">
        <v>0.99050000000000005</v>
      </c>
    </row>
    <row r="141" spans="2:5">
      <c r="B141" s="143">
        <v>44656</v>
      </c>
      <c r="C141" s="144">
        <v>1008.0658</v>
      </c>
      <c r="D141" s="144">
        <v>1.3008999999999999</v>
      </c>
      <c r="E141" s="144">
        <v>1.3008999999999999</v>
      </c>
    </row>
    <row r="142" spans="2:5">
      <c r="B142" s="143">
        <v>44670</v>
      </c>
      <c r="C142" s="144">
        <v>1008.0658</v>
      </c>
      <c r="D142" s="144">
        <v>0.56940000000000002</v>
      </c>
      <c r="E142" s="144">
        <v>0.56940000000000002</v>
      </c>
    </row>
    <row r="143" spans="2:5">
      <c r="B143" s="143">
        <v>44677</v>
      </c>
      <c r="C143" s="144">
        <v>1008.0658</v>
      </c>
      <c r="D143" s="144">
        <v>1.2585999999999999</v>
      </c>
      <c r="E143" s="144">
        <v>1.2585999999999999</v>
      </c>
    </row>
    <row r="144" spans="2:5">
      <c r="B144" s="143">
        <v>44733</v>
      </c>
      <c r="C144" s="144">
        <v>1008.0658</v>
      </c>
      <c r="D144" s="144">
        <v>0.61650000000000005</v>
      </c>
      <c r="E144" s="144">
        <v>0.61650000000000005</v>
      </c>
    </row>
    <row r="145" spans="2:5">
      <c r="B145" s="143">
        <v>44740</v>
      </c>
      <c r="C145" s="144">
        <v>1008.0658</v>
      </c>
      <c r="D145" s="144">
        <v>1.4085000000000001</v>
      </c>
      <c r="E145" s="144">
        <v>1.4085000000000001</v>
      </c>
    </row>
    <row r="146" spans="2:5">
      <c r="B146" s="145"/>
      <c r="C146" s="146"/>
      <c r="D146" s="146"/>
      <c r="E146" s="146"/>
    </row>
    <row r="147" spans="2:5" ht="15.75">
      <c r="B147" s="386" t="s">
        <v>2198</v>
      </c>
      <c r="C147" s="386"/>
      <c r="D147" s="386"/>
      <c r="E147" s="386"/>
    </row>
    <row r="148" spans="2:5" s="142" customFormat="1" ht="38.25">
      <c r="B148" s="139" t="s">
        <v>2173</v>
      </c>
      <c r="C148" s="140" t="s">
        <v>2174</v>
      </c>
      <c r="D148" s="141" t="s">
        <v>2175</v>
      </c>
      <c r="E148" s="141" t="s">
        <v>2176</v>
      </c>
    </row>
    <row r="149" spans="2:5">
      <c r="B149" s="143">
        <v>44565</v>
      </c>
      <c r="C149" s="144">
        <v>10.3758</v>
      </c>
      <c r="D149" s="144">
        <v>7.7000000000000002E-3</v>
      </c>
      <c r="E149" s="144">
        <v>7.7000000000000002E-3</v>
      </c>
    </row>
    <row r="150" spans="2:5">
      <c r="B150" s="143">
        <v>44572</v>
      </c>
      <c r="C150" s="144">
        <v>10.3758</v>
      </c>
      <c r="D150" s="144">
        <v>8.9999999999999993E-3</v>
      </c>
      <c r="E150" s="144">
        <v>8.9999999999999993E-3</v>
      </c>
    </row>
    <row r="151" spans="2:5">
      <c r="B151" s="143">
        <v>44579</v>
      </c>
      <c r="C151" s="144">
        <v>10.3758</v>
      </c>
      <c r="D151" s="144">
        <v>8.2000000000000007E-3</v>
      </c>
      <c r="E151" s="144">
        <v>8.2000000000000007E-3</v>
      </c>
    </row>
    <row r="152" spans="2:5">
      <c r="B152" s="143">
        <v>44586</v>
      </c>
      <c r="C152" s="144">
        <v>10.3758</v>
      </c>
      <c r="D152" s="144">
        <v>4.3E-3</v>
      </c>
      <c r="E152" s="144">
        <v>4.3E-3</v>
      </c>
    </row>
    <row r="153" spans="2:5">
      <c r="B153" s="143">
        <v>44593</v>
      </c>
      <c r="C153" s="144">
        <v>10.3758</v>
      </c>
      <c r="D153" s="144">
        <v>4.4000000000000003E-3</v>
      </c>
      <c r="E153" s="144">
        <v>4.4000000000000003E-3</v>
      </c>
    </row>
    <row r="154" spans="2:5">
      <c r="B154" s="143">
        <v>44600</v>
      </c>
      <c r="C154" s="144">
        <v>10.3758</v>
      </c>
      <c r="D154" s="144">
        <v>4.4999999999999997E-3</v>
      </c>
      <c r="E154" s="144">
        <v>4.4999999999999997E-3</v>
      </c>
    </row>
    <row r="155" spans="2:5">
      <c r="B155" s="143">
        <v>44607</v>
      </c>
      <c r="C155" s="144">
        <v>10.3758</v>
      </c>
      <c r="D155" s="144">
        <v>1.2699999999999999E-2</v>
      </c>
      <c r="E155" s="144">
        <v>1.2699999999999999E-2</v>
      </c>
    </row>
    <row r="156" spans="2:5">
      <c r="B156" s="143">
        <v>44614</v>
      </c>
      <c r="C156" s="144">
        <v>10.3758</v>
      </c>
      <c r="D156" s="144">
        <v>5.5999999999999999E-3</v>
      </c>
      <c r="E156" s="144">
        <v>5.5999999999999999E-3</v>
      </c>
    </row>
    <row r="157" spans="2:5">
      <c r="B157" s="143">
        <v>44622</v>
      </c>
      <c r="C157" s="144">
        <v>10.3758</v>
      </c>
      <c r="D157" s="144">
        <v>4.7000000000000002E-3</v>
      </c>
      <c r="E157" s="144">
        <v>4.7000000000000002E-3</v>
      </c>
    </row>
    <row r="158" spans="2:5">
      <c r="B158" s="143">
        <v>44628</v>
      </c>
      <c r="C158" s="144">
        <v>10.3758</v>
      </c>
      <c r="D158" s="144">
        <v>1.6999999999999999E-3</v>
      </c>
      <c r="E158" s="144">
        <v>1.6999999999999999E-3</v>
      </c>
    </row>
    <row r="159" spans="2:5">
      <c r="B159" s="143">
        <v>44635</v>
      </c>
      <c r="C159" s="144">
        <v>10.3758</v>
      </c>
      <c r="D159" s="144">
        <v>9.9000000000000008E-3</v>
      </c>
      <c r="E159" s="144">
        <v>9.9000000000000008E-3</v>
      </c>
    </row>
    <row r="160" spans="2:5">
      <c r="B160" s="143">
        <v>44642</v>
      </c>
      <c r="C160" s="144">
        <v>10.3758</v>
      </c>
      <c r="D160" s="144">
        <v>9.1999999999999998E-3</v>
      </c>
      <c r="E160" s="144">
        <v>9.1999999999999998E-3</v>
      </c>
    </row>
    <row r="161" spans="2:5">
      <c r="B161" s="143">
        <v>44649</v>
      </c>
      <c r="C161" s="144">
        <v>10.3758</v>
      </c>
      <c r="D161" s="144">
        <v>1.21E-2</v>
      </c>
      <c r="E161" s="144">
        <v>1.21E-2</v>
      </c>
    </row>
    <row r="162" spans="2:5">
      <c r="B162" s="143">
        <v>44656</v>
      </c>
      <c r="C162" s="144">
        <v>10.3758</v>
      </c>
      <c r="D162" s="144">
        <v>1.03E-2</v>
      </c>
      <c r="E162" s="144">
        <v>1.03E-2</v>
      </c>
    </row>
    <row r="163" spans="2:5">
      <c r="B163" s="143">
        <v>44663</v>
      </c>
      <c r="C163" s="144">
        <v>10.3758</v>
      </c>
      <c r="D163" s="144">
        <v>6.9999999999999999E-4</v>
      </c>
      <c r="E163" s="144">
        <v>6.9999999999999999E-4</v>
      </c>
    </row>
    <row r="164" spans="2:5">
      <c r="B164" s="143">
        <v>44670</v>
      </c>
      <c r="C164" s="144">
        <v>10.3758</v>
      </c>
      <c r="D164" s="144">
        <v>7.7999999999999996E-3</v>
      </c>
      <c r="E164" s="144">
        <v>7.7999999999999996E-3</v>
      </c>
    </row>
    <row r="165" spans="2:5">
      <c r="B165" s="143">
        <v>44677</v>
      </c>
      <c r="C165" s="144">
        <v>10.3758</v>
      </c>
      <c r="D165" s="144">
        <v>8.3999999999999995E-3</v>
      </c>
      <c r="E165" s="144">
        <v>8.3999999999999995E-3</v>
      </c>
    </row>
    <row r="166" spans="2:5">
      <c r="B166" s="143">
        <v>44712</v>
      </c>
      <c r="C166" s="144">
        <v>10.3758</v>
      </c>
      <c r="D166" s="144">
        <v>6.4000000000000003E-3</v>
      </c>
      <c r="E166" s="144">
        <v>6.4000000000000003E-3</v>
      </c>
    </row>
    <row r="167" spans="2:5">
      <c r="B167" s="143">
        <v>44719</v>
      </c>
      <c r="C167" s="144">
        <v>10.3758</v>
      </c>
      <c r="D167" s="144">
        <v>2.8999999999999998E-3</v>
      </c>
      <c r="E167" s="144">
        <v>2.8999999999999998E-3</v>
      </c>
    </row>
    <row r="168" spans="2:5">
      <c r="B168" s="143">
        <v>44726</v>
      </c>
      <c r="C168" s="144">
        <v>10.3758</v>
      </c>
      <c r="D168" s="144">
        <v>1.34E-2</v>
      </c>
      <c r="E168" s="144">
        <v>1.34E-2</v>
      </c>
    </row>
    <row r="169" spans="2:5">
      <c r="B169" s="143">
        <v>44733</v>
      </c>
      <c r="C169" s="144">
        <v>10.3758</v>
      </c>
      <c r="D169" s="144">
        <v>5.8999999999999999E-3</v>
      </c>
      <c r="E169" s="144">
        <v>5.8999999999999999E-3</v>
      </c>
    </row>
    <row r="170" spans="2:5">
      <c r="B170" s="143">
        <v>44740</v>
      </c>
      <c r="C170" s="144">
        <v>10.3758</v>
      </c>
      <c r="D170" s="144">
        <v>1.0200000000000001E-2</v>
      </c>
      <c r="E170" s="144">
        <v>1.0200000000000001E-2</v>
      </c>
    </row>
    <row r="171" spans="2:5">
      <c r="B171" s="145"/>
      <c r="C171" s="146"/>
      <c r="D171" s="146"/>
      <c r="E171" s="146"/>
    </row>
    <row r="172" spans="2:5" ht="15.75">
      <c r="B172" s="386" t="s">
        <v>2199</v>
      </c>
      <c r="C172" s="386"/>
      <c r="D172" s="386"/>
      <c r="E172" s="386"/>
    </row>
    <row r="173" spans="2:5" s="142" customFormat="1" ht="38.25">
      <c r="B173" s="139" t="s">
        <v>2173</v>
      </c>
      <c r="C173" s="140" t="s">
        <v>2174</v>
      </c>
      <c r="D173" s="141" t="s">
        <v>2175</v>
      </c>
      <c r="E173" s="141" t="s">
        <v>2176</v>
      </c>
    </row>
    <row r="174" spans="2:5">
      <c r="B174" s="143">
        <v>44565</v>
      </c>
      <c r="C174" s="144">
        <v>10.4023</v>
      </c>
      <c r="D174" s="144">
        <v>9.1999999999999998E-3</v>
      </c>
      <c r="E174" s="144">
        <v>9.1999999999999998E-3</v>
      </c>
    </row>
    <row r="175" spans="2:5">
      <c r="B175" s="143">
        <v>44572</v>
      </c>
      <c r="C175" s="144">
        <v>10.4023</v>
      </c>
      <c r="D175" s="144">
        <v>1.0500000000000001E-2</v>
      </c>
      <c r="E175" s="144">
        <v>1.0500000000000001E-2</v>
      </c>
    </row>
    <row r="176" spans="2:5">
      <c r="B176" s="143">
        <v>44579</v>
      </c>
      <c r="C176" s="144">
        <v>10.4023</v>
      </c>
      <c r="D176" s="144">
        <v>9.7000000000000003E-3</v>
      </c>
      <c r="E176" s="144">
        <v>9.7000000000000003E-3</v>
      </c>
    </row>
    <row r="177" spans="2:5">
      <c r="B177" s="143">
        <v>44586</v>
      </c>
      <c r="C177" s="144">
        <v>10.4023</v>
      </c>
      <c r="D177" s="144">
        <v>6.0000000000000001E-3</v>
      </c>
      <c r="E177" s="144">
        <v>6.0000000000000001E-3</v>
      </c>
    </row>
    <row r="178" spans="2:5">
      <c r="B178" s="143">
        <v>44593</v>
      </c>
      <c r="C178" s="144">
        <v>10.4023</v>
      </c>
      <c r="D178" s="144">
        <v>6.1000000000000004E-3</v>
      </c>
      <c r="E178" s="144">
        <v>6.1000000000000004E-3</v>
      </c>
    </row>
    <row r="179" spans="2:5">
      <c r="B179" s="143">
        <v>44600</v>
      </c>
      <c r="C179" s="144">
        <v>10.4023</v>
      </c>
      <c r="D179" s="144">
        <v>6.0000000000000001E-3</v>
      </c>
      <c r="E179" s="144">
        <v>6.0000000000000001E-3</v>
      </c>
    </row>
    <row r="180" spans="2:5">
      <c r="B180" s="143">
        <v>44607</v>
      </c>
      <c r="C180" s="144">
        <v>10.4023</v>
      </c>
      <c r="D180" s="144">
        <v>1.4999999999999999E-2</v>
      </c>
      <c r="E180" s="144">
        <v>1.4999999999999999E-2</v>
      </c>
    </row>
    <row r="181" spans="2:5">
      <c r="B181" s="143">
        <v>44614</v>
      </c>
      <c r="C181" s="144">
        <v>10.4023</v>
      </c>
      <c r="D181" s="144">
        <v>7.1000000000000004E-3</v>
      </c>
      <c r="E181" s="144">
        <v>7.1000000000000004E-3</v>
      </c>
    </row>
    <row r="182" spans="2:5">
      <c r="B182" s="143">
        <v>44622</v>
      </c>
      <c r="C182" s="144">
        <v>10.4023</v>
      </c>
      <c r="D182" s="144">
        <v>6.4000000000000003E-3</v>
      </c>
      <c r="E182" s="144">
        <v>6.4000000000000003E-3</v>
      </c>
    </row>
    <row r="183" spans="2:5">
      <c r="B183" s="143">
        <v>44628</v>
      </c>
      <c r="C183" s="144">
        <v>10.4023</v>
      </c>
      <c r="D183" s="144">
        <v>2.8999999999999998E-3</v>
      </c>
      <c r="E183" s="144">
        <v>2.8999999999999998E-3</v>
      </c>
    </row>
    <row r="184" spans="2:5">
      <c r="B184" s="143">
        <v>44635</v>
      </c>
      <c r="C184" s="144">
        <v>10.4023</v>
      </c>
      <c r="D184" s="144">
        <v>1.1299999999999999E-2</v>
      </c>
      <c r="E184" s="144">
        <v>1.1299999999999999E-2</v>
      </c>
    </row>
    <row r="185" spans="2:5">
      <c r="B185" s="143">
        <v>44642</v>
      </c>
      <c r="C185" s="144">
        <v>10.4023</v>
      </c>
      <c r="D185" s="144">
        <v>9.4999999999999998E-3</v>
      </c>
      <c r="E185" s="144">
        <v>9.4999999999999998E-3</v>
      </c>
    </row>
    <row r="186" spans="2:5">
      <c r="B186" s="143">
        <v>44649</v>
      </c>
      <c r="C186" s="144">
        <v>10.4023</v>
      </c>
      <c r="D186" s="144">
        <v>1.26E-2</v>
      </c>
      <c r="E186" s="144">
        <v>1.26E-2</v>
      </c>
    </row>
    <row r="187" spans="2:5">
      <c r="B187" s="143">
        <v>44656</v>
      </c>
      <c r="C187" s="144">
        <v>10.4023</v>
      </c>
      <c r="D187" s="144">
        <v>1.18E-2</v>
      </c>
      <c r="E187" s="144">
        <v>1.18E-2</v>
      </c>
    </row>
    <row r="188" spans="2:5">
      <c r="B188" s="143">
        <v>44663</v>
      </c>
      <c r="C188" s="144">
        <v>10.4023</v>
      </c>
      <c r="D188" s="144">
        <v>2E-3</v>
      </c>
      <c r="E188" s="144">
        <v>2E-3</v>
      </c>
    </row>
    <row r="189" spans="2:5">
      <c r="B189" s="143">
        <v>44670</v>
      </c>
      <c r="C189" s="144">
        <v>10.4023</v>
      </c>
      <c r="D189" s="144">
        <v>9.4000000000000004E-3</v>
      </c>
      <c r="E189" s="144">
        <v>9.4000000000000004E-3</v>
      </c>
    </row>
    <row r="190" spans="2:5">
      <c r="B190" s="143">
        <v>44677</v>
      </c>
      <c r="C190" s="144">
        <v>10.4023</v>
      </c>
      <c r="D190" s="144">
        <v>0.01</v>
      </c>
      <c r="E190" s="144">
        <v>0.01</v>
      </c>
    </row>
    <row r="191" spans="2:5">
      <c r="B191" s="143">
        <v>44705</v>
      </c>
      <c r="C191" s="144">
        <v>10.4023</v>
      </c>
      <c r="D191" s="144">
        <v>3.8E-3</v>
      </c>
      <c r="E191" s="144">
        <v>3.8E-3</v>
      </c>
    </row>
    <row r="192" spans="2:5">
      <c r="B192" s="143">
        <v>44712</v>
      </c>
      <c r="C192" s="144">
        <v>10.4023</v>
      </c>
      <c r="D192" s="144">
        <v>1.04E-2</v>
      </c>
      <c r="E192" s="144">
        <v>1.04E-2</v>
      </c>
    </row>
    <row r="193" spans="1:256">
      <c r="B193" s="143">
        <v>44719</v>
      </c>
      <c r="C193" s="144">
        <v>10.4023</v>
      </c>
      <c r="D193" s="144">
        <v>4.3E-3</v>
      </c>
      <c r="E193" s="144">
        <v>4.3E-3</v>
      </c>
    </row>
    <row r="194" spans="1:256">
      <c r="B194" s="143">
        <v>44726</v>
      </c>
      <c r="C194" s="144">
        <v>10.4023</v>
      </c>
      <c r="D194" s="144">
        <v>1.4999999999999999E-2</v>
      </c>
      <c r="E194" s="144">
        <v>1.4999999999999999E-2</v>
      </c>
    </row>
    <row r="195" spans="1:256">
      <c r="B195" s="143">
        <v>44733</v>
      </c>
      <c r="C195" s="144">
        <v>10.4023</v>
      </c>
      <c r="D195" s="144">
        <v>7.4999999999999997E-3</v>
      </c>
      <c r="E195" s="144">
        <v>7.4999999999999997E-3</v>
      </c>
    </row>
    <row r="196" spans="1:256">
      <c r="B196" s="143">
        <v>44740</v>
      </c>
      <c r="C196" s="144">
        <v>10.4023</v>
      </c>
      <c r="D196" s="144">
        <v>1.18E-2</v>
      </c>
      <c r="E196" s="144">
        <v>1.18E-2</v>
      </c>
    </row>
    <row r="198" spans="1:256" ht="18.75">
      <c r="A198" s="164"/>
      <c r="B198" s="165" t="s">
        <v>2200</v>
      </c>
      <c r="C198" s="387" t="s">
        <v>2201</v>
      </c>
      <c r="D198" s="387"/>
      <c r="E198" s="387"/>
      <c r="F198" s="164"/>
      <c r="G198" s="164"/>
      <c r="H198" s="164"/>
      <c r="I198" s="164"/>
      <c r="J198" s="164"/>
      <c r="K198" s="164"/>
      <c r="L198" s="164"/>
      <c r="M198" s="164"/>
      <c r="N198" s="164"/>
      <c r="O198" s="164"/>
      <c r="P198" s="164"/>
      <c r="Q198" s="164"/>
      <c r="R198" s="164"/>
      <c r="S198" s="164"/>
      <c r="T198" s="164"/>
      <c r="U198" s="164"/>
      <c r="V198" s="164"/>
      <c r="W198" s="164"/>
      <c r="X198" s="164"/>
      <c r="Y198" s="164"/>
      <c r="Z198" s="164"/>
      <c r="AA198" s="164"/>
      <c r="AB198" s="164"/>
      <c r="AC198" s="164"/>
      <c r="AD198" s="164"/>
      <c r="AE198" s="164"/>
      <c r="AF198" s="164"/>
      <c r="AG198" s="164"/>
      <c r="AH198" s="164"/>
      <c r="AI198" s="164"/>
      <c r="AJ198" s="164"/>
      <c r="AK198" s="164"/>
      <c r="AL198" s="164"/>
      <c r="AM198" s="164"/>
      <c r="AN198" s="164"/>
      <c r="AO198" s="164"/>
      <c r="AP198" s="164"/>
      <c r="AQ198" s="164"/>
      <c r="AR198" s="164"/>
      <c r="AS198" s="164"/>
      <c r="AT198" s="164"/>
      <c r="AU198" s="164"/>
      <c r="AV198" s="164"/>
      <c r="AW198" s="164"/>
      <c r="AX198" s="164"/>
      <c r="AY198" s="164"/>
      <c r="AZ198" s="164"/>
      <c r="BA198" s="164"/>
      <c r="BB198" s="164"/>
      <c r="BC198" s="164"/>
      <c r="BD198" s="164"/>
      <c r="BE198" s="164"/>
      <c r="BF198" s="164"/>
      <c r="BG198" s="164"/>
      <c r="BH198" s="164"/>
      <c r="BI198" s="164"/>
      <c r="BJ198" s="164"/>
      <c r="BK198" s="164"/>
      <c r="BL198" s="164"/>
      <c r="BM198" s="164"/>
      <c r="BN198" s="164"/>
      <c r="BO198" s="164"/>
      <c r="BP198" s="164"/>
      <c r="BQ198" s="164"/>
      <c r="BR198" s="164"/>
      <c r="BS198" s="164"/>
      <c r="BT198" s="164"/>
      <c r="BU198" s="164"/>
      <c r="BV198" s="164"/>
      <c r="BW198" s="164"/>
      <c r="BX198" s="164"/>
      <c r="BY198" s="164"/>
      <c r="BZ198" s="164"/>
      <c r="CA198" s="164"/>
      <c r="CB198" s="164"/>
      <c r="CC198" s="164"/>
      <c r="CD198" s="164"/>
      <c r="CE198" s="164"/>
      <c r="CF198" s="164"/>
      <c r="CG198" s="164"/>
      <c r="CH198" s="164"/>
      <c r="CI198" s="164"/>
      <c r="CJ198" s="164"/>
      <c r="CK198" s="164"/>
      <c r="CL198" s="164"/>
      <c r="CM198" s="164"/>
      <c r="CN198" s="164"/>
      <c r="CO198" s="164"/>
      <c r="CP198" s="164"/>
      <c r="CQ198" s="164"/>
      <c r="CR198" s="164"/>
      <c r="CS198" s="164"/>
      <c r="CT198" s="164"/>
      <c r="CU198" s="164"/>
      <c r="CV198" s="164"/>
      <c r="CW198" s="164"/>
      <c r="CX198" s="164"/>
      <c r="CY198" s="164"/>
      <c r="CZ198" s="164"/>
      <c r="DA198" s="164"/>
      <c r="DB198" s="164"/>
      <c r="DC198" s="164"/>
      <c r="DD198" s="164"/>
      <c r="DE198" s="164"/>
      <c r="DF198" s="164"/>
      <c r="DG198" s="164"/>
      <c r="DH198" s="164"/>
      <c r="DI198" s="164"/>
      <c r="DJ198" s="164"/>
      <c r="DK198" s="164"/>
      <c r="DL198" s="164"/>
      <c r="DM198" s="164"/>
      <c r="DN198" s="164"/>
      <c r="DO198" s="164"/>
      <c r="DP198" s="164"/>
      <c r="DQ198" s="164"/>
      <c r="DR198" s="164"/>
      <c r="DS198" s="164"/>
      <c r="DT198" s="164"/>
      <c r="DU198" s="164"/>
      <c r="DV198" s="164"/>
      <c r="DW198" s="164"/>
      <c r="DX198" s="164"/>
      <c r="DY198" s="164"/>
      <c r="DZ198" s="164"/>
      <c r="EA198" s="164"/>
      <c r="EB198" s="164"/>
      <c r="EC198" s="164"/>
      <c r="ED198" s="164"/>
      <c r="EE198" s="164"/>
      <c r="EF198" s="164"/>
      <c r="EG198" s="164"/>
      <c r="EH198" s="164"/>
      <c r="EI198" s="164"/>
      <c r="EJ198" s="164"/>
      <c r="EK198" s="164"/>
      <c r="EL198" s="164"/>
      <c r="EM198" s="164"/>
      <c r="EN198" s="164"/>
      <c r="EO198" s="164"/>
      <c r="EP198" s="164"/>
      <c r="EQ198" s="164"/>
      <c r="ER198" s="164"/>
      <c r="ES198" s="164"/>
      <c r="ET198" s="164"/>
      <c r="EU198" s="164"/>
      <c r="EV198" s="164"/>
      <c r="EW198" s="164"/>
      <c r="EX198" s="164"/>
      <c r="EY198" s="164"/>
      <c r="EZ198" s="164"/>
      <c r="FA198" s="164"/>
      <c r="FB198" s="164"/>
      <c r="FC198" s="164"/>
      <c r="FD198" s="164"/>
      <c r="FE198" s="164"/>
      <c r="FF198" s="164"/>
      <c r="FG198" s="164"/>
      <c r="FH198" s="164"/>
      <c r="FI198" s="164"/>
      <c r="FJ198" s="164"/>
      <c r="FK198" s="164"/>
      <c r="FL198" s="164"/>
      <c r="FM198" s="164"/>
      <c r="FN198" s="164"/>
      <c r="FO198" s="164"/>
      <c r="FP198" s="164"/>
      <c r="FQ198" s="164"/>
      <c r="FR198" s="164"/>
      <c r="FS198" s="164"/>
      <c r="FT198" s="164"/>
      <c r="FU198" s="164"/>
      <c r="FV198" s="164"/>
      <c r="FW198" s="164"/>
      <c r="FX198" s="164"/>
      <c r="FY198" s="164"/>
      <c r="FZ198" s="164"/>
      <c r="GA198" s="164"/>
      <c r="GB198" s="164"/>
      <c r="GC198" s="164"/>
      <c r="GD198" s="164"/>
      <c r="GE198" s="164"/>
      <c r="GF198" s="164"/>
      <c r="GG198" s="164"/>
      <c r="GH198" s="164"/>
      <c r="GI198" s="164"/>
      <c r="GJ198" s="164"/>
      <c r="GK198" s="164"/>
      <c r="GL198" s="164"/>
      <c r="GM198" s="164"/>
      <c r="GN198" s="164"/>
      <c r="GO198" s="164"/>
      <c r="GP198" s="164"/>
      <c r="GQ198" s="164"/>
      <c r="GR198" s="164"/>
      <c r="GS198" s="164"/>
      <c r="GT198" s="164"/>
      <c r="GU198" s="164"/>
      <c r="GV198" s="164"/>
      <c r="GW198" s="164"/>
      <c r="GX198" s="164"/>
      <c r="GY198" s="164"/>
      <c r="GZ198" s="164"/>
      <c r="HA198" s="164"/>
      <c r="HB198" s="164"/>
      <c r="HC198" s="164"/>
      <c r="HD198" s="164"/>
      <c r="HE198" s="164"/>
      <c r="HF198" s="164"/>
      <c r="HG198" s="164"/>
      <c r="HH198" s="164"/>
      <c r="HI198" s="164"/>
      <c r="HJ198" s="164"/>
      <c r="HK198" s="164"/>
      <c r="HL198" s="164"/>
      <c r="HM198" s="164"/>
      <c r="HN198" s="164"/>
      <c r="HO198" s="164"/>
      <c r="HP198" s="164"/>
      <c r="HQ198" s="164"/>
      <c r="HR198" s="164"/>
      <c r="HS198" s="164"/>
      <c r="HT198" s="164"/>
      <c r="HU198" s="164"/>
      <c r="HV198" s="164"/>
      <c r="HW198" s="164"/>
      <c r="HX198" s="164"/>
      <c r="HY198" s="164"/>
      <c r="HZ198" s="164"/>
      <c r="IA198" s="164"/>
      <c r="IB198" s="164"/>
      <c r="IC198" s="164"/>
      <c r="ID198" s="164"/>
      <c r="IE198" s="164"/>
      <c r="IF198" s="164"/>
      <c r="IG198" s="164"/>
      <c r="IH198" s="164"/>
      <c r="II198" s="164"/>
      <c r="IJ198" s="164"/>
      <c r="IK198" s="164"/>
      <c r="IL198" s="164"/>
      <c r="IM198" s="164"/>
      <c r="IN198" s="164"/>
      <c r="IO198" s="164"/>
      <c r="IP198" s="164"/>
      <c r="IQ198" s="164"/>
      <c r="IR198" s="164"/>
      <c r="IS198" s="164"/>
      <c r="IT198" s="164"/>
      <c r="IU198" s="164"/>
      <c r="IV198" s="164"/>
    </row>
  </sheetData>
  <mergeCells count="17">
    <mergeCell ref="B100:E100"/>
    <mergeCell ref="B1:E1"/>
    <mergeCell ref="B10:E10"/>
    <mergeCell ref="B19:E19"/>
    <mergeCell ref="B28:E28"/>
    <mergeCell ref="B37:E37"/>
    <mergeCell ref="B46:E46"/>
    <mergeCell ref="B55:E55"/>
    <mergeCell ref="B64:E64"/>
    <mergeCell ref="B73:E73"/>
    <mergeCell ref="B82:E82"/>
    <mergeCell ref="B91:E91"/>
    <mergeCell ref="B109:E109"/>
    <mergeCell ref="B128:E128"/>
    <mergeCell ref="B147:E147"/>
    <mergeCell ref="B172:E172"/>
    <mergeCell ref="C198:E19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L1286"/>
  <sheetViews>
    <sheetView workbookViewId="0">
      <selection activeCell="B1" sqref="B1:E1"/>
    </sheetView>
  </sheetViews>
  <sheetFormatPr defaultRowHeight="12.75"/>
  <cols>
    <col min="1" max="1" width="5.42578125" style="12" bestFit="1" customWidth="1"/>
    <col min="2" max="2" width="80.7109375" style="12" customWidth="1"/>
    <col min="3" max="3" width="25.7109375" style="13" customWidth="1"/>
    <col min="4" max="4" width="25.7109375" style="12" customWidth="1"/>
    <col min="5" max="5" width="14.140625" style="12" bestFit="1" customWidth="1"/>
    <col min="6" max="6" width="12.140625" style="14" bestFit="1" customWidth="1"/>
    <col min="7" max="7" width="18.140625" style="14" bestFit="1" customWidth="1"/>
    <col min="8" max="8" width="9.140625" style="14" bestFit="1" customWidth="1"/>
    <col min="9" max="9" width="1.7109375" style="12" bestFit="1" customWidth="1"/>
    <col min="10" max="16384" width="9.140625" style="12"/>
  </cols>
  <sheetData>
    <row r="1" spans="1:12" s="1" customFormat="1">
      <c r="A1" s="3" t="s">
        <v>0</v>
      </c>
      <c r="B1" s="390" t="s">
        <v>35</v>
      </c>
      <c r="C1" s="390"/>
      <c r="D1" s="390"/>
      <c r="E1" s="390"/>
      <c r="F1" s="4"/>
      <c r="G1" s="4"/>
      <c r="H1" s="4"/>
    </row>
    <row r="2" spans="1:12" s="1" customFormat="1" ht="13.5" thickBot="1">
      <c r="C2" s="5"/>
      <c r="F2" s="4"/>
      <c r="G2" s="4"/>
      <c r="H2" s="4"/>
    </row>
    <row r="3" spans="1:12" s="15" customFormat="1" ht="15">
      <c r="B3" s="32" t="s">
        <v>1251</v>
      </c>
      <c r="C3" s="391"/>
      <c r="D3" s="394"/>
      <c r="F3" s="21"/>
      <c r="G3" s="21"/>
      <c r="H3" s="21"/>
      <c r="K3" s="126"/>
      <c r="L3" s="126"/>
    </row>
    <row r="4" spans="1:12" s="15" customFormat="1" ht="15">
      <c r="B4" s="97" t="s">
        <v>2029</v>
      </c>
      <c r="C4" s="392"/>
      <c r="D4" s="395"/>
      <c r="F4" s="21"/>
      <c r="G4" s="21"/>
      <c r="H4" s="21"/>
      <c r="K4" s="126"/>
      <c r="L4" s="126"/>
    </row>
    <row r="5" spans="1:12" s="15" customFormat="1" ht="15">
      <c r="B5" s="33" t="s">
        <v>993</v>
      </c>
      <c r="C5" s="392"/>
      <c r="D5" s="395"/>
      <c r="F5" s="21"/>
      <c r="G5" s="21"/>
      <c r="H5" s="21"/>
      <c r="K5" s="126"/>
      <c r="L5" s="126"/>
    </row>
    <row r="6" spans="1:12" s="15" customFormat="1" ht="15">
      <c r="B6" s="33" t="s">
        <v>2030</v>
      </c>
      <c r="C6" s="392"/>
      <c r="D6" s="395"/>
      <c r="F6" s="21"/>
      <c r="G6" s="21"/>
      <c r="H6" s="21"/>
      <c r="K6" s="126"/>
      <c r="L6" s="126"/>
    </row>
    <row r="7" spans="1:12" s="15" customFormat="1" ht="45.75" thickBot="1">
      <c r="B7" s="34" t="s">
        <v>2031</v>
      </c>
      <c r="C7" s="393"/>
      <c r="D7" s="396"/>
      <c r="F7" s="21"/>
      <c r="G7" s="21"/>
      <c r="H7" s="21"/>
      <c r="K7" s="126"/>
      <c r="L7" s="126"/>
    </row>
    <row r="8" spans="1:12" s="15" customFormat="1">
      <c r="C8" s="17" t="s">
        <v>995</v>
      </c>
      <c r="D8" s="17" t="s">
        <v>996</v>
      </c>
      <c r="F8" s="21"/>
      <c r="G8" s="21"/>
      <c r="H8" s="21"/>
    </row>
    <row r="11" spans="1:12">
      <c r="B11" s="12" t="s">
        <v>97</v>
      </c>
    </row>
    <row r="13" spans="1:12">
      <c r="B13" s="111" t="s">
        <v>98</v>
      </c>
      <c r="C13" s="112" t="s">
        <v>99</v>
      </c>
      <c r="D13" s="111" t="s">
        <v>128</v>
      </c>
      <c r="E13" s="111" t="s">
        <v>101</v>
      </c>
      <c r="F13" s="113" t="s">
        <v>102</v>
      </c>
      <c r="G13" s="113" t="s">
        <v>103</v>
      </c>
      <c r="H13" s="113" t="s">
        <v>104</v>
      </c>
      <c r="I13" s="114" t="s">
        <v>129</v>
      </c>
    </row>
    <row r="14" spans="1:12">
      <c r="B14" s="114" t="s">
        <v>130</v>
      </c>
      <c r="C14" s="123"/>
    </row>
    <row r="15" spans="1:12">
      <c r="B15" s="114" t="s">
        <v>106</v>
      </c>
      <c r="C15" s="123"/>
    </row>
    <row r="16" spans="1:12">
      <c r="B16" s="12" t="s">
        <v>997</v>
      </c>
      <c r="C16" s="123" t="s">
        <v>131</v>
      </c>
      <c r="D16" s="12" t="s">
        <v>132</v>
      </c>
      <c r="E16" s="12" t="s">
        <v>133</v>
      </c>
      <c r="F16" s="14">
        <v>4551250</v>
      </c>
      <c r="G16" s="14">
        <v>32186.44</v>
      </c>
      <c r="H16" s="14">
        <v>3.84</v>
      </c>
    </row>
    <row r="17" spans="2:8">
      <c r="B17" s="12" t="s">
        <v>1014</v>
      </c>
      <c r="C17" s="123" t="s">
        <v>131</v>
      </c>
      <c r="D17" s="12" t="s">
        <v>132</v>
      </c>
      <c r="E17" s="12" t="s">
        <v>149</v>
      </c>
      <c r="F17" s="14">
        <v>3733200</v>
      </c>
      <c r="G17" s="14">
        <v>23773.02</v>
      </c>
      <c r="H17" s="14">
        <v>2.83</v>
      </c>
    </row>
    <row r="18" spans="2:8">
      <c r="B18" s="12" t="s">
        <v>1005</v>
      </c>
      <c r="C18" s="123" t="s">
        <v>131</v>
      </c>
      <c r="D18" s="12" t="s">
        <v>145</v>
      </c>
      <c r="E18" s="12" t="s">
        <v>146</v>
      </c>
      <c r="F18" s="14">
        <v>1039200</v>
      </c>
      <c r="G18" s="14">
        <v>22559.47</v>
      </c>
      <c r="H18" s="14">
        <v>2.69</v>
      </c>
    </row>
    <row r="19" spans="2:8">
      <c r="B19" s="12" t="s">
        <v>1004</v>
      </c>
      <c r="C19" s="123" t="s">
        <v>131</v>
      </c>
      <c r="D19" s="12" t="s">
        <v>137</v>
      </c>
      <c r="E19" s="12" t="s">
        <v>278</v>
      </c>
      <c r="F19" s="14">
        <v>1993600</v>
      </c>
      <c r="G19" s="14">
        <v>19402.71</v>
      </c>
      <c r="H19" s="14">
        <v>2.31</v>
      </c>
    </row>
    <row r="20" spans="2:8">
      <c r="B20" s="12" t="s">
        <v>2209</v>
      </c>
      <c r="C20" s="123" t="s">
        <v>131</v>
      </c>
      <c r="D20" s="12" t="s">
        <v>195</v>
      </c>
      <c r="E20" s="12" t="s">
        <v>454</v>
      </c>
      <c r="F20" s="14">
        <v>2441250</v>
      </c>
      <c r="G20" s="14">
        <v>16406.419999999998</v>
      </c>
      <c r="H20" s="14">
        <v>1.96</v>
      </c>
    </row>
    <row r="21" spans="2:8">
      <c r="B21" s="12" t="s">
        <v>2210</v>
      </c>
      <c r="C21" s="123" t="s">
        <v>131</v>
      </c>
      <c r="D21" s="12" t="s">
        <v>913</v>
      </c>
      <c r="E21" s="12" t="s">
        <v>914</v>
      </c>
      <c r="F21" s="14">
        <v>742500</v>
      </c>
      <c r="G21" s="14">
        <v>16267.43</v>
      </c>
      <c r="H21" s="14">
        <v>1.94</v>
      </c>
    </row>
    <row r="22" spans="2:8">
      <c r="B22" s="12" t="s">
        <v>2211</v>
      </c>
      <c r="C22" s="123" t="s">
        <v>131</v>
      </c>
      <c r="D22" s="12" t="s">
        <v>137</v>
      </c>
      <c r="E22" s="12" t="s">
        <v>387</v>
      </c>
      <c r="F22" s="14">
        <v>1565400</v>
      </c>
      <c r="G22" s="14">
        <v>15654</v>
      </c>
      <c r="H22" s="14">
        <v>1.87</v>
      </c>
    </row>
    <row r="23" spans="2:8">
      <c r="B23" s="12" t="s">
        <v>1010</v>
      </c>
      <c r="C23" s="123" t="s">
        <v>131</v>
      </c>
      <c r="D23" s="12" t="s">
        <v>168</v>
      </c>
      <c r="E23" s="12" t="s">
        <v>282</v>
      </c>
      <c r="F23" s="14">
        <v>4064400</v>
      </c>
      <c r="G23" s="14">
        <v>14753.77</v>
      </c>
      <c r="H23" s="14">
        <v>1.76</v>
      </c>
    </row>
    <row r="24" spans="2:8">
      <c r="B24" s="12" t="s">
        <v>1013</v>
      </c>
      <c r="C24" s="123" t="s">
        <v>131</v>
      </c>
      <c r="D24" s="12" t="s">
        <v>147</v>
      </c>
      <c r="E24" s="12" t="s">
        <v>284</v>
      </c>
      <c r="F24" s="14">
        <v>525000</v>
      </c>
      <c r="G24" s="14">
        <v>14149.8</v>
      </c>
      <c r="H24" s="14">
        <v>1.69</v>
      </c>
    </row>
    <row r="25" spans="2:8">
      <c r="B25" s="12" t="s">
        <v>2212</v>
      </c>
      <c r="C25" s="123" t="s">
        <v>131</v>
      </c>
      <c r="D25" s="12" t="s">
        <v>290</v>
      </c>
      <c r="E25" s="12" t="s">
        <v>386</v>
      </c>
      <c r="F25" s="14">
        <v>146100</v>
      </c>
      <c r="G25" s="14">
        <v>12375.77</v>
      </c>
      <c r="H25" s="14">
        <v>1.48</v>
      </c>
    </row>
    <row r="26" spans="2:8">
      <c r="B26" s="12" t="s">
        <v>2213</v>
      </c>
      <c r="C26" s="123" t="s">
        <v>131</v>
      </c>
      <c r="D26" s="12" t="s">
        <v>290</v>
      </c>
      <c r="E26" s="12" t="s">
        <v>450</v>
      </c>
      <c r="F26" s="14">
        <v>2968275</v>
      </c>
      <c r="G26" s="14">
        <v>12223.36</v>
      </c>
      <c r="H26" s="14">
        <v>1.46</v>
      </c>
    </row>
    <row r="27" spans="2:8">
      <c r="B27" s="12" t="s">
        <v>2214</v>
      </c>
      <c r="C27" s="123" t="s">
        <v>131</v>
      </c>
      <c r="D27" s="12" t="s">
        <v>145</v>
      </c>
      <c r="E27" s="12" t="s">
        <v>451</v>
      </c>
      <c r="F27" s="14">
        <v>105100</v>
      </c>
      <c r="G27" s="14">
        <v>11489.27</v>
      </c>
      <c r="H27" s="14">
        <v>1.37</v>
      </c>
    </row>
    <row r="28" spans="2:8">
      <c r="B28" s="12" t="s">
        <v>2215</v>
      </c>
      <c r="C28" s="123" t="s">
        <v>131</v>
      </c>
      <c r="D28" s="12" t="s">
        <v>145</v>
      </c>
      <c r="E28" s="12" t="s">
        <v>448</v>
      </c>
      <c r="F28" s="14">
        <v>185125</v>
      </c>
      <c r="G28" s="14">
        <v>9997.68</v>
      </c>
      <c r="H28" s="14">
        <v>1.19</v>
      </c>
    </row>
    <row r="29" spans="2:8">
      <c r="B29" s="12" t="s">
        <v>2216</v>
      </c>
      <c r="C29" s="123" t="s">
        <v>131</v>
      </c>
      <c r="D29" s="12" t="s">
        <v>290</v>
      </c>
      <c r="E29" s="12" t="s">
        <v>458</v>
      </c>
      <c r="F29" s="14">
        <v>365700</v>
      </c>
      <c r="G29" s="14">
        <v>9945.94</v>
      </c>
      <c r="H29" s="14">
        <v>1.19</v>
      </c>
    </row>
    <row r="30" spans="2:8">
      <c r="B30" s="12" t="s">
        <v>2217</v>
      </c>
      <c r="C30" s="123" t="s">
        <v>131</v>
      </c>
      <c r="D30" s="12" t="s">
        <v>264</v>
      </c>
      <c r="E30" s="12" t="s">
        <v>394</v>
      </c>
      <c r="F30" s="14">
        <v>4608000</v>
      </c>
      <c r="G30" s="14">
        <v>9865.73</v>
      </c>
      <c r="H30" s="14">
        <v>1.18</v>
      </c>
    </row>
    <row r="31" spans="2:8">
      <c r="B31" s="12" t="s">
        <v>1037</v>
      </c>
      <c r="C31" s="123" t="s">
        <v>131</v>
      </c>
      <c r="D31" s="12" t="s">
        <v>268</v>
      </c>
      <c r="E31" s="12" t="s">
        <v>302</v>
      </c>
      <c r="F31" s="14">
        <v>4654800</v>
      </c>
      <c r="G31" s="14">
        <v>9863.52</v>
      </c>
      <c r="H31" s="14">
        <v>1.18</v>
      </c>
    </row>
    <row r="32" spans="2:8">
      <c r="B32" s="12" t="s">
        <v>2218</v>
      </c>
      <c r="C32" s="123" t="s">
        <v>131</v>
      </c>
      <c r="D32" s="12" t="s">
        <v>352</v>
      </c>
      <c r="E32" s="12" t="s">
        <v>353</v>
      </c>
      <c r="F32" s="14">
        <v>4330700</v>
      </c>
      <c r="G32" s="14">
        <v>9657.4599999999991</v>
      </c>
      <c r="H32" s="14">
        <v>1.1499999999999999</v>
      </c>
    </row>
    <row r="33" spans="2:8">
      <c r="B33" s="12" t="s">
        <v>2219</v>
      </c>
      <c r="C33" s="123" t="s">
        <v>131</v>
      </c>
      <c r="D33" s="12" t="s">
        <v>174</v>
      </c>
      <c r="E33" s="12" t="s">
        <v>357</v>
      </c>
      <c r="F33" s="14">
        <v>427125</v>
      </c>
      <c r="G33" s="14">
        <v>9619.7099999999991</v>
      </c>
      <c r="H33" s="14">
        <v>1.1499999999999999</v>
      </c>
    </row>
    <row r="34" spans="2:8">
      <c r="B34" s="12" t="s">
        <v>2220</v>
      </c>
      <c r="C34" s="123" t="s">
        <v>131</v>
      </c>
      <c r="D34" s="12" t="s">
        <v>452</v>
      </c>
      <c r="E34" s="12" t="s">
        <v>453</v>
      </c>
      <c r="F34" s="14">
        <v>52240</v>
      </c>
      <c r="G34" s="14">
        <v>9126.33</v>
      </c>
      <c r="H34" s="14">
        <v>1.0900000000000001</v>
      </c>
    </row>
    <row r="35" spans="2:8">
      <c r="B35" s="12" t="s">
        <v>2221</v>
      </c>
      <c r="C35" s="123" t="s">
        <v>131</v>
      </c>
      <c r="D35" s="12" t="s">
        <v>137</v>
      </c>
      <c r="E35" s="12" t="s">
        <v>162</v>
      </c>
      <c r="F35" s="14">
        <v>1913000</v>
      </c>
      <c r="G35" s="14">
        <v>7959.04</v>
      </c>
      <c r="H35" s="14">
        <v>0.95</v>
      </c>
    </row>
    <row r="36" spans="2:8">
      <c r="B36" s="12" t="s">
        <v>2222</v>
      </c>
      <c r="C36" s="123" t="s">
        <v>131</v>
      </c>
      <c r="D36" s="12" t="s">
        <v>163</v>
      </c>
      <c r="E36" s="12" t="s">
        <v>164</v>
      </c>
      <c r="F36" s="14">
        <v>503400</v>
      </c>
      <c r="G36" s="14">
        <v>7844.23</v>
      </c>
      <c r="H36" s="14">
        <v>0.94</v>
      </c>
    </row>
    <row r="37" spans="2:8">
      <c r="B37" s="12" t="s">
        <v>2223</v>
      </c>
      <c r="C37" s="123" t="s">
        <v>131</v>
      </c>
      <c r="D37" s="12" t="s">
        <v>168</v>
      </c>
      <c r="E37" s="12" t="s">
        <v>363</v>
      </c>
      <c r="F37" s="14">
        <v>584250</v>
      </c>
      <c r="G37" s="14">
        <v>7716.48</v>
      </c>
      <c r="H37" s="14">
        <v>0.92</v>
      </c>
    </row>
    <row r="38" spans="2:8">
      <c r="B38" s="12" t="s">
        <v>1007</v>
      </c>
      <c r="C38" s="123" t="s">
        <v>131</v>
      </c>
      <c r="D38" s="12" t="s">
        <v>147</v>
      </c>
      <c r="E38" s="12" t="s">
        <v>148</v>
      </c>
      <c r="F38" s="14">
        <v>397125</v>
      </c>
      <c r="G38" s="14">
        <v>7709.19</v>
      </c>
      <c r="H38" s="14">
        <v>0.92</v>
      </c>
    </row>
    <row r="39" spans="2:8">
      <c r="B39" s="12" t="s">
        <v>2224</v>
      </c>
      <c r="C39" s="123" t="s">
        <v>131</v>
      </c>
      <c r="D39" s="12" t="s">
        <v>132</v>
      </c>
      <c r="E39" s="12" t="s">
        <v>408</v>
      </c>
      <c r="F39" s="14">
        <v>2725200</v>
      </c>
      <c r="G39" s="14">
        <v>7180.9</v>
      </c>
      <c r="H39" s="14">
        <v>0.86</v>
      </c>
    </row>
    <row r="40" spans="2:8">
      <c r="B40" s="12" t="s">
        <v>998</v>
      </c>
      <c r="C40" s="123" t="s">
        <v>131</v>
      </c>
      <c r="D40" s="12" t="s">
        <v>134</v>
      </c>
      <c r="E40" s="12" t="s">
        <v>135</v>
      </c>
      <c r="F40" s="14">
        <v>275500</v>
      </c>
      <c r="G40" s="14">
        <v>7151.02</v>
      </c>
      <c r="H40" s="14">
        <v>0.85</v>
      </c>
    </row>
    <row r="41" spans="2:8">
      <c r="B41" s="12" t="s">
        <v>2225</v>
      </c>
      <c r="C41" s="123" t="s">
        <v>131</v>
      </c>
      <c r="D41" s="12" t="s">
        <v>172</v>
      </c>
      <c r="E41" s="12" t="s">
        <v>547</v>
      </c>
      <c r="F41" s="14">
        <v>1366250</v>
      </c>
      <c r="G41" s="14">
        <v>6775.92</v>
      </c>
      <c r="H41" s="14">
        <v>0.81</v>
      </c>
    </row>
    <row r="42" spans="2:8">
      <c r="B42" s="12" t="s">
        <v>1029</v>
      </c>
      <c r="C42" s="123" t="s">
        <v>131</v>
      </c>
      <c r="D42" s="12" t="s">
        <v>204</v>
      </c>
      <c r="E42" s="12" t="s">
        <v>295</v>
      </c>
      <c r="F42" s="14">
        <v>2667600</v>
      </c>
      <c r="G42" s="14">
        <v>6244.85</v>
      </c>
      <c r="H42" s="14">
        <v>0.74</v>
      </c>
    </row>
    <row r="43" spans="2:8">
      <c r="B43" s="12" t="s">
        <v>2226</v>
      </c>
      <c r="C43" s="123" t="s">
        <v>131</v>
      </c>
      <c r="D43" s="12" t="s">
        <v>177</v>
      </c>
      <c r="E43" s="12" t="s">
        <v>529</v>
      </c>
      <c r="F43" s="14">
        <v>555350</v>
      </c>
      <c r="G43" s="14">
        <v>5965.29</v>
      </c>
      <c r="H43" s="14">
        <v>0.71</v>
      </c>
    </row>
    <row r="44" spans="2:8">
      <c r="B44" s="12" t="s">
        <v>2227</v>
      </c>
      <c r="C44" s="123" t="s">
        <v>131</v>
      </c>
      <c r="D44" s="12" t="s">
        <v>191</v>
      </c>
      <c r="E44" s="12" t="s">
        <v>354</v>
      </c>
      <c r="F44" s="14">
        <v>934700</v>
      </c>
      <c r="G44" s="14">
        <v>5911.04</v>
      </c>
      <c r="H44" s="14">
        <v>0.7</v>
      </c>
    </row>
    <row r="45" spans="2:8">
      <c r="B45" s="12" t="s">
        <v>2228</v>
      </c>
      <c r="C45" s="123" t="s">
        <v>131</v>
      </c>
      <c r="D45" s="12" t="s">
        <v>218</v>
      </c>
      <c r="E45" s="12" t="s">
        <v>915</v>
      </c>
      <c r="F45" s="14">
        <v>345300</v>
      </c>
      <c r="G45" s="14">
        <v>5546.21</v>
      </c>
      <c r="H45" s="14">
        <v>0.66</v>
      </c>
    </row>
    <row r="46" spans="2:8">
      <c r="B46" s="12" t="s">
        <v>2229</v>
      </c>
      <c r="C46" s="123" t="s">
        <v>131</v>
      </c>
      <c r="D46" s="12" t="s">
        <v>132</v>
      </c>
      <c r="E46" s="12" t="s">
        <v>406</v>
      </c>
      <c r="F46" s="14">
        <v>648900</v>
      </c>
      <c r="G46" s="14">
        <v>5154.54</v>
      </c>
      <c r="H46" s="14">
        <v>0.61</v>
      </c>
    </row>
    <row r="47" spans="2:8">
      <c r="B47" s="12" t="s">
        <v>1027</v>
      </c>
      <c r="C47" s="123" t="s">
        <v>131</v>
      </c>
      <c r="D47" s="12" t="s">
        <v>147</v>
      </c>
      <c r="E47" s="12" t="s">
        <v>288</v>
      </c>
      <c r="F47" s="14">
        <v>448000</v>
      </c>
      <c r="G47" s="14">
        <v>4919.9399999999996</v>
      </c>
      <c r="H47" s="14">
        <v>0.59</v>
      </c>
    </row>
    <row r="48" spans="2:8">
      <c r="B48" s="12" t="s">
        <v>1001</v>
      </c>
      <c r="C48" s="123" t="s">
        <v>131</v>
      </c>
      <c r="D48" s="12" t="s">
        <v>137</v>
      </c>
      <c r="E48" s="12" t="s">
        <v>138</v>
      </c>
      <c r="F48" s="14">
        <v>330600</v>
      </c>
      <c r="G48" s="14">
        <v>4833.04</v>
      </c>
      <c r="H48" s="14">
        <v>0.57999999999999996</v>
      </c>
    </row>
    <row r="49" spans="2:8">
      <c r="B49" s="12" t="s">
        <v>2230</v>
      </c>
      <c r="C49" s="123" t="s">
        <v>131</v>
      </c>
      <c r="D49" s="12" t="s">
        <v>268</v>
      </c>
      <c r="E49" s="12" t="s">
        <v>355</v>
      </c>
      <c r="F49" s="14">
        <v>3363000</v>
      </c>
      <c r="G49" s="14">
        <v>4805.7299999999996</v>
      </c>
      <c r="H49" s="14">
        <v>0.56999999999999995</v>
      </c>
    </row>
    <row r="50" spans="2:8">
      <c r="B50" s="12" t="s">
        <v>1012</v>
      </c>
      <c r="C50" s="123" t="s">
        <v>131</v>
      </c>
      <c r="D50" s="12" t="s">
        <v>170</v>
      </c>
      <c r="E50" s="12" t="s">
        <v>171</v>
      </c>
      <c r="F50" s="14">
        <v>656100</v>
      </c>
      <c r="G50" s="14">
        <v>4634.3599999999997</v>
      </c>
      <c r="H50" s="14">
        <v>0.55000000000000004</v>
      </c>
    </row>
    <row r="51" spans="2:8">
      <c r="B51" s="12" t="s">
        <v>2231</v>
      </c>
      <c r="C51" s="123" t="s">
        <v>131</v>
      </c>
      <c r="D51" s="12" t="s">
        <v>182</v>
      </c>
      <c r="E51" s="12" t="s">
        <v>916</v>
      </c>
      <c r="F51" s="14">
        <v>2880000</v>
      </c>
      <c r="G51" s="14">
        <v>4572</v>
      </c>
      <c r="H51" s="14">
        <v>0.55000000000000004</v>
      </c>
    </row>
    <row r="52" spans="2:8">
      <c r="B52" s="12" t="s">
        <v>2232</v>
      </c>
      <c r="C52" s="123" t="s">
        <v>131</v>
      </c>
      <c r="D52" s="12" t="s">
        <v>268</v>
      </c>
      <c r="E52" s="12" t="s">
        <v>370</v>
      </c>
      <c r="F52" s="14">
        <v>2217375</v>
      </c>
      <c r="G52" s="14">
        <v>4483.53</v>
      </c>
      <c r="H52" s="14">
        <v>0.53</v>
      </c>
    </row>
    <row r="53" spans="2:8">
      <c r="B53" s="12" t="s">
        <v>2233</v>
      </c>
      <c r="C53" s="123" t="s">
        <v>131</v>
      </c>
      <c r="D53" s="12" t="s">
        <v>134</v>
      </c>
      <c r="E53" s="12" t="s">
        <v>359</v>
      </c>
      <c r="F53" s="14">
        <v>2060100</v>
      </c>
      <c r="G53" s="14">
        <v>4474.54</v>
      </c>
      <c r="H53" s="14">
        <v>0.53</v>
      </c>
    </row>
    <row r="54" spans="2:8">
      <c r="B54" s="12" t="s">
        <v>2234</v>
      </c>
      <c r="C54" s="123" t="s">
        <v>131</v>
      </c>
      <c r="D54" s="12" t="s">
        <v>145</v>
      </c>
      <c r="E54" s="12" t="s">
        <v>260</v>
      </c>
      <c r="F54" s="14">
        <v>9030000</v>
      </c>
      <c r="G54" s="14">
        <v>4438.25</v>
      </c>
      <c r="H54" s="14">
        <v>0.53</v>
      </c>
    </row>
    <row r="55" spans="2:8">
      <c r="B55" s="12" t="s">
        <v>2235</v>
      </c>
      <c r="C55" s="123" t="s">
        <v>131</v>
      </c>
      <c r="D55" s="12" t="s">
        <v>186</v>
      </c>
      <c r="E55" s="12" t="s">
        <v>187</v>
      </c>
      <c r="F55" s="14">
        <v>386750</v>
      </c>
      <c r="G55" s="14">
        <v>4335.2700000000004</v>
      </c>
      <c r="H55" s="14">
        <v>0.52</v>
      </c>
    </row>
    <row r="56" spans="2:8">
      <c r="B56" s="12" t="s">
        <v>2236</v>
      </c>
      <c r="C56" s="123" t="s">
        <v>131</v>
      </c>
      <c r="D56" s="12" t="s">
        <v>218</v>
      </c>
      <c r="E56" s="12" t="s">
        <v>722</v>
      </c>
      <c r="F56" s="14">
        <v>717000</v>
      </c>
      <c r="G56" s="14">
        <v>4261.13</v>
      </c>
      <c r="H56" s="14">
        <v>0.51</v>
      </c>
    </row>
    <row r="57" spans="2:8">
      <c r="B57" s="12" t="s">
        <v>1034</v>
      </c>
      <c r="C57" s="123" t="s">
        <v>131</v>
      </c>
      <c r="D57" s="12" t="s">
        <v>182</v>
      </c>
      <c r="E57" s="12" t="s">
        <v>298</v>
      </c>
      <c r="F57" s="14">
        <v>229800</v>
      </c>
      <c r="G57" s="14">
        <v>4118.82</v>
      </c>
      <c r="H57" s="14">
        <v>0.49</v>
      </c>
    </row>
    <row r="58" spans="2:8">
      <c r="B58" s="12" t="s">
        <v>2237</v>
      </c>
      <c r="C58" s="123" t="s">
        <v>131</v>
      </c>
      <c r="D58" s="12" t="s">
        <v>468</v>
      </c>
      <c r="E58" s="12" t="s">
        <v>578</v>
      </c>
      <c r="F58" s="14">
        <v>338000</v>
      </c>
      <c r="G58" s="14">
        <v>3998.37</v>
      </c>
      <c r="H58" s="14">
        <v>0.48</v>
      </c>
    </row>
    <row r="59" spans="2:8">
      <c r="B59" s="12" t="s">
        <v>2238</v>
      </c>
      <c r="C59" s="123" t="s">
        <v>131</v>
      </c>
      <c r="D59" s="12" t="s">
        <v>468</v>
      </c>
      <c r="E59" s="12" t="s">
        <v>470</v>
      </c>
      <c r="F59" s="14">
        <v>1268850</v>
      </c>
      <c r="G59" s="14">
        <v>3967.69</v>
      </c>
      <c r="H59" s="14">
        <v>0.47</v>
      </c>
    </row>
    <row r="60" spans="2:8">
      <c r="B60" s="12" t="s">
        <v>2239</v>
      </c>
      <c r="C60" s="123" t="s">
        <v>131</v>
      </c>
      <c r="D60" s="12" t="s">
        <v>137</v>
      </c>
      <c r="E60" s="12" t="s">
        <v>188</v>
      </c>
      <c r="F60" s="14">
        <v>133400</v>
      </c>
      <c r="G60" s="14">
        <v>3851.32</v>
      </c>
      <c r="H60" s="14">
        <v>0.46</v>
      </c>
    </row>
    <row r="61" spans="2:8">
      <c r="B61" s="12" t="s">
        <v>2240</v>
      </c>
      <c r="C61" s="123" t="s">
        <v>131</v>
      </c>
      <c r="D61" s="12" t="s">
        <v>159</v>
      </c>
      <c r="E61" s="12" t="s">
        <v>606</v>
      </c>
      <c r="F61" s="14">
        <v>742000</v>
      </c>
      <c r="G61" s="14">
        <v>3807.2</v>
      </c>
      <c r="H61" s="14">
        <v>0.45</v>
      </c>
    </row>
    <row r="62" spans="2:8">
      <c r="B62" s="12" t="s">
        <v>2241</v>
      </c>
      <c r="C62" s="123" t="s">
        <v>131</v>
      </c>
      <c r="D62" s="12" t="s">
        <v>182</v>
      </c>
      <c r="E62" s="12" t="s">
        <v>766</v>
      </c>
      <c r="F62" s="14">
        <v>283200</v>
      </c>
      <c r="G62" s="14">
        <v>3704.11</v>
      </c>
      <c r="H62" s="14">
        <v>0.44</v>
      </c>
    </row>
    <row r="63" spans="2:8">
      <c r="B63" s="12" t="s">
        <v>2242</v>
      </c>
      <c r="C63" s="123" t="s">
        <v>131</v>
      </c>
      <c r="D63" s="12" t="s">
        <v>168</v>
      </c>
      <c r="E63" s="12" t="s">
        <v>176</v>
      </c>
      <c r="F63" s="14">
        <v>65200</v>
      </c>
      <c r="G63" s="14">
        <v>3655.96</v>
      </c>
      <c r="H63" s="14">
        <v>0.44</v>
      </c>
    </row>
    <row r="64" spans="2:8">
      <c r="B64" s="12" t="s">
        <v>2243</v>
      </c>
      <c r="C64" s="123" t="s">
        <v>131</v>
      </c>
      <c r="D64" s="12" t="s">
        <v>132</v>
      </c>
      <c r="E64" s="12" t="s">
        <v>409</v>
      </c>
      <c r="F64" s="14">
        <v>11520000</v>
      </c>
      <c r="G64" s="14">
        <v>3623.04</v>
      </c>
      <c r="H64" s="14">
        <v>0.43</v>
      </c>
    </row>
    <row r="65" spans="2:8">
      <c r="B65" s="12" t="s">
        <v>2244</v>
      </c>
      <c r="C65" s="123" t="s">
        <v>131</v>
      </c>
      <c r="D65" s="12" t="s">
        <v>159</v>
      </c>
      <c r="E65" s="12" t="s">
        <v>917</v>
      </c>
      <c r="F65" s="14">
        <v>125250</v>
      </c>
      <c r="G65" s="14">
        <v>3582.46</v>
      </c>
      <c r="H65" s="14">
        <v>0.43</v>
      </c>
    </row>
    <row r="66" spans="2:8">
      <c r="B66" s="12" t="s">
        <v>2245</v>
      </c>
      <c r="C66" s="123" t="s">
        <v>131</v>
      </c>
      <c r="D66" s="12" t="s">
        <v>347</v>
      </c>
      <c r="E66" s="12" t="s">
        <v>348</v>
      </c>
      <c r="F66" s="14">
        <v>1055650</v>
      </c>
      <c r="G66" s="14">
        <v>3574.96</v>
      </c>
      <c r="H66" s="14">
        <v>0.43</v>
      </c>
    </row>
    <row r="67" spans="2:8">
      <c r="B67" s="12" t="s">
        <v>2246</v>
      </c>
      <c r="C67" s="123" t="s">
        <v>131</v>
      </c>
      <c r="D67" s="12" t="s">
        <v>345</v>
      </c>
      <c r="E67" s="12" t="s">
        <v>346</v>
      </c>
      <c r="F67" s="14">
        <v>404600</v>
      </c>
      <c r="G67" s="14">
        <v>3508.08</v>
      </c>
      <c r="H67" s="14">
        <v>0.42</v>
      </c>
    </row>
    <row r="68" spans="2:8">
      <c r="B68" s="12" t="s">
        <v>2247</v>
      </c>
      <c r="C68" s="123" t="s">
        <v>131</v>
      </c>
      <c r="D68" s="12" t="s">
        <v>141</v>
      </c>
      <c r="E68" s="12" t="s">
        <v>152</v>
      </c>
      <c r="F68" s="14">
        <v>155700</v>
      </c>
      <c r="G68" s="14">
        <v>3473.04</v>
      </c>
      <c r="H68" s="14">
        <v>0.41</v>
      </c>
    </row>
    <row r="69" spans="2:8">
      <c r="B69" s="12" t="s">
        <v>2248</v>
      </c>
      <c r="C69" s="123" t="s">
        <v>131</v>
      </c>
      <c r="D69" s="12" t="s">
        <v>290</v>
      </c>
      <c r="E69" s="12" t="s">
        <v>457</v>
      </c>
      <c r="F69" s="14">
        <v>123900</v>
      </c>
      <c r="G69" s="14">
        <v>3462.2</v>
      </c>
      <c r="H69" s="14">
        <v>0.41</v>
      </c>
    </row>
    <row r="70" spans="2:8">
      <c r="B70" s="12" t="s">
        <v>466</v>
      </c>
      <c r="C70" s="123" t="s">
        <v>131</v>
      </c>
      <c r="D70" s="12" t="s">
        <v>132</v>
      </c>
      <c r="E70" s="12" t="s">
        <v>467</v>
      </c>
      <c r="F70" s="14">
        <v>3445650</v>
      </c>
      <c r="G70" s="14">
        <v>3356.06</v>
      </c>
      <c r="H70" s="14">
        <v>0.4</v>
      </c>
    </row>
    <row r="71" spans="2:8">
      <c r="B71" s="12" t="s">
        <v>999</v>
      </c>
      <c r="C71" s="123" t="s">
        <v>131</v>
      </c>
      <c r="D71" s="12" t="s">
        <v>132</v>
      </c>
      <c r="E71" s="12" t="s">
        <v>136</v>
      </c>
      <c r="F71" s="14">
        <v>247500</v>
      </c>
      <c r="G71" s="14">
        <v>3336.3</v>
      </c>
      <c r="H71" s="14">
        <v>0.4</v>
      </c>
    </row>
    <row r="72" spans="2:8">
      <c r="B72" s="12" t="s">
        <v>2249</v>
      </c>
      <c r="C72" s="123" t="s">
        <v>131</v>
      </c>
      <c r="D72" s="12" t="s">
        <v>159</v>
      </c>
      <c r="E72" s="12" t="s">
        <v>918</v>
      </c>
      <c r="F72" s="14">
        <v>1067200</v>
      </c>
      <c r="G72" s="14">
        <v>3291.24</v>
      </c>
      <c r="H72" s="14">
        <v>0.39</v>
      </c>
    </row>
    <row r="73" spans="2:8">
      <c r="B73" s="12" t="s">
        <v>1030</v>
      </c>
      <c r="C73" s="123" t="s">
        <v>131</v>
      </c>
      <c r="D73" s="12" t="s">
        <v>165</v>
      </c>
      <c r="E73" s="12" t="s">
        <v>166</v>
      </c>
      <c r="F73" s="14">
        <v>411250</v>
      </c>
      <c r="G73" s="14">
        <v>3124.47</v>
      </c>
      <c r="H73" s="14">
        <v>0.37</v>
      </c>
    </row>
    <row r="74" spans="2:8">
      <c r="B74" s="12" t="s">
        <v>1017</v>
      </c>
      <c r="C74" s="123" t="s">
        <v>131</v>
      </c>
      <c r="D74" s="12" t="s">
        <v>132</v>
      </c>
      <c r="E74" s="12" t="s">
        <v>140</v>
      </c>
      <c r="F74" s="14">
        <v>188000</v>
      </c>
      <c r="G74" s="14">
        <v>3122.87</v>
      </c>
      <c r="H74" s="14">
        <v>0.37</v>
      </c>
    </row>
    <row r="75" spans="2:8">
      <c r="B75" s="12" t="s">
        <v>2250</v>
      </c>
      <c r="C75" s="123" t="s">
        <v>131</v>
      </c>
      <c r="D75" s="12" t="s">
        <v>159</v>
      </c>
      <c r="E75" s="12" t="s">
        <v>479</v>
      </c>
      <c r="F75" s="14">
        <v>489600</v>
      </c>
      <c r="G75" s="14">
        <v>2991.21</v>
      </c>
      <c r="H75" s="14">
        <v>0.36</v>
      </c>
    </row>
    <row r="76" spans="2:8">
      <c r="B76" s="12" t="s">
        <v>2251</v>
      </c>
      <c r="C76" s="123" t="s">
        <v>131</v>
      </c>
      <c r="D76" s="12" t="s">
        <v>452</v>
      </c>
      <c r="E76" s="12" t="s">
        <v>456</v>
      </c>
      <c r="F76" s="14">
        <v>86200</v>
      </c>
      <c r="G76" s="14">
        <v>2988.04</v>
      </c>
      <c r="H76" s="14">
        <v>0.36</v>
      </c>
    </row>
    <row r="77" spans="2:8">
      <c r="B77" s="12" t="s">
        <v>2252</v>
      </c>
      <c r="C77" s="123" t="s">
        <v>131</v>
      </c>
      <c r="D77" s="12" t="s">
        <v>159</v>
      </c>
      <c r="E77" s="12" t="s">
        <v>919</v>
      </c>
      <c r="F77" s="14">
        <v>639900</v>
      </c>
      <c r="G77" s="14">
        <v>2973.62</v>
      </c>
      <c r="H77" s="14">
        <v>0.35</v>
      </c>
    </row>
    <row r="78" spans="2:8">
      <c r="B78" s="12" t="s">
        <v>2253</v>
      </c>
      <c r="C78" s="123" t="s">
        <v>131</v>
      </c>
      <c r="D78" s="12" t="s">
        <v>145</v>
      </c>
      <c r="E78" s="12" t="s">
        <v>920</v>
      </c>
      <c r="F78" s="14">
        <v>880000</v>
      </c>
      <c r="G78" s="14">
        <v>2880.68</v>
      </c>
      <c r="H78" s="14">
        <v>0.34</v>
      </c>
    </row>
    <row r="79" spans="2:8">
      <c r="B79" s="12" t="s">
        <v>1020</v>
      </c>
      <c r="C79" s="123" t="s">
        <v>131</v>
      </c>
      <c r="D79" s="12" t="s">
        <v>186</v>
      </c>
      <c r="E79" s="12" t="s">
        <v>197</v>
      </c>
      <c r="F79" s="14">
        <v>509300</v>
      </c>
      <c r="G79" s="14">
        <v>2801.15</v>
      </c>
      <c r="H79" s="14">
        <v>0.33</v>
      </c>
    </row>
    <row r="80" spans="2:8">
      <c r="B80" s="12" t="s">
        <v>2254</v>
      </c>
      <c r="C80" s="123" t="s">
        <v>131</v>
      </c>
      <c r="D80" s="12" t="s">
        <v>345</v>
      </c>
      <c r="E80" s="12" t="s">
        <v>351</v>
      </c>
      <c r="F80" s="14">
        <v>841250</v>
      </c>
      <c r="G80" s="14">
        <v>2769.82</v>
      </c>
      <c r="H80" s="14">
        <v>0.33</v>
      </c>
    </row>
    <row r="81" spans="2:8">
      <c r="B81" s="12" t="s">
        <v>1028</v>
      </c>
      <c r="C81" s="123" t="s">
        <v>131</v>
      </c>
      <c r="D81" s="12" t="s">
        <v>250</v>
      </c>
      <c r="E81" s="12" t="s">
        <v>296</v>
      </c>
      <c r="F81" s="14">
        <v>767250</v>
      </c>
      <c r="G81" s="14">
        <v>2730.64</v>
      </c>
      <c r="H81" s="14">
        <v>0.33</v>
      </c>
    </row>
    <row r="82" spans="2:8">
      <c r="B82" s="12" t="s">
        <v>2255</v>
      </c>
      <c r="C82" s="123" t="s">
        <v>131</v>
      </c>
      <c r="D82" s="12" t="s">
        <v>159</v>
      </c>
      <c r="E82" s="12" t="s">
        <v>160</v>
      </c>
      <c r="F82" s="14">
        <v>321300</v>
      </c>
      <c r="G82" s="14">
        <v>2668.72</v>
      </c>
      <c r="H82" s="14">
        <v>0.32</v>
      </c>
    </row>
    <row r="83" spans="2:8">
      <c r="B83" s="12" t="s">
        <v>2256</v>
      </c>
      <c r="C83" s="123" t="s">
        <v>131</v>
      </c>
      <c r="D83" s="12" t="s">
        <v>143</v>
      </c>
      <c r="E83" s="12" t="s">
        <v>417</v>
      </c>
      <c r="F83" s="14">
        <v>275000</v>
      </c>
      <c r="G83" s="14">
        <v>2514.19</v>
      </c>
      <c r="H83" s="14">
        <v>0.3</v>
      </c>
    </row>
    <row r="84" spans="2:8">
      <c r="B84" s="12" t="s">
        <v>2257</v>
      </c>
      <c r="C84" s="123" t="s">
        <v>131</v>
      </c>
      <c r="D84" s="12" t="s">
        <v>132</v>
      </c>
      <c r="E84" s="12" t="s">
        <v>411</v>
      </c>
      <c r="F84" s="14">
        <v>3000000</v>
      </c>
      <c r="G84" s="14">
        <v>2503.5</v>
      </c>
      <c r="H84" s="14">
        <v>0.3</v>
      </c>
    </row>
    <row r="85" spans="2:8">
      <c r="B85" s="12" t="s">
        <v>2258</v>
      </c>
      <c r="C85" s="123" t="s">
        <v>131</v>
      </c>
      <c r="D85" s="12" t="s">
        <v>172</v>
      </c>
      <c r="E85" s="12" t="s">
        <v>548</v>
      </c>
      <c r="F85" s="14">
        <v>312000</v>
      </c>
      <c r="G85" s="14">
        <v>2363.56</v>
      </c>
      <c r="H85" s="14">
        <v>0.28000000000000003</v>
      </c>
    </row>
    <row r="86" spans="2:8">
      <c r="B86" s="12" t="s">
        <v>2259</v>
      </c>
      <c r="C86" s="123" t="s">
        <v>131</v>
      </c>
      <c r="D86" s="12" t="s">
        <v>153</v>
      </c>
      <c r="E86" s="12" t="s">
        <v>550</v>
      </c>
      <c r="F86" s="14">
        <v>98175</v>
      </c>
      <c r="G86" s="14">
        <v>2356.64</v>
      </c>
      <c r="H86" s="14">
        <v>0.28000000000000003</v>
      </c>
    </row>
    <row r="87" spans="2:8">
      <c r="B87" s="12" t="s">
        <v>921</v>
      </c>
      <c r="C87" s="123" t="s">
        <v>131</v>
      </c>
      <c r="D87" s="12" t="s">
        <v>132</v>
      </c>
      <c r="E87" s="12" t="s">
        <v>922</v>
      </c>
      <c r="F87" s="14">
        <v>7616000</v>
      </c>
      <c r="G87" s="14">
        <v>2208.64</v>
      </c>
      <c r="H87" s="14">
        <v>0.26</v>
      </c>
    </row>
    <row r="88" spans="2:8">
      <c r="B88" s="12" t="s">
        <v>1000</v>
      </c>
      <c r="C88" s="123" t="s">
        <v>131</v>
      </c>
      <c r="D88" s="12" t="s">
        <v>137</v>
      </c>
      <c r="E88" s="12" t="s">
        <v>139</v>
      </c>
      <c r="F88" s="14">
        <v>59100</v>
      </c>
      <c r="G88" s="14">
        <v>1930.86</v>
      </c>
      <c r="H88" s="14">
        <v>0.23</v>
      </c>
    </row>
    <row r="89" spans="2:8">
      <c r="B89" s="12" t="s">
        <v>2260</v>
      </c>
      <c r="C89" s="123" t="s">
        <v>131</v>
      </c>
      <c r="D89" s="12" t="s">
        <v>137</v>
      </c>
      <c r="E89" s="12" t="s">
        <v>428</v>
      </c>
      <c r="F89" s="14">
        <v>80500</v>
      </c>
      <c r="G89" s="14">
        <v>1846.71</v>
      </c>
      <c r="H89" s="14">
        <v>0.22</v>
      </c>
    </row>
    <row r="90" spans="2:8">
      <c r="B90" s="12" t="s">
        <v>2261</v>
      </c>
      <c r="C90" s="123" t="s">
        <v>131</v>
      </c>
      <c r="D90" s="12" t="s">
        <v>132</v>
      </c>
      <c r="E90" s="12" t="s">
        <v>407</v>
      </c>
      <c r="F90" s="14">
        <v>1950000</v>
      </c>
      <c r="G90" s="14">
        <v>1758.9</v>
      </c>
      <c r="H90" s="14">
        <v>0.21</v>
      </c>
    </row>
    <row r="91" spans="2:8">
      <c r="B91" s="12" t="s">
        <v>2262</v>
      </c>
      <c r="C91" s="123" t="s">
        <v>131</v>
      </c>
      <c r="D91" s="12" t="s">
        <v>153</v>
      </c>
      <c r="E91" s="12" t="s">
        <v>923</v>
      </c>
      <c r="F91" s="14">
        <v>3906000</v>
      </c>
      <c r="G91" s="14">
        <v>1755.75</v>
      </c>
      <c r="H91" s="14">
        <v>0.21</v>
      </c>
    </row>
    <row r="92" spans="2:8" s="133" customFormat="1" ht="25.5">
      <c r="B92" s="133" t="s">
        <v>2263</v>
      </c>
      <c r="C92" s="378" t="s">
        <v>131</v>
      </c>
      <c r="D92" s="133" t="s">
        <v>150</v>
      </c>
      <c r="E92" s="133" t="s">
        <v>924</v>
      </c>
      <c r="F92" s="379">
        <v>1476000</v>
      </c>
      <c r="G92" s="379">
        <v>1743.89</v>
      </c>
      <c r="H92" s="379">
        <v>0.21</v>
      </c>
    </row>
    <row r="93" spans="2:8">
      <c r="B93" s="12" t="s">
        <v>2264</v>
      </c>
      <c r="C93" s="123" t="s">
        <v>131</v>
      </c>
      <c r="D93" s="12" t="s">
        <v>145</v>
      </c>
      <c r="E93" s="12" t="s">
        <v>925</v>
      </c>
      <c r="F93" s="14">
        <v>1636000</v>
      </c>
      <c r="G93" s="14">
        <v>1550.11</v>
      </c>
      <c r="H93" s="14">
        <v>0.18</v>
      </c>
    </row>
    <row r="94" spans="2:8">
      <c r="B94" s="12" t="s">
        <v>2265</v>
      </c>
      <c r="C94" s="123" t="s">
        <v>131</v>
      </c>
      <c r="D94" s="12" t="s">
        <v>477</v>
      </c>
      <c r="E94" s="12" t="s">
        <v>478</v>
      </c>
      <c r="F94" s="14">
        <v>1370150</v>
      </c>
      <c r="G94" s="14">
        <v>1482.5</v>
      </c>
      <c r="H94" s="14">
        <v>0.18</v>
      </c>
    </row>
    <row r="95" spans="2:8">
      <c r="B95" s="12" t="s">
        <v>2266</v>
      </c>
      <c r="C95" s="123" t="s">
        <v>131</v>
      </c>
      <c r="D95" s="12" t="s">
        <v>137</v>
      </c>
      <c r="E95" s="12" t="s">
        <v>429</v>
      </c>
      <c r="F95" s="14">
        <v>37200</v>
      </c>
      <c r="G95" s="14">
        <v>1478.87</v>
      </c>
      <c r="H95" s="14">
        <v>0.18</v>
      </c>
    </row>
    <row r="96" spans="2:8">
      <c r="B96" s="12" t="s">
        <v>1025</v>
      </c>
      <c r="C96" s="123" t="s">
        <v>131</v>
      </c>
      <c r="D96" s="12" t="s">
        <v>168</v>
      </c>
      <c r="E96" s="12" t="s">
        <v>169</v>
      </c>
      <c r="F96" s="14">
        <v>69500</v>
      </c>
      <c r="G96" s="14">
        <v>1474.76</v>
      </c>
      <c r="H96" s="14">
        <v>0.18</v>
      </c>
    </row>
    <row r="97" spans="2:8">
      <c r="B97" s="12" t="s">
        <v>2267</v>
      </c>
      <c r="C97" s="123" t="s">
        <v>131</v>
      </c>
      <c r="D97" s="12" t="s">
        <v>191</v>
      </c>
      <c r="E97" s="12" t="s">
        <v>360</v>
      </c>
      <c r="F97" s="14">
        <v>56750</v>
      </c>
      <c r="G97" s="14">
        <v>1452.52</v>
      </c>
      <c r="H97" s="14">
        <v>0.17</v>
      </c>
    </row>
    <row r="98" spans="2:8">
      <c r="B98" s="12" t="s">
        <v>2268</v>
      </c>
      <c r="C98" s="123" t="s">
        <v>131</v>
      </c>
      <c r="D98" s="12" t="s">
        <v>159</v>
      </c>
      <c r="E98" s="12" t="s">
        <v>926</v>
      </c>
      <c r="F98" s="14">
        <v>374400</v>
      </c>
      <c r="G98" s="14">
        <v>1336.61</v>
      </c>
      <c r="H98" s="14">
        <v>0.16</v>
      </c>
    </row>
    <row r="99" spans="2:8">
      <c r="B99" s="12" t="s">
        <v>2269</v>
      </c>
      <c r="C99" s="123" t="s">
        <v>131</v>
      </c>
      <c r="D99" s="12" t="s">
        <v>347</v>
      </c>
      <c r="E99" s="12" t="s">
        <v>482</v>
      </c>
      <c r="F99" s="14">
        <v>1840250</v>
      </c>
      <c r="G99" s="14">
        <v>1266.0899999999999</v>
      </c>
      <c r="H99" s="14">
        <v>0.15</v>
      </c>
    </row>
    <row r="100" spans="2:8">
      <c r="B100" s="12" t="s">
        <v>2270</v>
      </c>
      <c r="C100" s="123" t="s">
        <v>131</v>
      </c>
      <c r="D100" s="12" t="s">
        <v>145</v>
      </c>
      <c r="E100" s="12" t="s">
        <v>927</v>
      </c>
      <c r="F100" s="14">
        <v>1856192</v>
      </c>
      <c r="G100" s="14">
        <v>1254.79</v>
      </c>
      <c r="H100" s="14">
        <v>0.15</v>
      </c>
    </row>
    <row r="101" spans="2:8">
      <c r="B101" s="12" t="s">
        <v>2271</v>
      </c>
      <c r="C101" s="123" t="s">
        <v>131</v>
      </c>
      <c r="D101" s="12" t="s">
        <v>134</v>
      </c>
      <c r="E101" s="12" t="s">
        <v>368</v>
      </c>
      <c r="F101" s="14">
        <v>405000</v>
      </c>
      <c r="G101" s="14">
        <v>1249.02</v>
      </c>
      <c r="H101" s="14">
        <v>0.15</v>
      </c>
    </row>
    <row r="102" spans="2:8">
      <c r="B102" s="12" t="s">
        <v>2272</v>
      </c>
      <c r="C102" s="123" t="s">
        <v>131</v>
      </c>
      <c r="D102" s="12" t="s">
        <v>250</v>
      </c>
      <c r="E102" s="12" t="s">
        <v>364</v>
      </c>
      <c r="F102" s="14">
        <v>915000</v>
      </c>
      <c r="G102" s="14">
        <v>1237.08</v>
      </c>
      <c r="H102" s="14">
        <v>0.15</v>
      </c>
    </row>
    <row r="103" spans="2:8">
      <c r="B103" s="12" t="s">
        <v>2273</v>
      </c>
      <c r="C103" s="123" t="s">
        <v>131</v>
      </c>
      <c r="D103" s="12" t="s">
        <v>147</v>
      </c>
      <c r="E103" s="12" t="s">
        <v>481</v>
      </c>
      <c r="F103" s="14">
        <v>73150</v>
      </c>
      <c r="G103" s="14">
        <v>1220.6500000000001</v>
      </c>
      <c r="H103" s="14">
        <v>0.15</v>
      </c>
    </row>
    <row r="104" spans="2:8">
      <c r="B104" s="12" t="s">
        <v>2274</v>
      </c>
      <c r="C104" s="123" t="s">
        <v>131</v>
      </c>
      <c r="D104" s="12" t="s">
        <v>150</v>
      </c>
      <c r="E104" s="12" t="s">
        <v>928</v>
      </c>
      <c r="F104" s="14">
        <v>255000</v>
      </c>
      <c r="G104" s="14">
        <v>1169.69</v>
      </c>
      <c r="H104" s="14">
        <v>0.14000000000000001</v>
      </c>
    </row>
    <row r="105" spans="2:8">
      <c r="B105" s="12" t="s">
        <v>2275</v>
      </c>
      <c r="C105" s="123" t="s">
        <v>131</v>
      </c>
      <c r="D105" s="12" t="s">
        <v>145</v>
      </c>
      <c r="E105" s="12" t="s">
        <v>392</v>
      </c>
      <c r="F105" s="14">
        <v>1091200</v>
      </c>
      <c r="G105" s="14">
        <v>1139.76</v>
      </c>
      <c r="H105" s="14">
        <v>0.14000000000000001</v>
      </c>
    </row>
    <row r="106" spans="2:8">
      <c r="B106" s="12" t="s">
        <v>1026</v>
      </c>
      <c r="C106" s="123" t="s">
        <v>131</v>
      </c>
      <c r="D106" s="12" t="s">
        <v>186</v>
      </c>
      <c r="E106" s="12" t="s">
        <v>294</v>
      </c>
      <c r="F106" s="14">
        <v>207000</v>
      </c>
      <c r="G106" s="14">
        <v>1012.23</v>
      </c>
      <c r="H106" s="14">
        <v>0.12</v>
      </c>
    </row>
    <row r="107" spans="2:8">
      <c r="B107" s="12" t="s">
        <v>2276</v>
      </c>
      <c r="C107" s="123" t="s">
        <v>131</v>
      </c>
      <c r="D107" s="12" t="s">
        <v>250</v>
      </c>
      <c r="E107" s="12" t="s">
        <v>929</v>
      </c>
      <c r="F107" s="14">
        <v>447000</v>
      </c>
      <c r="G107" s="14">
        <v>971.33</v>
      </c>
      <c r="H107" s="14">
        <v>0.12</v>
      </c>
    </row>
    <row r="108" spans="2:8">
      <c r="B108" s="12" t="s">
        <v>2277</v>
      </c>
      <c r="C108" s="123" t="s">
        <v>131</v>
      </c>
      <c r="D108" s="12" t="s">
        <v>264</v>
      </c>
      <c r="E108" s="12" t="s">
        <v>753</v>
      </c>
      <c r="F108" s="14">
        <v>229500</v>
      </c>
      <c r="G108" s="14">
        <v>946.8</v>
      </c>
      <c r="H108" s="14">
        <v>0.11</v>
      </c>
    </row>
    <row r="109" spans="2:8">
      <c r="B109" s="12" t="s">
        <v>2278</v>
      </c>
      <c r="C109" s="123" t="s">
        <v>131</v>
      </c>
      <c r="D109" s="12" t="s">
        <v>177</v>
      </c>
      <c r="E109" s="12" t="s">
        <v>564</v>
      </c>
      <c r="F109" s="14">
        <v>390000</v>
      </c>
      <c r="G109" s="14">
        <v>924.5</v>
      </c>
      <c r="H109" s="14">
        <v>0.11</v>
      </c>
    </row>
    <row r="110" spans="2:8">
      <c r="B110" s="12" t="s">
        <v>2279</v>
      </c>
      <c r="C110" s="123" t="s">
        <v>131</v>
      </c>
      <c r="D110" s="12" t="s">
        <v>431</v>
      </c>
      <c r="E110" s="12" t="s">
        <v>432</v>
      </c>
      <c r="F110" s="14">
        <v>30400</v>
      </c>
      <c r="G110" s="14">
        <v>921.36</v>
      </c>
      <c r="H110" s="14">
        <v>0.11</v>
      </c>
    </row>
    <row r="111" spans="2:8">
      <c r="B111" s="12" t="s">
        <v>2280</v>
      </c>
      <c r="C111" s="123" t="s">
        <v>131</v>
      </c>
      <c r="D111" s="12" t="s">
        <v>172</v>
      </c>
      <c r="E111" s="12" t="s">
        <v>173</v>
      </c>
      <c r="F111" s="14">
        <v>182400</v>
      </c>
      <c r="G111" s="14">
        <v>871.69</v>
      </c>
      <c r="H111" s="14">
        <v>0.1</v>
      </c>
    </row>
    <row r="112" spans="2:8">
      <c r="B112" s="12" t="s">
        <v>2281</v>
      </c>
      <c r="C112" s="123" t="s">
        <v>131</v>
      </c>
      <c r="D112" s="12" t="s">
        <v>250</v>
      </c>
      <c r="E112" s="12" t="s">
        <v>832</v>
      </c>
      <c r="F112" s="14">
        <v>103200</v>
      </c>
      <c r="G112" s="14">
        <v>784.94</v>
      </c>
      <c r="H112" s="14">
        <v>0.09</v>
      </c>
    </row>
    <row r="113" spans="2:8">
      <c r="B113" s="12" t="s">
        <v>1003</v>
      </c>
      <c r="C113" s="123" t="s">
        <v>131</v>
      </c>
      <c r="D113" s="12" t="s">
        <v>145</v>
      </c>
      <c r="E113" s="12" t="s">
        <v>279</v>
      </c>
      <c r="F113" s="14">
        <v>101600</v>
      </c>
      <c r="G113" s="14">
        <v>780.54</v>
      </c>
      <c r="H113" s="14">
        <v>0.09</v>
      </c>
    </row>
    <row r="114" spans="2:8">
      <c r="B114" s="12" t="s">
        <v>1032</v>
      </c>
      <c r="C114" s="123" t="s">
        <v>131</v>
      </c>
      <c r="D114" s="12" t="s">
        <v>186</v>
      </c>
      <c r="E114" s="12" t="s">
        <v>297</v>
      </c>
      <c r="F114" s="14">
        <v>69750</v>
      </c>
      <c r="G114" s="14">
        <v>754.42</v>
      </c>
      <c r="H114" s="14">
        <v>0.09</v>
      </c>
    </row>
    <row r="115" spans="2:8">
      <c r="B115" s="12" t="s">
        <v>2282</v>
      </c>
      <c r="C115" s="123" t="s">
        <v>131</v>
      </c>
      <c r="D115" s="12" t="s">
        <v>137</v>
      </c>
      <c r="E115" s="12" t="s">
        <v>185</v>
      </c>
      <c r="F115" s="14">
        <v>21300</v>
      </c>
      <c r="G115" s="14">
        <v>724.58</v>
      </c>
      <c r="H115" s="14">
        <v>0.09</v>
      </c>
    </row>
    <row r="116" spans="2:8">
      <c r="B116" s="12" t="s">
        <v>2283</v>
      </c>
      <c r="C116" s="123" t="s">
        <v>131</v>
      </c>
      <c r="D116" s="12" t="s">
        <v>170</v>
      </c>
      <c r="E116" s="12" t="s">
        <v>930</v>
      </c>
      <c r="F116" s="14">
        <v>196800</v>
      </c>
      <c r="G116" s="14">
        <v>707.4</v>
      </c>
      <c r="H116" s="14">
        <v>0.08</v>
      </c>
    </row>
    <row r="117" spans="2:8">
      <c r="B117" s="12" t="s">
        <v>2284</v>
      </c>
      <c r="C117" s="123" t="s">
        <v>131</v>
      </c>
      <c r="D117" s="12" t="s">
        <v>518</v>
      </c>
      <c r="E117" s="12" t="s">
        <v>622</v>
      </c>
      <c r="F117" s="14">
        <v>46750</v>
      </c>
      <c r="G117" s="14">
        <v>675.44</v>
      </c>
      <c r="H117" s="14">
        <v>0.08</v>
      </c>
    </row>
    <row r="118" spans="2:8">
      <c r="B118" s="12" t="s">
        <v>2285</v>
      </c>
      <c r="C118" s="123" t="s">
        <v>131</v>
      </c>
      <c r="D118" s="12" t="s">
        <v>237</v>
      </c>
      <c r="E118" s="12" t="s">
        <v>831</v>
      </c>
      <c r="F118" s="14">
        <v>289584</v>
      </c>
      <c r="G118" s="14">
        <v>652</v>
      </c>
      <c r="H118" s="14">
        <v>0.08</v>
      </c>
    </row>
    <row r="119" spans="2:8">
      <c r="B119" s="12" t="s">
        <v>2286</v>
      </c>
      <c r="C119" s="123" t="s">
        <v>131</v>
      </c>
      <c r="D119" s="12" t="s">
        <v>145</v>
      </c>
      <c r="E119" s="12" t="s">
        <v>931</v>
      </c>
      <c r="F119" s="14">
        <v>136500</v>
      </c>
      <c r="G119" s="14">
        <v>581.97</v>
      </c>
      <c r="H119" s="14">
        <v>7.0000000000000007E-2</v>
      </c>
    </row>
    <row r="120" spans="2:8">
      <c r="B120" s="12" t="s">
        <v>2287</v>
      </c>
      <c r="C120" s="123" t="s">
        <v>131</v>
      </c>
      <c r="D120" s="12" t="s">
        <v>168</v>
      </c>
      <c r="E120" s="12" t="s">
        <v>932</v>
      </c>
      <c r="F120" s="14">
        <v>40000</v>
      </c>
      <c r="G120" s="14">
        <v>513.46</v>
      </c>
      <c r="H120" s="14">
        <v>0.06</v>
      </c>
    </row>
    <row r="121" spans="2:8">
      <c r="B121" s="12" t="s">
        <v>2288</v>
      </c>
      <c r="C121" s="123" t="s">
        <v>131</v>
      </c>
      <c r="D121" s="12" t="s">
        <v>174</v>
      </c>
      <c r="E121" s="12" t="s">
        <v>933</v>
      </c>
      <c r="F121" s="14">
        <v>70550</v>
      </c>
      <c r="G121" s="14">
        <v>492.93</v>
      </c>
      <c r="H121" s="14">
        <v>0.06</v>
      </c>
    </row>
    <row r="122" spans="2:8">
      <c r="B122" s="12" t="s">
        <v>2289</v>
      </c>
      <c r="C122" s="123" t="s">
        <v>131</v>
      </c>
      <c r="D122" s="12" t="s">
        <v>132</v>
      </c>
      <c r="E122" s="12" t="s">
        <v>410</v>
      </c>
      <c r="F122" s="14">
        <v>365000</v>
      </c>
      <c r="G122" s="14">
        <v>485.63</v>
      </c>
      <c r="H122" s="14">
        <v>0.06</v>
      </c>
    </row>
    <row r="123" spans="2:8">
      <c r="B123" s="12" t="s">
        <v>2290</v>
      </c>
      <c r="C123" s="123" t="s">
        <v>131</v>
      </c>
      <c r="D123" s="12" t="s">
        <v>174</v>
      </c>
      <c r="E123" s="12" t="s">
        <v>175</v>
      </c>
      <c r="F123" s="14">
        <v>27250</v>
      </c>
      <c r="G123" s="14">
        <v>473.17</v>
      </c>
      <c r="H123" s="14">
        <v>0.06</v>
      </c>
    </row>
    <row r="124" spans="2:8">
      <c r="B124" s="12" t="s">
        <v>2291</v>
      </c>
      <c r="C124" s="123" t="s">
        <v>131</v>
      </c>
      <c r="D124" s="12" t="s">
        <v>468</v>
      </c>
      <c r="E124" s="12" t="s">
        <v>934</v>
      </c>
      <c r="F124" s="14">
        <v>62300</v>
      </c>
      <c r="G124" s="14">
        <v>459.56</v>
      </c>
      <c r="H124" s="14">
        <v>0.05</v>
      </c>
    </row>
    <row r="125" spans="2:8">
      <c r="B125" s="12" t="s">
        <v>2292</v>
      </c>
      <c r="C125" s="123" t="s">
        <v>131</v>
      </c>
      <c r="D125" s="12" t="s">
        <v>159</v>
      </c>
      <c r="E125" s="12" t="s">
        <v>611</v>
      </c>
      <c r="F125" s="14">
        <v>117300</v>
      </c>
      <c r="G125" s="14">
        <v>453.19</v>
      </c>
      <c r="H125" s="14">
        <v>0.05</v>
      </c>
    </row>
    <row r="126" spans="2:8">
      <c r="B126" s="12" t="s">
        <v>446</v>
      </c>
      <c r="C126" s="123" t="s">
        <v>131</v>
      </c>
      <c r="D126" s="12" t="s">
        <v>132</v>
      </c>
      <c r="E126" s="12" t="s">
        <v>447</v>
      </c>
      <c r="F126" s="14">
        <v>75000</v>
      </c>
      <c r="G126" s="14">
        <v>349.43</v>
      </c>
      <c r="H126" s="14">
        <v>0.04</v>
      </c>
    </row>
    <row r="127" spans="2:8">
      <c r="B127" s="12" t="s">
        <v>2293</v>
      </c>
      <c r="C127" s="123" t="s">
        <v>131</v>
      </c>
      <c r="D127" s="12" t="s">
        <v>159</v>
      </c>
      <c r="E127" s="12" t="s">
        <v>179</v>
      </c>
      <c r="F127" s="14">
        <v>9450</v>
      </c>
      <c r="G127" s="14">
        <v>343.07</v>
      </c>
      <c r="H127" s="14">
        <v>0.04</v>
      </c>
    </row>
    <row r="128" spans="2:8">
      <c r="B128" s="12" t="s">
        <v>2294</v>
      </c>
      <c r="C128" s="123" t="s">
        <v>131</v>
      </c>
      <c r="D128" s="12" t="s">
        <v>134</v>
      </c>
      <c r="E128" s="12" t="s">
        <v>767</v>
      </c>
      <c r="F128" s="14">
        <v>458250</v>
      </c>
      <c r="G128" s="14">
        <v>340.25</v>
      </c>
      <c r="H128" s="14">
        <v>0.04</v>
      </c>
    </row>
    <row r="129" spans="2:9">
      <c r="B129" s="12" t="s">
        <v>2295</v>
      </c>
      <c r="C129" s="123" t="s">
        <v>131</v>
      </c>
      <c r="D129" s="12" t="s">
        <v>145</v>
      </c>
      <c r="E129" s="12" t="s">
        <v>935</v>
      </c>
      <c r="F129" s="14">
        <v>384000</v>
      </c>
      <c r="G129" s="14">
        <v>326.39999999999998</v>
      </c>
      <c r="H129" s="14">
        <v>0.04</v>
      </c>
    </row>
    <row r="130" spans="2:9">
      <c r="B130" s="12" t="s">
        <v>1039</v>
      </c>
      <c r="C130" s="123" t="s">
        <v>131</v>
      </c>
      <c r="D130" s="12" t="s">
        <v>145</v>
      </c>
      <c r="E130" s="12" t="s">
        <v>304</v>
      </c>
      <c r="F130" s="14">
        <v>33000</v>
      </c>
      <c r="G130" s="14">
        <v>322.18</v>
      </c>
      <c r="H130" s="14">
        <v>0.04</v>
      </c>
    </row>
    <row r="131" spans="2:9">
      <c r="B131" s="12" t="s">
        <v>2296</v>
      </c>
      <c r="C131" s="123" t="s">
        <v>131</v>
      </c>
      <c r="D131" s="12" t="s">
        <v>143</v>
      </c>
      <c r="E131" s="12" t="s">
        <v>393</v>
      </c>
      <c r="F131" s="14">
        <v>151200</v>
      </c>
      <c r="G131" s="14">
        <v>316.16000000000003</v>
      </c>
      <c r="H131" s="14">
        <v>0.04</v>
      </c>
    </row>
    <row r="132" spans="2:9">
      <c r="B132" s="12" t="s">
        <v>2297</v>
      </c>
      <c r="C132" s="123" t="s">
        <v>131</v>
      </c>
      <c r="D132" s="12" t="s">
        <v>150</v>
      </c>
      <c r="E132" s="12" t="s">
        <v>936</v>
      </c>
      <c r="F132" s="14">
        <v>216000</v>
      </c>
      <c r="G132" s="14">
        <v>297.64999999999998</v>
      </c>
      <c r="H132" s="14">
        <v>0.04</v>
      </c>
    </row>
    <row r="133" spans="2:9">
      <c r="B133" s="12" t="s">
        <v>2298</v>
      </c>
      <c r="C133" s="123" t="s">
        <v>131</v>
      </c>
      <c r="D133" s="12" t="s">
        <v>237</v>
      </c>
      <c r="E133" s="12" t="s">
        <v>937</v>
      </c>
      <c r="F133" s="14">
        <v>174800</v>
      </c>
      <c r="G133" s="14">
        <v>290.95</v>
      </c>
      <c r="H133" s="14">
        <v>0.03</v>
      </c>
    </row>
    <row r="134" spans="2:9">
      <c r="B134" s="12" t="s">
        <v>1033</v>
      </c>
      <c r="C134" s="123" t="s">
        <v>131</v>
      </c>
      <c r="D134" s="12" t="s">
        <v>143</v>
      </c>
      <c r="E134" s="12" t="s">
        <v>144</v>
      </c>
      <c r="F134" s="14">
        <v>36100</v>
      </c>
      <c r="G134" s="14">
        <v>247.27</v>
      </c>
      <c r="H134" s="14">
        <v>0.03</v>
      </c>
    </row>
    <row r="135" spans="2:9">
      <c r="B135" s="12" t="s">
        <v>2299</v>
      </c>
      <c r="C135" s="123" t="s">
        <v>131</v>
      </c>
      <c r="D135" s="12" t="s">
        <v>145</v>
      </c>
      <c r="E135" s="12" t="s">
        <v>820</v>
      </c>
      <c r="F135" s="14">
        <v>12100</v>
      </c>
      <c r="G135" s="14">
        <v>200.34</v>
      </c>
      <c r="H135" s="14">
        <v>0.02</v>
      </c>
    </row>
    <row r="136" spans="2:9">
      <c r="B136" s="12" t="s">
        <v>2300</v>
      </c>
      <c r="C136" s="123" t="s">
        <v>131</v>
      </c>
      <c r="D136" s="12" t="s">
        <v>345</v>
      </c>
      <c r="E136" s="12" t="s">
        <v>385</v>
      </c>
      <c r="F136" s="14">
        <v>31050</v>
      </c>
      <c r="G136" s="14">
        <v>175.28</v>
      </c>
      <c r="H136" s="14">
        <v>0.02</v>
      </c>
    </row>
    <row r="137" spans="2:9">
      <c r="B137" s="12" t="s">
        <v>2301</v>
      </c>
      <c r="C137" s="123" t="s">
        <v>131</v>
      </c>
      <c r="D137" s="12" t="s">
        <v>159</v>
      </c>
      <c r="E137" s="12" t="s">
        <v>455</v>
      </c>
      <c r="F137" s="14">
        <v>8450</v>
      </c>
      <c r="G137" s="14">
        <v>77.5</v>
      </c>
      <c r="H137" s="14">
        <v>0.01</v>
      </c>
    </row>
    <row r="138" spans="2:9">
      <c r="B138" s="12" t="s">
        <v>2302</v>
      </c>
      <c r="C138" s="123" t="s">
        <v>131</v>
      </c>
      <c r="D138" s="12" t="s">
        <v>159</v>
      </c>
      <c r="E138" s="12" t="s">
        <v>938</v>
      </c>
      <c r="F138" s="14">
        <v>22000</v>
      </c>
      <c r="G138" s="14">
        <v>59.9</v>
      </c>
      <c r="H138" s="14">
        <v>0.01</v>
      </c>
    </row>
    <row r="139" spans="2:9">
      <c r="B139" s="12" t="s">
        <v>2303</v>
      </c>
      <c r="C139" s="123" t="s">
        <v>131</v>
      </c>
      <c r="D139" s="12" t="s">
        <v>150</v>
      </c>
      <c r="E139" s="12" t="s">
        <v>939</v>
      </c>
      <c r="F139" s="14">
        <v>350</v>
      </c>
      <c r="G139" s="14">
        <v>53.3</v>
      </c>
      <c r="H139" s="14">
        <v>0.01</v>
      </c>
    </row>
    <row r="140" spans="2:9">
      <c r="B140" s="12" t="s">
        <v>2304</v>
      </c>
      <c r="C140" s="123" t="s">
        <v>131</v>
      </c>
      <c r="D140" s="12" t="s">
        <v>345</v>
      </c>
      <c r="E140" s="12" t="s">
        <v>940</v>
      </c>
      <c r="F140" s="14">
        <v>54000</v>
      </c>
      <c r="G140" s="14">
        <v>37.020000000000003</v>
      </c>
      <c r="H140" s="14">
        <v>0</v>
      </c>
      <c r="I140" s="12" t="s">
        <v>413</v>
      </c>
    </row>
    <row r="141" spans="2:9">
      <c r="B141" s="12" t="s">
        <v>2305</v>
      </c>
      <c r="C141" s="123" t="s">
        <v>131</v>
      </c>
      <c r="D141" s="12" t="s">
        <v>143</v>
      </c>
      <c r="E141" s="12" t="s">
        <v>144</v>
      </c>
      <c r="F141" s="14">
        <v>-1900</v>
      </c>
      <c r="G141" s="14">
        <v>-13</v>
      </c>
      <c r="H141" s="14">
        <v>0</v>
      </c>
      <c r="I141" s="12" t="s">
        <v>413</v>
      </c>
    </row>
    <row r="142" spans="2:9">
      <c r="B142" s="12" t="s">
        <v>2306</v>
      </c>
      <c r="C142" s="123" t="s">
        <v>131</v>
      </c>
      <c r="D142" s="12" t="s">
        <v>168</v>
      </c>
      <c r="E142" s="12" t="s">
        <v>363</v>
      </c>
      <c r="F142" s="14">
        <v>-1425</v>
      </c>
      <c r="G142" s="14">
        <v>-18.82</v>
      </c>
      <c r="H142" s="14">
        <v>0</v>
      </c>
      <c r="I142" s="12" t="s">
        <v>413</v>
      </c>
    </row>
    <row r="143" spans="2:9">
      <c r="B143" s="12" t="s">
        <v>2307</v>
      </c>
      <c r="C143" s="123" t="s">
        <v>131</v>
      </c>
      <c r="D143" s="12" t="s">
        <v>132</v>
      </c>
      <c r="E143" s="12" t="s">
        <v>407</v>
      </c>
      <c r="F143" s="14">
        <v>-30000</v>
      </c>
      <c r="G143" s="14">
        <v>-26.75</v>
      </c>
      <c r="H143" s="14">
        <v>0</v>
      </c>
      <c r="I143" s="12" t="s">
        <v>413</v>
      </c>
    </row>
    <row r="144" spans="2:9">
      <c r="B144" s="12" t="s">
        <v>2308</v>
      </c>
      <c r="C144" s="123" t="s">
        <v>131</v>
      </c>
      <c r="D144" s="12" t="s">
        <v>134</v>
      </c>
      <c r="E144" s="12" t="s">
        <v>767</v>
      </c>
      <c r="F144" s="14">
        <v>-48750</v>
      </c>
      <c r="G144" s="14">
        <v>-35.1</v>
      </c>
      <c r="H144" s="14">
        <v>0</v>
      </c>
      <c r="I144" s="12" t="s">
        <v>413</v>
      </c>
    </row>
    <row r="145" spans="2:9">
      <c r="B145" s="12" t="s">
        <v>2309</v>
      </c>
      <c r="C145" s="123" t="s">
        <v>131</v>
      </c>
      <c r="D145" s="12" t="s">
        <v>345</v>
      </c>
      <c r="E145" s="12" t="s">
        <v>940</v>
      </c>
      <c r="F145" s="14">
        <v>-54000</v>
      </c>
      <c r="G145" s="14">
        <v>-37.130000000000003</v>
      </c>
      <c r="H145" s="14">
        <v>0</v>
      </c>
      <c r="I145" s="12" t="s">
        <v>413</v>
      </c>
    </row>
    <row r="146" spans="2:9">
      <c r="B146" s="12" t="s">
        <v>2310</v>
      </c>
      <c r="C146" s="123" t="s">
        <v>131</v>
      </c>
      <c r="D146" s="12" t="s">
        <v>150</v>
      </c>
      <c r="E146" s="12" t="s">
        <v>939</v>
      </c>
      <c r="F146" s="14">
        <v>-350</v>
      </c>
      <c r="G146" s="14">
        <v>-52.76</v>
      </c>
      <c r="H146" s="14">
        <v>-0.01</v>
      </c>
    </row>
    <row r="147" spans="2:9">
      <c r="B147" s="12" t="s">
        <v>2311</v>
      </c>
      <c r="C147" s="123" t="s">
        <v>131</v>
      </c>
      <c r="D147" s="12" t="s">
        <v>159</v>
      </c>
      <c r="E147" s="12" t="s">
        <v>938</v>
      </c>
      <c r="F147" s="14">
        <v>-22000</v>
      </c>
      <c r="G147" s="14">
        <v>-59.92</v>
      </c>
      <c r="H147" s="14">
        <v>-0.01</v>
      </c>
    </row>
    <row r="148" spans="2:9">
      <c r="B148" s="12" t="s">
        <v>2312</v>
      </c>
      <c r="C148" s="123" t="s">
        <v>131</v>
      </c>
      <c r="D148" s="12" t="s">
        <v>159</v>
      </c>
      <c r="E148" s="12" t="s">
        <v>455</v>
      </c>
      <c r="F148" s="14">
        <v>-8450</v>
      </c>
      <c r="G148" s="14">
        <v>-77.489999999999995</v>
      </c>
      <c r="H148" s="14">
        <v>-0.01</v>
      </c>
    </row>
    <row r="149" spans="2:9">
      <c r="B149" s="12" t="s">
        <v>2313</v>
      </c>
      <c r="C149" s="123" t="s">
        <v>131</v>
      </c>
      <c r="D149" s="12" t="s">
        <v>345</v>
      </c>
      <c r="E149" s="12" t="s">
        <v>385</v>
      </c>
      <c r="F149" s="14">
        <v>-31050</v>
      </c>
      <c r="G149" s="14">
        <v>-170.22</v>
      </c>
      <c r="H149" s="14">
        <v>-0.02</v>
      </c>
    </row>
    <row r="150" spans="2:9">
      <c r="B150" s="12" t="s">
        <v>2314</v>
      </c>
      <c r="C150" s="123" t="s">
        <v>131</v>
      </c>
      <c r="D150" s="12" t="s">
        <v>145</v>
      </c>
      <c r="E150" s="12" t="s">
        <v>820</v>
      </c>
      <c r="F150" s="14">
        <v>-12100</v>
      </c>
      <c r="G150" s="14">
        <v>-196.73</v>
      </c>
      <c r="H150" s="14">
        <v>-0.02</v>
      </c>
    </row>
    <row r="151" spans="2:9">
      <c r="B151" s="12" t="s">
        <v>2315</v>
      </c>
      <c r="C151" s="123" t="s">
        <v>131</v>
      </c>
      <c r="D151" s="12" t="s">
        <v>345</v>
      </c>
      <c r="E151" s="12" t="s">
        <v>351</v>
      </c>
      <c r="F151" s="14">
        <v>-60000</v>
      </c>
      <c r="G151" s="14">
        <v>-196.83</v>
      </c>
      <c r="H151" s="14">
        <v>-0.02</v>
      </c>
    </row>
    <row r="152" spans="2:9">
      <c r="B152" s="12" t="s">
        <v>2316</v>
      </c>
      <c r="C152" s="123" t="s">
        <v>131</v>
      </c>
      <c r="D152" s="12" t="s">
        <v>137</v>
      </c>
      <c r="E152" s="12" t="s">
        <v>278</v>
      </c>
      <c r="F152" s="14">
        <v>-21700</v>
      </c>
      <c r="G152" s="14">
        <v>-210.24</v>
      </c>
      <c r="H152" s="14">
        <v>-0.03</v>
      </c>
    </row>
    <row r="153" spans="2:9">
      <c r="B153" s="12" t="s">
        <v>2305</v>
      </c>
      <c r="C153" s="123" t="s">
        <v>131</v>
      </c>
      <c r="D153" s="12" t="s">
        <v>143</v>
      </c>
      <c r="E153" s="12" t="s">
        <v>144</v>
      </c>
      <c r="F153" s="14">
        <v>-34200</v>
      </c>
      <c r="G153" s="14">
        <v>-234.34</v>
      </c>
      <c r="H153" s="14">
        <v>-0.03</v>
      </c>
    </row>
    <row r="154" spans="2:9">
      <c r="B154" s="12" t="s">
        <v>2317</v>
      </c>
      <c r="C154" s="123" t="s">
        <v>131</v>
      </c>
      <c r="D154" s="12" t="s">
        <v>237</v>
      </c>
      <c r="E154" s="12" t="s">
        <v>937</v>
      </c>
      <c r="F154" s="14">
        <v>-174800</v>
      </c>
      <c r="G154" s="14">
        <v>-291.83</v>
      </c>
      <c r="H154" s="14">
        <v>-0.03</v>
      </c>
    </row>
    <row r="155" spans="2:9">
      <c r="B155" s="12" t="s">
        <v>2318</v>
      </c>
      <c r="C155" s="123" t="s">
        <v>131</v>
      </c>
      <c r="D155" s="12" t="s">
        <v>150</v>
      </c>
      <c r="E155" s="12" t="s">
        <v>936</v>
      </c>
      <c r="F155" s="14">
        <v>-216000</v>
      </c>
      <c r="G155" s="14">
        <v>-298.08</v>
      </c>
      <c r="H155" s="14">
        <v>-0.04</v>
      </c>
    </row>
    <row r="156" spans="2:9">
      <c r="B156" s="12" t="s">
        <v>2308</v>
      </c>
      <c r="C156" s="123" t="s">
        <v>131</v>
      </c>
      <c r="D156" s="12" t="s">
        <v>134</v>
      </c>
      <c r="E156" s="12" t="s">
        <v>767</v>
      </c>
      <c r="F156" s="14">
        <v>-409500</v>
      </c>
      <c r="G156" s="14">
        <v>-303.44</v>
      </c>
      <c r="H156" s="14">
        <v>-0.04</v>
      </c>
    </row>
    <row r="157" spans="2:9">
      <c r="B157" s="12" t="s">
        <v>2319</v>
      </c>
      <c r="C157" s="123" t="s">
        <v>131</v>
      </c>
      <c r="D157" s="12" t="s">
        <v>143</v>
      </c>
      <c r="E157" s="12" t="s">
        <v>393</v>
      </c>
      <c r="F157" s="14">
        <v>-151200</v>
      </c>
      <c r="G157" s="14">
        <v>-317.14</v>
      </c>
      <c r="H157" s="14">
        <v>-0.04</v>
      </c>
    </row>
    <row r="158" spans="2:9">
      <c r="B158" s="12" t="s">
        <v>2320</v>
      </c>
      <c r="C158" s="123" t="s">
        <v>131</v>
      </c>
      <c r="D158" s="12" t="s">
        <v>145</v>
      </c>
      <c r="E158" s="12" t="s">
        <v>304</v>
      </c>
      <c r="F158" s="14">
        <v>-33000</v>
      </c>
      <c r="G158" s="14">
        <v>-322.95</v>
      </c>
      <c r="H158" s="14">
        <v>-0.04</v>
      </c>
    </row>
    <row r="159" spans="2:9">
      <c r="B159" s="12" t="s">
        <v>2321</v>
      </c>
      <c r="C159" s="123" t="s">
        <v>131</v>
      </c>
      <c r="D159" s="12" t="s">
        <v>145</v>
      </c>
      <c r="E159" s="12" t="s">
        <v>935</v>
      </c>
      <c r="F159" s="14">
        <v>-384000</v>
      </c>
      <c r="G159" s="14">
        <v>-327.36</v>
      </c>
      <c r="H159" s="14">
        <v>-0.04</v>
      </c>
    </row>
    <row r="160" spans="2:9">
      <c r="B160" s="12" t="s">
        <v>2322</v>
      </c>
      <c r="C160" s="123" t="s">
        <v>131</v>
      </c>
      <c r="D160" s="12" t="s">
        <v>159</v>
      </c>
      <c r="E160" s="12" t="s">
        <v>179</v>
      </c>
      <c r="F160" s="14">
        <v>-9450</v>
      </c>
      <c r="G160" s="14">
        <v>-342.45</v>
      </c>
      <c r="H160" s="14">
        <v>-0.04</v>
      </c>
    </row>
    <row r="161" spans="2:8">
      <c r="B161" s="12" t="s">
        <v>487</v>
      </c>
      <c r="C161" s="123" t="s">
        <v>131</v>
      </c>
      <c r="D161" s="12" t="s">
        <v>132</v>
      </c>
      <c r="E161" s="12" t="s">
        <v>447</v>
      </c>
      <c r="F161" s="14">
        <v>-75000</v>
      </c>
      <c r="G161" s="14">
        <v>-348.6</v>
      </c>
      <c r="H161" s="14">
        <v>-0.04</v>
      </c>
    </row>
    <row r="162" spans="2:8">
      <c r="B162" s="12" t="s">
        <v>2323</v>
      </c>
      <c r="C162" s="123" t="s">
        <v>131</v>
      </c>
      <c r="D162" s="12" t="s">
        <v>159</v>
      </c>
      <c r="E162" s="12" t="s">
        <v>611</v>
      </c>
      <c r="F162" s="14">
        <v>-117300</v>
      </c>
      <c r="G162" s="14">
        <v>-453.83</v>
      </c>
      <c r="H162" s="14">
        <v>-0.05</v>
      </c>
    </row>
    <row r="163" spans="2:8">
      <c r="B163" s="12" t="s">
        <v>2324</v>
      </c>
      <c r="C163" s="123" t="s">
        <v>131</v>
      </c>
      <c r="D163" s="12" t="s">
        <v>468</v>
      </c>
      <c r="E163" s="12" t="s">
        <v>934</v>
      </c>
      <c r="F163" s="14">
        <v>-62300</v>
      </c>
      <c r="G163" s="14">
        <v>-458.19</v>
      </c>
      <c r="H163" s="14">
        <v>-0.05</v>
      </c>
    </row>
    <row r="164" spans="2:8">
      <c r="B164" s="12" t="s">
        <v>2325</v>
      </c>
      <c r="C164" s="123" t="s">
        <v>131</v>
      </c>
      <c r="D164" s="12" t="s">
        <v>174</v>
      </c>
      <c r="E164" s="12" t="s">
        <v>175</v>
      </c>
      <c r="F164" s="14">
        <v>-27250</v>
      </c>
      <c r="G164" s="14">
        <v>-474.12</v>
      </c>
      <c r="H164" s="14">
        <v>-0.06</v>
      </c>
    </row>
    <row r="165" spans="2:8">
      <c r="B165" s="12" t="s">
        <v>2326</v>
      </c>
      <c r="C165" s="123" t="s">
        <v>131</v>
      </c>
      <c r="D165" s="12" t="s">
        <v>132</v>
      </c>
      <c r="E165" s="12" t="s">
        <v>410</v>
      </c>
      <c r="F165" s="14">
        <v>-365000</v>
      </c>
      <c r="G165" s="14">
        <v>-486.18</v>
      </c>
      <c r="H165" s="14">
        <v>-0.06</v>
      </c>
    </row>
    <row r="166" spans="2:8">
      <c r="B166" s="12" t="s">
        <v>2327</v>
      </c>
      <c r="C166" s="123" t="s">
        <v>131</v>
      </c>
      <c r="D166" s="12" t="s">
        <v>468</v>
      </c>
      <c r="E166" s="12" t="s">
        <v>470</v>
      </c>
      <c r="F166" s="14">
        <v>-156750</v>
      </c>
      <c r="G166" s="14">
        <v>-489.92</v>
      </c>
      <c r="H166" s="14">
        <v>-0.06</v>
      </c>
    </row>
    <row r="167" spans="2:8">
      <c r="B167" s="12" t="s">
        <v>2328</v>
      </c>
      <c r="C167" s="123" t="s">
        <v>131</v>
      </c>
      <c r="D167" s="12" t="s">
        <v>174</v>
      </c>
      <c r="E167" s="12" t="s">
        <v>933</v>
      </c>
      <c r="F167" s="14">
        <v>-70550</v>
      </c>
      <c r="G167" s="14">
        <v>-493.6</v>
      </c>
      <c r="H167" s="14">
        <v>-0.06</v>
      </c>
    </row>
    <row r="168" spans="2:8">
      <c r="B168" s="12" t="s">
        <v>2329</v>
      </c>
      <c r="C168" s="123" t="s">
        <v>131</v>
      </c>
      <c r="D168" s="12" t="s">
        <v>159</v>
      </c>
      <c r="E168" s="12" t="s">
        <v>479</v>
      </c>
      <c r="F168" s="14">
        <v>-84150</v>
      </c>
      <c r="G168" s="14">
        <v>-513.4</v>
      </c>
      <c r="H168" s="14">
        <v>-0.06</v>
      </c>
    </row>
    <row r="169" spans="2:8">
      <c r="B169" s="12" t="s">
        <v>2330</v>
      </c>
      <c r="C169" s="123" t="s">
        <v>131</v>
      </c>
      <c r="D169" s="12" t="s">
        <v>168</v>
      </c>
      <c r="E169" s="12" t="s">
        <v>932</v>
      </c>
      <c r="F169" s="14">
        <v>-40000</v>
      </c>
      <c r="G169" s="14">
        <v>-514.86</v>
      </c>
      <c r="H169" s="14">
        <v>-0.06</v>
      </c>
    </row>
    <row r="170" spans="2:8">
      <c r="B170" s="12" t="s">
        <v>2331</v>
      </c>
      <c r="C170" s="123" t="s">
        <v>131</v>
      </c>
      <c r="D170" s="12" t="s">
        <v>347</v>
      </c>
      <c r="E170" s="12" t="s">
        <v>348</v>
      </c>
      <c r="F170" s="14">
        <v>-170925</v>
      </c>
      <c r="G170" s="14">
        <v>-578.15</v>
      </c>
      <c r="H170" s="14">
        <v>-7.0000000000000007E-2</v>
      </c>
    </row>
    <row r="171" spans="2:8">
      <c r="B171" s="12" t="s">
        <v>2332</v>
      </c>
      <c r="C171" s="123" t="s">
        <v>131</v>
      </c>
      <c r="D171" s="12" t="s">
        <v>145</v>
      </c>
      <c r="E171" s="12" t="s">
        <v>931</v>
      </c>
      <c r="F171" s="14">
        <v>-136500</v>
      </c>
      <c r="G171" s="14">
        <v>-583.54</v>
      </c>
      <c r="H171" s="14">
        <v>-7.0000000000000007E-2</v>
      </c>
    </row>
    <row r="172" spans="2:8">
      <c r="B172" s="12" t="s">
        <v>2333</v>
      </c>
      <c r="C172" s="123" t="s">
        <v>131</v>
      </c>
      <c r="D172" s="12" t="s">
        <v>237</v>
      </c>
      <c r="E172" s="12" t="s">
        <v>831</v>
      </c>
      <c r="F172" s="14">
        <v>-289584</v>
      </c>
      <c r="G172" s="14">
        <v>-653.29999999999995</v>
      </c>
      <c r="H172" s="14">
        <v>-0.08</v>
      </c>
    </row>
    <row r="173" spans="2:8">
      <c r="B173" s="12" t="s">
        <v>2334</v>
      </c>
      <c r="C173" s="123" t="s">
        <v>131</v>
      </c>
      <c r="D173" s="12" t="s">
        <v>518</v>
      </c>
      <c r="E173" s="12" t="s">
        <v>622</v>
      </c>
      <c r="F173" s="14">
        <v>-46750</v>
      </c>
      <c r="G173" s="14">
        <v>-674.7</v>
      </c>
      <c r="H173" s="14">
        <v>-0.08</v>
      </c>
    </row>
    <row r="174" spans="2:8">
      <c r="B174" s="12" t="s">
        <v>2335</v>
      </c>
      <c r="C174" s="123" t="s">
        <v>131</v>
      </c>
      <c r="D174" s="12" t="s">
        <v>170</v>
      </c>
      <c r="E174" s="12" t="s">
        <v>930</v>
      </c>
      <c r="F174" s="14">
        <v>-196800</v>
      </c>
      <c r="G174" s="14">
        <v>-707.59</v>
      </c>
      <c r="H174" s="14">
        <v>-0.08</v>
      </c>
    </row>
    <row r="175" spans="2:8">
      <c r="B175" s="12" t="s">
        <v>2336</v>
      </c>
      <c r="C175" s="123" t="s">
        <v>131</v>
      </c>
      <c r="D175" s="12" t="s">
        <v>137</v>
      </c>
      <c r="E175" s="12" t="s">
        <v>185</v>
      </c>
      <c r="F175" s="14">
        <v>-21300</v>
      </c>
      <c r="G175" s="14">
        <v>-724.55</v>
      </c>
      <c r="H175" s="14">
        <v>-0.09</v>
      </c>
    </row>
    <row r="176" spans="2:8">
      <c r="B176" s="12" t="s">
        <v>2337</v>
      </c>
      <c r="C176" s="123" t="s">
        <v>131</v>
      </c>
      <c r="D176" s="12" t="s">
        <v>186</v>
      </c>
      <c r="E176" s="12" t="s">
        <v>297</v>
      </c>
      <c r="F176" s="14">
        <v>-69750</v>
      </c>
      <c r="G176" s="14">
        <v>-755.53</v>
      </c>
      <c r="H176" s="14">
        <v>-0.09</v>
      </c>
    </row>
    <row r="177" spans="2:8">
      <c r="B177" s="12" t="s">
        <v>2338</v>
      </c>
      <c r="C177" s="123" t="s">
        <v>131</v>
      </c>
      <c r="D177" s="12" t="s">
        <v>145</v>
      </c>
      <c r="E177" s="12" t="s">
        <v>279</v>
      </c>
      <c r="F177" s="14">
        <v>-101600</v>
      </c>
      <c r="G177" s="14">
        <v>-780.34</v>
      </c>
      <c r="H177" s="14">
        <v>-0.09</v>
      </c>
    </row>
    <row r="178" spans="2:8">
      <c r="B178" s="12" t="s">
        <v>2339</v>
      </c>
      <c r="C178" s="123" t="s">
        <v>131</v>
      </c>
      <c r="D178" s="12" t="s">
        <v>168</v>
      </c>
      <c r="E178" s="12" t="s">
        <v>176</v>
      </c>
      <c r="F178" s="14">
        <v>-14100</v>
      </c>
      <c r="G178" s="14">
        <v>-784.07</v>
      </c>
      <c r="H178" s="14">
        <v>-0.09</v>
      </c>
    </row>
    <row r="179" spans="2:8">
      <c r="B179" s="12" t="s">
        <v>2340</v>
      </c>
      <c r="C179" s="123" t="s">
        <v>131</v>
      </c>
      <c r="D179" s="12" t="s">
        <v>250</v>
      </c>
      <c r="E179" s="12" t="s">
        <v>832</v>
      </c>
      <c r="F179" s="14">
        <v>-103200</v>
      </c>
      <c r="G179" s="14">
        <v>-786.54</v>
      </c>
      <c r="H179" s="14">
        <v>-0.09</v>
      </c>
    </row>
    <row r="180" spans="2:8">
      <c r="B180" s="12" t="s">
        <v>2341</v>
      </c>
      <c r="C180" s="123" t="s">
        <v>131</v>
      </c>
      <c r="D180" s="12" t="s">
        <v>172</v>
      </c>
      <c r="E180" s="12" t="s">
        <v>173</v>
      </c>
      <c r="F180" s="14">
        <v>-182400</v>
      </c>
      <c r="G180" s="14">
        <v>-874.15</v>
      </c>
      <c r="H180" s="14">
        <v>-0.1</v>
      </c>
    </row>
    <row r="181" spans="2:8">
      <c r="B181" s="12" t="s">
        <v>2342</v>
      </c>
      <c r="C181" s="123" t="s">
        <v>131</v>
      </c>
      <c r="D181" s="12" t="s">
        <v>431</v>
      </c>
      <c r="E181" s="12" t="s">
        <v>432</v>
      </c>
      <c r="F181" s="14">
        <v>-30400</v>
      </c>
      <c r="G181" s="14">
        <v>-919.11</v>
      </c>
      <c r="H181" s="14">
        <v>-0.11</v>
      </c>
    </row>
    <row r="182" spans="2:8">
      <c r="B182" s="12" t="s">
        <v>2343</v>
      </c>
      <c r="C182" s="123" t="s">
        <v>131</v>
      </c>
      <c r="D182" s="12" t="s">
        <v>177</v>
      </c>
      <c r="E182" s="12" t="s">
        <v>564</v>
      </c>
      <c r="F182" s="14">
        <v>-390000</v>
      </c>
      <c r="G182" s="14">
        <v>-924.3</v>
      </c>
      <c r="H182" s="14">
        <v>-0.11</v>
      </c>
    </row>
    <row r="183" spans="2:8">
      <c r="B183" s="12" t="s">
        <v>2344</v>
      </c>
      <c r="C183" s="123" t="s">
        <v>131</v>
      </c>
      <c r="D183" s="12" t="s">
        <v>290</v>
      </c>
      <c r="E183" s="12" t="s">
        <v>457</v>
      </c>
      <c r="F183" s="14">
        <v>-33250</v>
      </c>
      <c r="G183" s="14">
        <v>-928.24</v>
      </c>
      <c r="H183" s="14">
        <v>-0.11</v>
      </c>
    </row>
    <row r="184" spans="2:8">
      <c r="B184" s="12" t="s">
        <v>2345</v>
      </c>
      <c r="C184" s="123" t="s">
        <v>131</v>
      </c>
      <c r="D184" s="12" t="s">
        <v>250</v>
      </c>
      <c r="E184" s="12" t="s">
        <v>929</v>
      </c>
      <c r="F184" s="14">
        <v>-447000</v>
      </c>
      <c r="G184" s="14">
        <v>-950.77</v>
      </c>
      <c r="H184" s="14">
        <v>-0.11</v>
      </c>
    </row>
    <row r="185" spans="2:8">
      <c r="B185" s="12" t="s">
        <v>2346</v>
      </c>
      <c r="C185" s="123" t="s">
        <v>131</v>
      </c>
      <c r="D185" s="12" t="s">
        <v>264</v>
      </c>
      <c r="E185" s="12" t="s">
        <v>753</v>
      </c>
      <c r="F185" s="14">
        <v>-229500</v>
      </c>
      <c r="G185" s="14">
        <v>-955.06</v>
      </c>
      <c r="H185" s="14">
        <v>-0.11</v>
      </c>
    </row>
    <row r="186" spans="2:8">
      <c r="B186" s="12" t="s">
        <v>2347</v>
      </c>
      <c r="C186" s="123" t="s">
        <v>131</v>
      </c>
      <c r="D186" s="12" t="s">
        <v>195</v>
      </c>
      <c r="E186" s="12" t="s">
        <v>454</v>
      </c>
      <c r="F186" s="14">
        <v>-150000</v>
      </c>
      <c r="G186" s="14">
        <v>-1001.85</v>
      </c>
      <c r="H186" s="14">
        <v>-0.12</v>
      </c>
    </row>
    <row r="187" spans="2:8">
      <c r="B187" s="12" t="s">
        <v>2348</v>
      </c>
      <c r="C187" s="123" t="s">
        <v>131</v>
      </c>
      <c r="D187" s="12" t="s">
        <v>186</v>
      </c>
      <c r="E187" s="12" t="s">
        <v>187</v>
      </c>
      <c r="F187" s="14">
        <v>-89250</v>
      </c>
      <c r="G187" s="14">
        <v>-1005.67</v>
      </c>
      <c r="H187" s="14">
        <v>-0.12</v>
      </c>
    </row>
    <row r="188" spans="2:8">
      <c r="B188" s="12" t="s">
        <v>2349</v>
      </c>
      <c r="C188" s="123" t="s">
        <v>131</v>
      </c>
      <c r="D188" s="12" t="s">
        <v>186</v>
      </c>
      <c r="E188" s="12" t="s">
        <v>294</v>
      </c>
      <c r="F188" s="14">
        <v>-207000</v>
      </c>
      <c r="G188" s="14">
        <v>-1014.92</v>
      </c>
      <c r="H188" s="14">
        <v>-0.12</v>
      </c>
    </row>
    <row r="189" spans="2:8">
      <c r="B189" s="12" t="s">
        <v>2350</v>
      </c>
      <c r="C189" s="123" t="s">
        <v>131</v>
      </c>
      <c r="D189" s="12" t="s">
        <v>145</v>
      </c>
      <c r="E189" s="12" t="s">
        <v>392</v>
      </c>
      <c r="F189" s="14">
        <v>-1091200</v>
      </c>
      <c r="G189" s="14">
        <v>-1141.94</v>
      </c>
      <c r="H189" s="14">
        <v>-0.14000000000000001</v>
      </c>
    </row>
    <row r="190" spans="2:8">
      <c r="B190" s="12" t="s">
        <v>2351</v>
      </c>
      <c r="C190" s="123" t="s">
        <v>131</v>
      </c>
      <c r="D190" s="12" t="s">
        <v>150</v>
      </c>
      <c r="E190" s="12" t="s">
        <v>928</v>
      </c>
      <c r="F190" s="14">
        <v>-255000</v>
      </c>
      <c r="G190" s="14">
        <v>-1171.5999999999999</v>
      </c>
      <c r="H190" s="14">
        <v>-0.14000000000000001</v>
      </c>
    </row>
    <row r="191" spans="2:8">
      <c r="B191" s="12" t="s">
        <v>2352</v>
      </c>
      <c r="C191" s="123" t="s">
        <v>131</v>
      </c>
      <c r="D191" s="12" t="s">
        <v>147</v>
      </c>
      <c r="E191" s="12" t="s">
        <v>481</v>
      </c>
      <c r="F191" s="14">
        <v>-73150</v>
      </c>
      <c r="G191" s="14">
        <v>-1222.92</v>
      </c>
      <c r="H191" s="14">
        <v>-0.15</v>
      </c>
    </row>
    <row r="192" spans="2:8">
      <c r="B192" s="12" t="s">
        <v>2353</v>
      </c>
      <c r="C192" s="123" t="s">
        <v>131</v>
      </c>
      <c r="D192" s="12" t="s">
        <v>250</v>
      </c>
      <c r="E192" s="12" t="s">
        <v>364</v>
      </c>
      <c r="F192" s="14">
        <v>-915000</v>
      </c>
      <c r="G192" s="14">
        <v>-1240.74</v>
      </c>
      <c r="H192" s="14">
        <v>-0.15</v>
      </c>
    </row>
    <row r="193" spans="2:8">
      <c r="B193" s="12" t="s">
        <v>2354</v>
      </c>
      <c r="C193" s="123" t="s">
        <v>131</v>
      </c>
      <c r="D193" s="12" t="s">
        <v>145</v>
      </c>
      <c r="E193" s="12" t="s">
        <v>927</v>
      </c>
      <c r="F193" s="14">
        <v>-1856192</v>
      </c>
      <c r="G193" s="14">
        <v>-1246.43</v>
      </c>
      <c r="H193" s="14">
        <v>-0.15</v>
      </c>
    </row>
    <row r="194" spans="2:8">
      <c r="B194" s="12" t="s">
        <v>2355</v>
      </c>
      <c r="C194" s="123" t="s">
        <v>131</v>
      </c>
      <c r="D194" s="12" t="s">
        <v>134</v>
      </c>
      <c r="E194" s="12" t="s">
        <v>368</v>
      </c>
      <c r="F194" s="14">
        <v>-405000</v>
      </c>
      <c r="G194" s="14">
        <v>-1252.26</v>
      </c>
      <c r="H194" s="14">
        <v>-0.15</v>
      </c>
    </row>
    <row r="195" spans="2:8">
      <c r="B195" s="12" t="s">
        <v>2356</v>
      </c>
      <c r="C195" s="123" t="s">
        <v>131</v>
      </c>
      <c r="D195" s="12" t="s">
        <v>347</v>
      </c>
      <c r="E195" s="12" t="s">
        <v>482</v>
      </c>
      <c r="F195" s="14">
        <v>-1840250</v>
      </c>
      <c r="G195" s="14">
        <v>-1269.77</v>
      </c>
      <c r="H195" s="14">
        <v>-0.15</v>
      </c>
    </row>
    <row r="196" spans="2:8">
      <c r="B196" s="12" t="s">
        <v>2357</v>
      </c>
      <c r="C196" s="123" t="s">
        <v>131</v>
      </c>
      <c r="D196" s="12" t="s">
        <v>159</v>
      </c>
      <c r="E196" s="12" t="s">
        <v>926</v>
      </c>
      <c r="F196" s="14">
        <v>-374400</v>
      </c>
      <c r="G196" s="14">
        <v>-1326.87</v>
      </c>
      <c r="H196" s="14">
        <v>-0.16</v>
      </c>
    </row>
    <row r="197" spans="2:8">
      <c r="B197" s="12" t="s">
        <v>2358</v>
      </c>
      <c r="C197" s="123" t="s">
        <v>131</v>
      </c>
      <c r="D197" s="12" t="s">
        <v>191</v>
      </c>
      <c r="E197" s="12" t="s">
        <v>360</v>
      </c>
      <c r="F197" s="14">
        <v>-56750</v>
      </c>
      <c r="G197" s="14">
        <v>-1456.12</v>
      </c>
      <c r="H197" s="14">
        <v>-0.17</v>
      </c>
    </row>
    <row r="198" spans="2:8">
      <c r="B198" s="12" t="s">
        <v>2359</v>
      </c>
      <c r="C198" s="123" t="s">
        <v>131</v>
      </c>
      <c r="D198" s="12" t="s">
        <v>168</v>
      </c>
      <c r="E198" s="12" t="s">
        <v>169</v>
      </c>
      <c r="F198" s="14">
        <v>-69500</v>
      </c>
      <c r="G198" s="14">
        <v>-1477.22</v>
      </c>
      <c r="H198" s="14">
        <v>-0.18</v>
      </c>
    </row>
    <row r="199" spans="2:8">
      <c r="B199" s="12" t="s">
        <v>2360</v>
      </c>
      <c r="C199" s="123" t="s">
        <v>131</v>
      </c>
      <c r="D199" s="12" t="s">
        <v>137</v>
      </c>
      <c r="E199" s="12" t="s">
        <v>429</v>
      </c>
      <c r="F199" s="14">
        <v>-37200</v>
      </c>
      <c r="G199" s="14">
        <v>-1481.88</v>
      </c>
      <c r="H199" s="14">
        <v>-0.18</v>
      </c>
    </row>
    <row r="200" spans="2:8">
      <c r="B200" s="12" t="s">
        <v>2361</v>
      </c>
      <c r="C200" s="123" t="s">
        <v>131</v>
      </c>
      <c r="D200" s="12" t="s">
        <v>477</v>
      </c>
      <c r="E200" s="12" t="s">
        <v>478</v>
      </c>
      <c r="F200" s="14">
        <v>-1370150</v>
      </c>
      <c r="G200" s="14">
        <v>-1484.56</v>
      </c>
      <c r="H200" s="14">
        <v>-0.18</v>
      </c>
    </row>
    <row r="201" spans="2:8">
      <c r="B201" s="12" t="s">
        <v>2362</v>
      </c>
      <c r="C201" s="123" t="s">
        <v>131</v>
      </c>
      <c r="D201" s="12" t="s">
        <v>145</v>
      </c>
      <c r="E201" s="12" t="s">
        <v>925</v>
      </c>
      <c r="F201" s="14">
        <v>-1636000</v>
      </c>
      <c r="G201" s="14">
        <v>-1555.84</v>
      </c>
      <c r="H201" s="14">
        <v>-0.19</v>
      </c>
    </row>
    <row r="202" spans="2:8">
      <c r="B202" s="12" t="s">
        <v>2307</v>
      </c>
      <c r="C202" s="123" t="s">
        <v>131</v>
      </c>
      <c r="D202" s="12" t="s">
        <v>132</v>
      </c>
      <c r="E202" s="12" t="s">
        <v>407</v>
      </c>
      <c r="F202" s="14">
        <v>-1920000</v>
      </c>
      <c r="G202" s="14">
        <v>-1717.44</v>
      </c>
      <c r="H202" s="14">
        <v>-0.2</v>
      </c>
    </row>
    <row r="203" spans="2:8" ht="25.5">
      <c r="B203" s="133" t="s">
        <v>2363</v>
      </c>
      <c r="C203" s="123" t="s">
        <v>131</v>
      </c>
      <c r="D203" s="12" t="s">
        <v>150</v>
      </c>
      <c r="E203" s="12" t="s">
        <v>924</v>
      </c>
      <c r="F203" s="14">
        <v>-1476000</v>
      </c>
      <c r="G203" s="14">
        <v>-1749.06</v>
      </c>
      <c r="H203" s="14">
        <v>-0.21</v>
      </c>
    </row>
    <row r="204" spans="2:8">
      <c r="B204" s="12" t="s">
        <v>2364</v>
      </c>
      <c r="C204" s="123" t="s">
        <v>131</v>
      </c>
      <c r="D204" s="12" t="s">
        <v>153</v>
      </c>
      <c r="E204" s="12" t="s">
        <v>923</v>
      </c>
      <c r="F204" s="14">
        <v>-3906000</v>
      </c>
      <c r="G204" s="14">
        <v>-1755.75</v>
      </c>
      <c r="H204" s="14">
        <v>-0.21</v>
      </c>
    </row>
    <row r="205" spans="2:8">
      <c r="B205" s="12" t="s">
        <v>2365</v>
      </c>
      <c r="C205" s="123" t="s">
        <v>131</v>
      </c>
      <c r="D205" s="12" t="s">
        <v>137</v>
      </c>
      <c r="E205" s="12" t="s">
        <v>428</v>
      </c>
      <c r="F205" s="14">
        <v>-80500</v>
      </c>
      <c r="G205" s="14">
        <v>-1810.45</v>
      </c>
      <c r="H205" s="14">
        <v>-0.22</v>
      </c>
    </row>
    <row r="206" spans="2:8">
      <c r="B206" s="12" t="s">
        <v>2366</v>
      </c>
      <c r="C206" s="123" t="s">
        <v>131</v>
      </c>
      <c r="D206" s="12" t="s">
        <v>137</v>
      </c>
      <c r="E206" s="12" t="s">
        <v>139</v>
      </c>
      <c r="F206" s="14">
        <v>-59100</v>
      </c>
      <c r="G206" s="14">
        <v>-1930.94</v>
      </c>
      <c r="H206" s="14">
        <v>-0.23</v>
      </c>
    </row>
    <row r="207" spans="2:8">
      <c r="B207" s="12" t="s">
        <v>941</v>
      </c>
      <c r="C207" s="123" t="s">
        <v>131</v>
      </c>
      <c r="D207" s="12" t="s">
        <v>132</v>
      </c>
      <c r="E207" s="12" t="s">
        <v>922</v>
      </c>
      <c r="F207" s="14">
        <v>-7616000</v>
      </c>
      <c r="G207" s="14">
        <v>-2208.64</v>
      </c>
      <c r="H207" s="14">
        <v>-0.26</v>
      </c>
    </row>
    <row r="208" spans="2:8">
      <c r="B208" s="12" t="s">
        <v>2367</v>
      </c>
      <c r="C208" s="123" t="s">
        <v>131</v>
      </c>
      <c r="D208" s="12" t="s">
        <v>153</v>
      </c>
      <c r="E208" s="12" t="s">
        <v>550</v>
      </c>
      <c r="F208" s="14">
        <v>-98175</v>
      </c>
      <c r="G208" s="14">
        <v>-2354.87</v>
      </c>
      <c r="H208" s="14">
        <v>-0.28000000000000003</v>
      </c>
    </row>
    <row r="209" spans="2:8">
      <c r="B209" s="12" t="s">
        <v>2368</v>
      </c>
      <c r="C209" s="123" t="s">
        <v>131</v>
      </c>
      <c r="D209" s="12" t="s">
        <v>172</v>
      </c>
      <c r="E209" s="12" t="s">
        <v>548</v>
      </c>
      <c r="F209" s="14">
        <v>-312000</v>
      </c>
      <c r="G209" s="14">
        <v>-2369.8000000000002</v>
      </c>
      <c r="H209" s="14">
        <v>-0.28000000000000003</v>
      </c>
    </row>
    <row r="210" spans="2:8">
      <c r="B210" s="12" t="s">
        <v>2329</v>
      </c>
      <c r="C210" s="123" t="s">
        <v>131</v>
      </c>
      <c r="D210" s="12" t="s">
        <v>159</v>
      </c>
      <c r="E210" s="12" t="s">
        <v>479</v>
      </c>
      <c r="F210" s="14">
        <v>-405450</v>
      </c>
      <c r="G210" s="14">
        <v>-2475.27</v>
      </c>
      <c r="H210" s="14">
        <v>-0.3</v>
      </c>
    </row>
    <row r="211" spans="2:8">
      <c r="B211" s="12" t="s">
        <v>2369</v>
      </c>
      <c r="C211" s="123" t="s">
        <v>131</v>
      </c>
      <c r="D211" s="12" t="s">
        <v>132</v>
      </c>
      <c r="E211" s="12" t="s">
        <v>411</v>
      </c>
      <c r="F211" s="14">
        <v>-3000000</v>
      </c>
      <c r="G211" s="14">
        <v>-2509.5</v>
      </c>
      <c r="H211" s="14">
        <v>-0.3</v>
      </c>
    </row>
    <row r="212" spans="2:8">
      <c r="B212" s="12" t="s">
        <v>2370</v>
      </c>
      <c r="C212" s="123" t="s">
        <v>131</v>
      </c>
      <c r="D212" s="12" t="s">
        <v>143</v>
      </c>
      <c r="E212" s="12" t="s">
        <v>417</v>
      </c>
      <c r="F212" s="14">
        <v>-275000</v>
      </c>
      <c r="G212" s="14">
        <v>-2516.39</v>
      </c>
      <c r="H212" s="14">
        <v>-0.3</v>
      </c>
    </row>
    <row r="213" spans="2:8">
      <c r="B213" s="12" t="s">
        <v>2344</v>
      </c>
      <c r="C213" s="123" t="s">
        <v>131</v>
      </c>
      <c r="D213" s="12" t="s">
        <v>290</v>
      </c>
      <c r="E213" s="12" t="s">
        <v>457</v>
      </c>
      <c r="F213" s="14">
        <v>-90650</v>
      </c>
      <c r="G213" s="14">
        <v>-2530.77</v>
      </c>
      <c r="H213" s="14">
        <v>-0.3</v>
      </c>
    </row>
    <row r="214" spans="2:8">
      <c r="B214" s="12" t="s">
        <v>2315</v>
      </c>
      <c r="C214" s="123" t="s">
        <v>131</v>
      </c>
      <c r="D214" s="12" t="s">
        <v>345</v>
      </c>
      <c r="E214" s="12" t="s">
        <v>351</v>
      </c>
      <c r="F214" s="14">
        <v>-781250</v>
      </c>
      <c r="G214" s="14">
        <v>-2558.98</v>
      </c>
      <c r="H214" s="14">
        <v>-0.31</v>
      </c>
    </row>
    <row r="215" spans="2:8">
      <c r="B215" s="12" t="s">
        <v>2371</v>
      </c>
      <c r="C215" s="123" t="s">
        <v>131</v>
      </c>
      <c r="D215" s="12" t="s">
        <v>159</v>
      </c>
      <c r="E215" s="12" t="s">
        <v>160</v>
      </c>
      <c r="F215" s="14">
        <v>-321300</v>
      </c>
      <c r="G215" s="14">
        <v>-2671.93</v>
      </c>
      <c r="H215" s="14">
        <v>-0.32</v>
      </c>
    </row>
    <row r="216" spans="2:8">
      <c r="B216" s="12" t="s">
        <v>2372</v>
      </c>
      <c r="C216" s="123" t="s">
        <v>131</v>
      </c>
      <c r="D216" s="12" t="s">
        <v>250</v>
      </c>
      <c r="E216" s="12" t="s">
        <v>296</v>
      </c>
      <c r="F216" s="14">
        <v>-767250</v>
      </c>
      <c r="G216" s="14">
        <v>-2735.63</v>
      </c>
      <c r="H216" s="14">
        <v>-0.33</v>
      </c>
    </row>
    <row r="217" spans="2:8">
      <c r="B217" s="12" t="s">
        <v>2373</v>
      </c>
      <c r="C217" s="123" t="s">
        <v>131</v>
      </c>
      <c r="D217" s="12" t="s">
        <v>186</v>
      </c>
      <c r="E217" s="12" t="s">
        <v>197</v>
      </c>
      <c r="F217" s="14">
        <v>-509300</v>
      </c>
      <c r="G217" s="14">
        <v>-2807.77</v>
      </c>
      <c r="H217" s="14">
        <v>-0.33</v>
      </c>
    </row>
    <row r="218" spans="2:8">
      <c r="B218" s="12" t="s">
        <v>2339</v>
      </c>
      <c r="C218" s="123" t="s">
        <v>131</v>
      </c>
      <c r="D218" s="12" t="s">
        <v>168</v>
      </c>
      <c r="E218" s="12" t="s">
        <v>176</v>
      </c>
      <c r="F218" s="14">
        <v>-51100</v>
      </c>
      <c r="G218" s="14">
        <v>-2840.8</v>
      </c>
      <c r="H218" s="14">
        <v>-0.34</v>
      </c>
    </row>
    <row r="219" spans="2:8">
      <c r="B219" s="12" t="s">
        <v>2374</v>
      </c>
      <c r="C219" s="123" t="s">
        <v>131</v>
      </c>
      <c r="D219" s="12" t="s">
        <v>145</v>
      </c>
      <c r="E219" s="12" t="s">
        <v>920</v>
      </c>
      <c r="F219" s="14">
        <v>-880000</v>
      </c>
      <c r="G219" s="14">
        <v>-2877.16</v>
      </c>
      <c r="H219" s="14">
        <v>-0.34</v>
      </c>
    </row>
    <row r="220" spans="2:8">
      <c r="B220" s="12" t="s">
        <v>2375</v>
      </c>
      <c r="C220" s="123" t="s">
        <v>131</v>
      </c>
      <c r="D220" s="12" t="s">
        <v>159</v>
      </c>
      <c r="E220" s="12" t="s">
        <v>919</v>
      </c>
      <c r="F220" s="14">
        <v>-639900</v>
      </c>
      <c r="G220" s="14">
        <v>-2971.38</v>
      </c>
      <c r="H220" s="14">
        <v>-0.35</v>
      </c>
    </row>
    <row r="221" spans="2:8">
      <c r="B221" s="12" t="s">
        <v>2376</v>
      </c>
      <c r="C221" s="123" t="s">
        <v>131</v>
      </c>
      <c r="D221" s="12" t="s">
        <v>452</v>
      </c>
      <c r="E221" s="12" t="s">
        <v>456</v>
      </c>
      <c r="F221" s="14">
        <v>-86200</v>
      </c>
      <c r="G221" s="14">
        <v>-2991.18</v>
      </c>
      <c r="H221" s="14">
        <v>-0.36</v>
      </c>
    </row>
    <row r="222" spans="2:8">
      <c r="B222" s="12" t="s">
        <v>2331</v>
      </c>
      <c r="C222" s="123" t="s">
        <v>131</v>
      </c>
      <c r="D222" s="12" t="s">
        <v>347</v>
      </c>
      <c r="E222" s="12" t="s">
        <v>348</v>
      </c>
      <c r="F222" s="14">
        <v>-884725</v>
      </c>
      <c r="G222" s="14">
        <v>-3000.1</v>
      </c>
      <c r="H222" s="14">
        <v>-0.36</v>
      </c>
    </row>
    <row r="223" spans="2:8">
      <c r="B223" s="12" t="s">
        <v>2377</v>
      </c>
      <c r="C223" s="123" t="s">
        <v>131</v>
      </c>
      <c r="D223" s="12" t="s">
        <v>132</v>
      </c>
      <c r="E223" s="12" t="s">
        <v>140</v>
      </c>
      <c r="F223" s="14">
        <v>-188000</v>
      </c>
      <c r="G223" s="14">
        <v>-3117.79</v>
      </c>
      <c r="H223" s="14">
        <v>-0.37</v>
      </c>
    </row>
    <row r="224" spans="2:8">
      <c r="B224" s="12" t="s">
        <v>2378</v>
      </c>
      <c r="C224" s="123" t="s">
        <v>131</v>
      </c>
      <c r="D224" s="12" t="s">
        <v>165</v>
      </c>
      <c r="E224" s="12" t="s">
        <v>166</v>
      </c>
      <c r="F224" s="14">
        <v>-411250</v>
      </c>
      <c r="G224" s="14">
        <v>-3129.41</v>
      </c>
      <c r="H224" s="14">
        <v>-0.37</v>
      </c>
    </row>
    <row r="225" spans="2:8">
      <c r="B225" s="12" t="s">
        <v>2379</v>
      </c>
      <c r="C225" s="123" t="s">
        <v>131</v>
      </c>
      <c r="D225" s="12" t="s">
        <v>159</v>
      </c>
      <c r="E225" s="12" t="s">
        <v>918</v>
      </c>
      <c r="F225" s="14">
        <v>-1067200</v>
      </c>
      <c r="G225" s="14">
        <v>-3299.25</v>
      </c>
      <c r="H225" s="14">
        <v>-0.39</v>
      </c>
    </row>
    <row r="226" spans="2:8">
      <c r="B226" s="12" t="s">
        <v>2380</v>
      </c>
      <c r="C226" s="123" t="s">
        <v>131</v>
      </c>
      <c r="D226" s="12" t="s">
        <v>132</v>
      </c>
      <c r="E226" s="12" t="s">
        <v>136</v>
      </c>
      <c r="F226" s="14">
        <v>-247500</v>
      </c>
      <c r="G226" s="14">
        <v>-3329.49</v>
      </c>
      <c r="H226" s="14">
        <v>-0.4</v>
      </c>
    </row>
    <row r="227" spans="2:8">
      <c r="B227" s="12" t="s">
        <v>2348</v>
      </c>
      <c r="C227" s="123" t="s">
        <v>131</v>
      </c>
      <c r="D227" s="12" t="s">
        <v>186</v>
      </c>
      <c r="E227" s="12" t="s">
        <v>187</v>
      </c>
      <c r="F227" s="14">
        <v>-297500</v>
      </c>
      <c r="G227" s="14">
        <v>-3344.64</v>
      </c>
      <c r="H227" s="14">
        <v>-0.4</v>
      </c>
    </row>
    <row r="228" spans="2:8">
      <c r="B228" s="12" t="s">
        <v>942</v>
      </c>
      <c r="C228" s="123" t="s">
        <v>131</v>
      </c>
      <c r="D228" s="12" t="s">
        <v>132</v>
      </c>
      <c r="E228" s="12" t="s">
        <v>467</v>
      </c>
      <c r="F228" s="14">
        <v>-3445650</v>
      </c>
      <c r="G228" s="14">
        <v>-3364.68</v>
      </c>
      <c r="H228" s="14">
        <v>-0.4</v>
      </c>
    </row>
    <row r="229" spans="2:8">
      <c r="B229" s="12" t="s">
        <v>2381</v>
      </c>
      <c r="C229" s="123" t="s">
        <v>131</v>
      </c>
      <c r="D229" s="12" t="s">
        <v>141</v>
      </c>
      <c r="E229" s="12" t="s">
        <v>152</v>
      </c>
      <c r="F229" s="14">
        <v>-155700</v>
      </c>
      <c r="G229" s="14">
        <v>-3478.73</v>
      </c>
      <c r="H229" s="14">
        <v>-0.41</v>
      </c>
    </row>
    <row r="230" spans="2:8">
      <c r="B230" s="12" t="s">
        <v>2327</v>
      </c>
      <c r="C230" s="123" t="s">
        <v>131</v>
      </c>
      <c r="D230" s="12" t="s">
        <v>468</v>
      </c>
      <c r="E230" s="12" t="s">
        <v>470</v>
      </c>
      <c r="F230" s="14">
        <v>-1112100</v>
      </c>
      <c r="G230" s="14">
        <v>-3485.32</v>
      </c>
      <c r="H230" s="14">
        <v>-0.42</v>
      </c>
    </row>
    <row r="231" spans="2:8">
      <c r="B231" s="12" t="s">
        <v>2382</v>
      </c>
      <c r="C231" s="123" t="s">
        <v>131</v>
      </c>
      <c r="D231" s="12" t="s">
        <v>345</v>
      </c>
      <c r="E231" s="12" t="s">
        <v>346</v>
      </c>
      <c r="F231" s="14">
        <v>-404600</v>
      </c>
      <c r="G231" s="14">
        <v>-3501.41</v>
      </c>
      <c r="H231" s="14">
        <v>-0.42</v>
      </c>
    </row>
    <row r="232" spans="2:8">
      <c r="B232" s="12" t="s">
        <v>2383</v>
      </c>
      <c r="C232" s="123" t="s">
        <v>131</v>
      </c>
      <c r="D232" s="12" t="s">
        <v>159</v>
      </c>
      <c r="E232" s="12" t="s">
        <v>917</v>
      </c>
      <c r="F232" s="14">
        <v>-125250</v>
      </c>
      <c r="G232" s="14">
        <v>-3581.46</v>
      </c>
      <c r="H232" s="14">
        <v>-0.43</v>
      </c>
    </row>
    <row r="233" spans="2:8">
      <c r="B233" s="12" t="s">
        <v>2384</v>
      </c>
      <c r="C233" s="123" t="s">
        <v>131</v>
      </c>
      <c r="D233" s="12" t="s">
        <v>132</v>
      </c>
      <c r="E233" s="12" t="s">
        <v>409</v>
      </c>
      <c r="F233" s="14">
        <v>-11520000</v>
      </c>
      <c r="G233" s="14">
        <v>-3623.04</v>
      </c>
      <c r="H233" s="14">
        <v>-0.43</v>
      </c>
    </row>
    <row r="234" spans="2:8">
      <c r="B234" s="12" t="s">
        <v>2385</v>
      </c>
      <c r="C234" s="123" t="s">
        <v>131</v>
      </c>
      <c r="D234" s="12" t="s">
        <v>182</v>
      </c>
      <c r="E234" s="12" t="s">
        <v>766</v>
      </c>
      <c r="F234" s="14">
        <v>-283200</v>
      </c>
      <c r="G234" s="14">
        <v>-3716.29</v>
      </c>
      <c r="H234" s="14">
        <v>-0.44</v>
      </c>
    </row>
    <row r="235" spans="2:8">
      <c r="B235" s="12" t="s">
        <v>2386</v>
      </c>
      <c r="C235" s="123" t="s">
        <v>131</v>
      </c>
      <c r="D235" s="12" t="s">
        <v>163</v>
      </c>
      <c r="E235" s="12" t="s">
        <v>164</v>
      </c>
      <c r="F235" s="14">
        <v>-248400</v>
      </c>
      <c r="G235" s="14">
        <v>-3809.21</v>
      </c>
      <c r="H235" s="14">
        <v>-0.45</v>
      </c>
    </row>
    <row r="236" spans="2:8">
      <c r="B236" s="12" t="s">
        <v>2387</v>
      </c>
      <c r="C236" s="123" t="s">
        <v>131</v>
      </c>
      <c r="D236" s="12" t="s">
        <v>159</v>
      </c>
      <c r="E236" s="12" t="s">
        <v>606</v>
      </c>
      <c r="F236" s="14">
        <v>-742000</v>
      </c>
      <c r="G236" s="14">
        <v>-3810.54</v>
      </c>
      <c r="H236" s="14">
        <v>-0.45</v>
      </c>
    </row>
    <row r="237" spans="2:8">
      <c r="B237" s="12" t="s">
        <v>2388</v>
      </c>
      <c r="C237" s="123" t="s">
        <v>131</v>
      </c>
      <c r="D237" s="12" t="s">
        <v>137</v>
      </c>
      <c r="E237" s="12" t="s">
        <v>188</v>
      </c>
      <c r="F237" s="14">
        <v>-133400</v>
      </c>
      <c r="G237" s="14">
        <v>-3819.51</v>
      </c>
      <c r="H237" s="14">
        <v>-0.46</v>
      </c>
    </row>
    <row r="238" spans="2:8">
      <c r="B238" s="12" t="s">
        <v>2386</v>
      </c>
      <c r="C238" s="123" t="s">
        <v>131</v>
      </c>
      <c r="D238" s="12" t="s">
        <v>163</v>
      </c>
      <c r="E238" s="12" t="s">
        <v>164</v>
      </c>
      <c r="F238" s="14">
        <v>-255000</v>
      </c>
      <c r="G238" s="14">
        <v>-3920.88</v>
      </c>
      <c r="H238" s="14">
        <v>-0.47</v>
      </c>
    </row>
    <row r="239" spans="2:8">
      <c r="B239" s="12" t="s">
        <v>2389</v>
      </c>
      <c r="C239" s="123" t="s">
        <v>131</v>
      </c>
      <c r="D239" s="12" t="s">
        <v>468</v>
      </c>
      <c r="E239" s="12" t="s">
        <v>578</v>
      </c>
      <c r="F239" s="14">
        <v>-338000</v>
      </c>
      <c r="G239" s="14">
        <v>-4008</v>
      </c>
      <c r="H239" s="14">
        <v>-0.48</v>
      </c>
    </row>
    <row r="240" spans="2:8">
      <c r="B240" s="12" t="s">
        <v>2390</v>
      </c>
      <c r="C240" s="123" t="s">
        <v>131</v>
      </c>
      <c r="D240" s="12" t="s">
        <v>182</v>
      </c>
      <c r="E240" s="12" t="s">
        <v>298</v>
      </c>
      <c r="F240" s="14">
        <v>-229800</v>
      </c>
      <c r="G240" s="14">
        <v>-4117.33</v>
      </c>
      <c r="H240" s="14">
        <v>-0.49</v>
      </c>
    </row>
    <row r="241" spans="2:8">
      <c r="B241" s="12" t="s">
        <v>2391</v>
      </c>
      <c r="C241" s="123" t="s">
        <v>131</v>
      </c>
      <c r="D241" s="12" t="s">
        <v>218</v>
      </c>
      <c r="E241" s="12" t="s">
        <v>722</v>
      </c>
      <c r="F241" s="14">
        <v>-717000</v>
      </c>
      <c r="G241" s="14">
        <v>-4272.6000000000004</v>
      </c>
      <c r="H241" s="14">
        <v>-0.51</v>
      </c>
    </row>
    <row r="242" spans="2:8">
      <c r="B242" s="12" t="s">
        <v>2392</v>
      </c>
      <c r="C242" s="123" t="s">
        <v>131</v>
      </c>
      <c r="D242" s="12" t="s">
        <v>145</v>
      </c>
      <c r="E242" s="12" t="s">
        <v>260</v>
      </c>
      <c r="F242" s="14">
        <v>-9030000</v>
      </c>
      <c r="G242" s="14">
        <v>-4429.22</v>
      </c>
      <c r="H242" s="14">
        <v>-0.53</v>
      </c>
    </row>
    <row r="243" spans="2:8">
      <c r="B243" s="12" t="s">
        <v>2393</v>
      </c>
      <c r="C243" s="123" t="s">
        <v>131</v>
      </c>
      <c r="D243" s="12" t="s">
        <v>134</v>
      </c>
      <c r="E243" s="12" t="s">
        <v>359</v>
      </c>
      <c r="F243" s="14">
        <v>-2060100</v>
      </c>
      <c r="G243" s="14">
        <v>-4484.84</v>
      </c>
      <c r="H243" s="14">
        <v>-0.53</v>
      </c>
    </row>
    <row r="244" spans="2:8">
      <c r="B244" s="12" t="s">
        <v>2394</v>
      </c>
      <c r="C244" s="123" t="s">
        <v>131</v>
      </c>
      <c r="D244" s="12" t="s">
        <v>268</v>
      </c>
      <c r="E244" s="12" t="s">
        <v>370</v>
      </c>
      <c r="F244" s="14">
        <v>-2217375</v>
      </c>
      <c r="G244" s="14">
        <v>-4493.51</v>
      </c>
      <c r="H244" s="14">
        <v>-0.54</v>
      </c>
    </row>
    <row r="245" spans="2:8">
      <c r="B245" s="12" t="s">
        <v>2395</v>
      </c>
      <c r="C245" s="123" t="s">
        <v>131</v>
      </c>
      <c r="D245" s="12" t="s">
        <v>182</v>
      </c>
      <c r="E245" s="12" t="s">
        <v>916</v>
      </c>
      <c r="F245" s="14">
        <v>-2880000</v>
      </c>
      <c r="G245" s="14">
        <v>-4584.96</v>
      </c>
      <c r="H245" s="14">
        <v>-0.55000000000000004</v>
      </c>
    </row>
    <row r="246" spans="2:8">
      <c r="B246" s="12" t="s">
        <v>2396</v>
      </c>
      <c r="C246" s="123" t="s">
        <v>131</v>
      </c>
      <c r="D246" s="12" t="s">
        <v>170</v>
      </c>
      <c r="E246" s="12" t="s">
        <v>171</v>
      </c>
      <c r="F246" s="14">
        <v>-656100</v>
      </c>
      <c r="G246" s="14">
        <v>-4646.5</v>
      </c>
      <c r="H246" s="14">
        <v>-0.55000000000000004</v>
      </c>
    </row>
    <row r="247" spans="2:8">
      <c r="B247" s="12" t="s">
        <v>2397</v>
      </c>
      <c r="C247" s="123" t="s">
        <v>131</v>
      </c>
      <c r="D247" s="12" t="s">
        <v>268</v>
      </c>
      <c r="E247" s="12" t="s">
        <v>355</v>
      </c>
      <c r="F247" s="14">
        <v>-3363000</v>
      </c>
      <c r="G247" s="14">
        <v>-4804.05</v>
      </c>
      <c r="H247" s="14">
        <v>-0.56999999999999995</v>
      </c>
    </row>
    <row r="248" spans="2:8">
      <c r="B248" s="12" t="s">
        <v>2398</v>
      </c>
      <c r="C248" s="123" t="s">
        <v>131</v>
      </c>
      <c r="D248" s="12" t="s">
        <v>137</v>
      </c>
      <c r="E248" s="12" t="s">
        <v>138</v>
      </c>
      <c r="F248" s="14">
        <v>-330600</v>
      </c>
      <c r="G248" s="14">
        <v>-4843.95</v>
      </c>
      <c r="H248" s="14">
        <v>-0.57999999999999996</v>
      </c>
    </row>
    <row r="249" spans="2:8">
      <c r="B249" s="12" t="s">
        <v>2399</v>
      </c>
      <c r="C249" s="123" t="s">
        <v>131</v>
      </c>
      <c r="D249" s="12" t="s">
        <v>147</v>
      </c>
      <c r="E249" s="12" t="s">
        <v>288</v>
      </c>
      <c r="F249" s="14">
        <v>-448000</v>
      </c>
      <c r="G249" s="14">
        <v>-4929.12</v>
      </c>
      <c r="H249" s="14">
        <v>-0.59</v>
      </c>
    </row>
    <row r="250" spans="2:8">
      <c r="B250" s="12" t="s">
        <v>2400</v>
      </c>
      <c r="C250" s="123" t="s">
        <v>131</v>
      </c>
      <c r="D250" s="12" t="s">
        <v>132</v>
      </c>
      <c r="E250" s="12" t="s">
        <v>406</v>
      </c>
      <c r="F250" s="14">
        <v>-648900</v>
      </c>
      <c r="G250" s="14">
        <v>-5129.88</v>
      </c>
      <c r="H250" s="14">
        <v>-0.61</v>
      </c>
    </row>
    <row r="251" spans="2:8">
      <c r="B251" s="12" t="s">
        <v>2401</v>
      </c>
      <c r="C251" s="123" t="s">
        <v>131</v>
      </c>
      <c r="D251" s="12" t="s">
        <v>218</v>
      </c>
      <c r="E251" s="12" t="s">
        <v>915</v>
      </c>
      <c r="F251" s="14">
        <v>-345300</v>
      </c>
      <c r="G251" s="14">
        <v>-5561.75</v>
      </c>
      <c r="H251" s="14">
        <v>-0.66</v>
      </c>
    </row>
    <row r="252" spans="2:8">
      <c r="B252" s="12" t="s">
        <v>2402</v>
      </c>
      <c r="C252" s="123" t="s">
        <v>131</v>
      </c>
      <c r="D252" s="12" t="s">
        <v>191</v>
      </c>
      <c r="E252" s="12" t="s">
        <v>354</v>
      </c>
      <c r="F252" s="14">
        <v>-934700</v>
      </c>
      <c r="G252" s="14">
        <v>-5887.21</v>
      </c>
      <c r="H252" s="14">
        <v>-0.7</v>
      </c>
    </row>
    <row r="253" spans="2:8">
      <c r="B253" s="12" t="s">
        <v>2403</v>
      </c>
      <c r="C253" s="123" t="s">
        <v>131</v>
      </c>
      <c r="D253" s="12" t="s">
        <v>177</v>
      </c>
      <c r="E253" s="12" t="s">
        <v>529</v>
      </c>
      <c r="F253" s="14">
        <v>-555350</v>
      </c>
      <c r="G253" s="14">
        <v>-5984.45</v>
      </c>
      <c r="H253" s="14">
        <v>-0.71</v>
      </c>
    </row>
    <row r="254" spans="2:8">
      <c r="B254" s="12" t="s">
        <v>2404</v>
      </c>
      <c r="C254" s="123" t="s">
        <v>131</v>
      </c>
      <c r="D254" s="12" t="s">
        <v>204</v>
      </c>
      <c r="E254" s="12" t="s">
        <v>295</v>
      </c>
      <c r="F254" s="14">
        <v>-2667600</v>
      </c>
      <c r="G254" s="14">
        <v>-6240.85</v>
      </c>
      <c r="H254" s="14">
        <v>-0.74</v>
      </c>
    </row>
    <row r="255" spans="2:8">
      <c r="B255" s="12" t="s">
        <v>2405</v>
      </c>
      <c r="C255" s="123" t="s">
        <v>131</v>
      </c>
      <c r="D255" s="12" t="s">
        <v>172</v>
      </c>
      <c r="E255" s="12" t="s">
        <v>547</v>
      </c>
      <c r="F255" s="14">
        <v>-1366250</v>
      </c>
      <c r="G255" s="14">
        <v>-6775.23</v>
      </c>
      <c r="H255" s="14">
        <v>-0.81</v>
      </c>
    </row>
    <row r="256" spans="2:8">
      <c r="B256" s="12" t="s">
        <v>2406</v>
      </c>
      <c r="C256" s="123" t="s">
        <v>131</v>
      </c>
      <c r="D256" s="12" t="s">
        <v>134</v>
      </c>
      <c r="E256" s="12" t="s">
        <v>135</v>
      </c>
      <c r="F256" s="14">
        <v>-275500</v>
      </c>
      <c r="G256" s="14">
        <v>-7140.96</v>
      </c>
      <c r="H256" s="14">
        <v>-0.85</v>
      </c>
    </row>
    <row r="257" spans="2:8">
      <c r="B257" s="12" t="s">
        <v>2407</v>
      </c>
      <c r="C257" s="123" t="s">
        <v>131</v>
      </c>
      <c r="D257" s="12" t="s">
        <v>132</v>
      </c>
      <c r="E257" s="12" t="s">
        <v>408</v>
      </c>
      <c r="F257" s="14">
        <v>-2725200</v>
      </c>
      <c r="G257" s="14">
        <v>-7197.25</v>
      </c>
      <c r="H257" s="14">
        <v>-0.86</v>
      </c>
    </row>
    <row r="258" spans="2:8">
      <c r="B258" s="12" t="s">
        <v>2408</v>
      </c>
      <c r="C258" s="123" t="s">
        <v>131</v>
      </c>
      <c r="D258" s="12" t="s">
        <v>147</v>
      </c>
      <c r="E258" s="12" t="s">
        <v>148</v>
      </c>
      <c r="F258" s="14">
        <v>-397125</v>
      </c>
      <c r="G258" s="14">
        <v>-7689.13</v>
      </c>
      <c r="H258" s="14">
        <v>-0.92</v>
      </c>
    </row>
    <row r="259" spans="2:8">
      <c r="B259" s="12" t="s">
        <v>2306</v>
      </c>
      <c r="C259" s="123" t="s">
        <v>131</v>
      </c>
      <c r="D259" s="12" t="s">
        <v>168</v>
      </c>
      <c r="E259" s="12" t="s">
        <v>363</v>
      </c>
      <c r="F259" s="14">
        <v>-582825</v>
      </c>
      <c r="G259" s="14">
        <v>-7717.19</v>
      </c>
      <c r="H259" s="14">
        <v>-0.92</v>
      </c>
    </row>
    <row r="260" spans="2:8">
      <c r="B260" s="12" t="s">
        <v>2409</v>
      </c>
      <c r="C260" s="123" t="s">
        <v>131</v>
      </c>
      <c r="D260" s="12" t="s">
        <v>137</v>
      </c>
      <c r="E260" s="12" t="s">
        <v>162</v>
      </c>
      <c r="F260" s="14">
        <v>-1913000</v>
      </c>
      <c r="G260" s="14">
        <v>-7981.04</v>
      </c>
      <c r="H260" s="14">
        <v>-0.95</v>
      </c>
    </row>
    <row r="261" spans="2:8">
      <c r="B261" s="12" t="s">
        <v>2410</v>
      </c>
      <c r="C261" s="123" t="s">
        <v>131</v>
      </c>
      <c r="D261" s="12" t="s">
        <v>452</v>
      </c>
      <c r="E261" s="12" t="s">
        <v>453</v>
      </c>
      <c r="F261" s="14">
        <v>-52240</v>
      </c>
      <c r="G261" s="14">
        <v>-9131.2900000000009</v>
      </c>
      <c r="H261" s="14">
        <v>-1.0900000000000001</v>
      </c>
    </row>
    <row r="262" spans="2:8">
      <c r="B262" s="12" t="s">
        <v>2411</v>
      </c>
      <c r="C262" s="123" t="s">
        <v>131</v>
      </c>
      <c r="D262" s="12" t="s">
        <v>174</v>
      </c>
      <c r="E262" s="12" t="s">
        <v>357</v>
      </c>
      <c r="F262" s="14">
        <v>-427125</v>
      </c>
      <c r="G262" s="14">
        <v>-9617.15</v>
      </c>
      <c r="H262" s="14">
        <v>-1.1499999999999999</v>
      </c>
    </row>
    <row r="263" spans="2:8">
      <c r="B263" s="12" t="s">
        <v>2412</v>
      </c>
      <c r="C263" s="123" t="s">
        <v>131</v>
      </c>
      <c r="D263" s="12" t="s">
        <v>352</v>
      </c>
      <c r="E263" s="12" t="s">
        <v>353</v>
      </c>
      <c r="F263" s="14">
        <v>-4330700</v>
      </c>
      <c r="G263" s="14">
        <v>-9681.2800000000007</v>
      </c>
      <c r="H263" s="14">
        <v>-1.1499999999999999</v>
      </c>
    </row>
    <row r="264" spans="2:8">
      <c r="B264" s="12" t="s">
        <v>2413</v>
      </c>
      <c r="C264" s="123" t="s">
        <v>131</v>
      </c>
      <c r="D264" s="12" t="s">
        <v>290</v>
      </c>
      <c r="E264" s="12" t="s">
        <v>458</v>
      </c>
      <c r="F264" s="14">
        <v>-365700</v>
      </c>
      <c r="G264" s="14">
        <v>-9841.5400000000009</v>
      </c>
      <c r="H264" s="14">
        <v>-1.17</v>
      </c>
    </row>
    <row r="265" spans="2:8">
      <c r="B265" s="12" t="s">
        <v>2414</v>
      </c>
      <c r="C265" s="123" t="s">
        <v>131</v>
      </c>
      <c r="D265" s="12" t="s">
        <v>268</v>
      </c>
      <c r="E265" s="12" t="s">
        <v>302</v>
      </c>
      <c r="F265" s="14">
        <v>-4654800</v>
      </c>
      <c r="G265" s="14">
        <v>-9886.7999999999993</v>
      </c>
      <c r="H265" s="14">
        <v>-1.18</v>
      </c>
    </row>
    <row r="266" spans="2:8">
      <c r="B266" s="12" t="s">
        <v>2415</v>
      </c>
      <c r="C266" s="123" t="s">
        <v>131</v>
      </c>
      <c r="D266" s="12" t="s">
        <v>264</v>
      </c>
      <c r="E266" s="12" t="s">
        <v>394</v>
      </c>
      <c r="F266" s="14">
        <v>-4608000</v>
      </c>
      <c r="G266" s="14">
        <v>-9888.77</v>
      </c>
      <c r="H266" s="14">
        <v>-1.18</v>
      </c>
    </row>
    <row r="267" spans="2:8">
      <c r="B267" s="12" t="s">
        <v>2416</v>
      </c>
      <c r="C267" s="123" t="s">
        <v>131</v>
      </c>
      <c r="D267" s="12" t="s">
        <v>145</v>
      </c>
      <c r="E267" s="12" t="s">
        <v>448</v>
      </c>
      <c r="F267" s="14">
        <v>-185125</v>
      </c>
      <c r="G267" s="14">
        <v>-9990.64</v>
      </c>
      <c r="H267" s="14">
        <v>-1.19</v>
      </c>
    </row>
    <row r="268" spans="2:8">
      <c r="B268" s="12" t="s">
        <v>2417</v>
      </c>
      <c r="C268" s="123" t="s">
        <v>131</v>
      </c>
      <c r="D268" s="12" t="s">
        <v>145</v>
      </c>
      <c r="E268" s="12" t="s">
        <v>451</v>
      </c>
      <c r="F268" s="14">
        <v>-105100</v>
      </c>
      <c r="G268" s="14">
        <v>-11519.64</v>
      </c>
      <c r="H268" s="14">
        <v>-1.37</v>
      </c>
    </row>
    <row r="269" spans="2:8">
      <c r="B269" s="12" t="s">
        <v>2418</v>
      </c>
      <c r="C269" s="123" t="s">
        <v>131</v>
      </c>
      <c r="D269" s="12" t="s">
        <v>290</v>
      </c>
      <c r="E269" s="12" t="s">
        <v>450</v>
      </c>
      <c r="F269" s="14">
        <v>-2968275</v>
      </c>
      <c r="G269" s="14">
        <v>-12253.04</v>
      </c>
      <c r="H269" s="14">
        <v>-1.46</v>
      </c>
    </row>
    <row r="270" spans="2:8">
      <c r="B270" s="12" t="s">
        <v>2419</v>
      </c>
      <c r="C270" s="123" t="s">
        <v>131</v>
      </c>
      <c r="D270" s="12" t="s">
        <v>290</v>
      </c>
      <c r="E270" s="12" t="s">
        <v>386</v>
      </c>
      <c r="F270" s="14">
        <v>-146100</v>
      </c>
      <c r="G270" s="14">
        <v>-12364.08</v>
      </c>
      <c r="H270" s="14">
        <v>-1.47</v>
      </c>
    </row>
    <row r="271" spans="2:8">
      <c r="B271" s="12" t="s">
        <v>2420</v>
      </c>
      <c r="C271" s="123" t="s">
        <v>131</v>
      </c>
      <c r="D271" s="12" t="s">
        <v>147</v>
      </c>
      <c r="E271" s="12" t="s">
        <v>284</v>
      </c>
      <c r="F271" s="14">
        <v>-525000</v>
      </c>
      <c r="G271" s="14">
        <v>-14166.08</v>
      </c>
      <c r="H271" s="14">
        <v>-1.69</v>
      </c>
    </row>
    <row r="272" spans="2:8">
      <c r="B272" s="12" t="s">
        <v>2421</v>
      </c>
      <c r="C272" s="123" t="s">
        <v>131</v>
      </c>
      <c r="D272" s="12" t="s">
        <v>168</v>
      </c>
      <c r="E272" s="12" t="s">
        <v>282</v>
      </c>
      <c r="F272" s="14">
        <v>-4064400</v>
      </c>
      <c r="G272" s="14">
        <v>-14747.68</v>
      </c>
      <c r="H272" s="14">
        <v>-1.76</v>
      </c>
    </row>
    <row r="273" spans="2:8">
      <c r="B273" s="12" t="s">
        <v>2422</v>
      </c>
      <c r="C273" s="123" t="s">
        <v>131</v>
      </c>
      <c r="D273" s="12" t="s">
        <v>137</v>
      </c>
      <c r="E273" s="12" t="s">
        <v>387</v>
      </c>
      <c r="F273" s="14">
        <v>-1565400</v>
      </c>
      <c r="G273" s="14">
        <v>-15207.08</v>
      </c>
      <c r="H273" s="14">
        <v>-1.81</v>
      </c>
    </row>
    <row r="274" spans="2:8">
      <c r="B274" s="12" t="s">
        <v>2347</v>
      </c>
      <c r="C274" s="123" t="s">
        <v>131</v>
      </c>
      <c r="D274" s="12" t="s">
        <v>195</v>
      </c>
      <c r="E274" s="12" t="s">
        <v>454</v>
      </c>
      <c r="F274" s="14">
        <v>-2291250</v>
      </c>
      <c r="G274" s="14">
        <v>-15334.19</v>
      </c>
      <c r="H274" s="14">
        <v>-1.83</v>
      </c>
    </row>
    <row r="275" spans="2:8">
      <c r="B275" s="12" t="s">
        <v>2423</v>
      </c>
      <c r="C275" s="123" t="s">
        <v>131</v>
      </c>
      <c r="D275" s="12" t="s">
        <v>913</v>
      </c>
      <c r="E275" s="12" t="s">
        <v>914</v>
      </c>
      <c r="F275" s="14">
        <v>-742500</v>
      </c>
      <c r="G275" s="14">
        <v>-16295.65</v>
      </c>
      <c r="H275" s="14">
        <v>-1.94</v>
      </c>
    </row>
    <row r="276" spans="2:8">
      <c r="B276" s="12" t="s">
        <v>2316</v>
      </c>
      <c r="C276" s="123" t="s">
        <v>131</v>
      </c>
      <c r="D276" s="12" t="s">
        <v>137</v>
      </c>
      <c r="E276" s="12" t="s">
        <v>278</v>
      </c>
      <c r="F276" s="14">
        <v>-1971900</v>
      </c>
      <c r="G276" s="14">
        <v>-19077.150000000001</v>
      </c>
      <c r="H276" s="14">
        <v>-2.27</v>
      </c>
    </row>
    <row r="277" spans="2:8">
      <c r="B277" s="12" t="s">
        <v>2424</v>
      </c>
      <c r="C277" s="123" t="s">
        <v>131</v>
      </c>
      <c r="D277" s="12" t="s">
        <v>145</v>
      </c>
      <c r="E277" s="12" t="s">
        <v>146</v>
      </c>
      <c r="F277" s="14">
        <v>-1039200</v>
      </c>
      <c r="G277" s="14">
        <v>-22531.93</v>
      </c>
      <c r="H277" s="14">
        <v>-2.69</v>
      </c>
    </row>
    <row r="278" spans="2:8">
      <c r="B278" s="12" t="s">
        <v>2425</v>
      </c>
      <c r="C278" s="123" t="s">
        <v>131</v>
      </c>
      <c r="D278" s="12" t="s">
        <v>132</v>
      </c>
      <c r="E278" s="12" t="s">
        <v>149</v>
      </c>
      <c r="F278" s="14">
        <v>-3733200</v>
      </c>
      <c r="G278" s="14">
        <v>-23769.279999999999</v>
      </c>
      <c r="H278" s="14">
        <v>-2.83</v>
      </c>
    </row>
    <row r="279" spans="2:8">
      <c r="B279" s="12" t="s">
        <v>2426</v>
      </c>
      <c r="C279" s="123" t="s">
        <v>131</v>
      </c>
      <c r="D279" s="12" t="s">
        <v>132</v>
      </c>
      <c r="E279" s="12" t="s">
        <v>133</v>
      </c>
      <c r="F279" s="14">
        <v>-4551250</v>
      </c>
      <c r="G279" s="14">
        <v>-32250.16</v>
      </c>
      <c r="H279" s="14">
        <v>-3.85</v>
      </c>
    </row>
    <row r="280" spans="2:8">
      <c r="B280" s="114" t="s">
        <v>209</v>
      </c>
      <c r="C280" s="232"/>
      <c r="D280" s="114"/>
      <c r="E280" s="114"/>
      <c r="F280" s="22"/>
      <c r="G280" s="22">
        <f>SUM(G16:G140)</f>
        <v>549515.32999999996</v>
      </c>
      <c r="H280" s="22">
        <f>SUM(H16:H140)</f>
        <v>65.540000000000035</v>
      </c>
    </row>
    <row r="281" spans="2:8">
      <c r="B281" s="114" t="s">
        <v>439</v>
      </c>
      <c r="C281" s="123"/>
    </row>
    <row r="282" spans="2:8">
      <c r="B282" s="12" t="s">
        <v>20</v>
      </c>
      <c r="C282" s="123" t="s">
        <v>131</v>
      </c>
      <c r="D282" s="12" t="s">
        <v>440</v>
      </c>
      <c r="E282" s="12" t="s">
        <v>943</v>
      </c>
      <c r="F282" s="14">
        <v>2135976.3220000002</v>
      </c>
      <c r="G282" s="14">
        <v>82345.45</v>
      </c>
      <c r="H282" s="14">
        <v>9.82</v>
      </c>
    </row>
    <row r="283" spans="2:8">
      <c r="B283" s="12" t="s">
        <v>96</v>
      </c>
      <c r="C283" s="123" t="s">
        <v>131</v>
      </c>
      <c r="D283" s="12" t="s">
        <v>440</v>
      </c>
      <c r="E283" s="12" t="s">
        <v>944</v>
      </c>
      <c r="F283" s="14">
        <v>816867.69200000004</v>
      </c>
      <c r="G283" s="14">
        <v>27723.65</v>
      </c>
      <c r="H283" s="14">
        <v>3.31</v>
      </c>
    </row>
    <row r="284" spans="2:8">
      <c r="B284" s="12" t="s">
        <v>30</v>
      </c>
      <c r="C284" s="123" t="s">
        <v>131</v>
      </c>
      <c r="D284" s="12" t="s">
        <v>440</v>
      </c>
      <c r="E284" s="12" t="s">
        <v>945</v>
      </c>
      <c r="F284" s="14">
        <v>698149</v>
      </c>
      <c r="G284" s="14">
        <v>22790.95</v>
      </c>
      <c r="H284" s="14">
        <v>2.72</v>
      </c>
    </row>
    <row r="285" spans="2:8">
      <c r="B285" s="12" t="s">
        <v>32</v>
      </c>
      <c r="C285" s="123" t="s">
        <v>131</v>
      </c>
      <c r="D285" s="12" t="s">
        <v>440</v>
      </c>
      <c r="E285" s="12" t="s">
        <v>645</v>
      </c>
      <c r="F285" s="14">
        <v>63216933.203000002</v>
      </c>
      <c r="G285" s="14">
        <v>7588.37</v>
      </c>
      <c r="H285" s="14">
        <v>0.9</v>
      </c>
    </row>
    <row r="286" spans="2:8">
      <c r="B286" s="114" t="s">
        <v>975</v>
      </c>
      <c r="C286" s="232"/>
      <c r="D286" s="114"/>
      <c r="E286" s="114"/>
      <c r="F286" s="22"/>
      <c r="G286" s="22">
        <f>SUM(G282:G285)</f>
        <v>140448.42000000001</v>
      </c>
      <c r="H286" s="22">
        <f>SUM(H282:H285)</f>
        <v>16.75</v>
      </c>
    </row>
    <row r="287" spans="2:8">
      <c r="B287" s="111" t="s">
        <v>98</v>
      </c>
      <c r="C287" s="112" t="s">
        <v>99</v>
      </c>
      <c r="D287" s="111" t="s">
        <v>100</v>
      </c>
      <c r="E287" s="111" t="s">
        <v>101</v>
      </c>
      <c r="F287" s="113" t="s">
        <v>102</v>
      </c>
      <c r="G287" s="113" t="s">
        <v>103</v>
      </c>
      <c r="H287" s="113" t="s">
        <v>104</v>
      </c>
    </row>
    <row r="288" spans="2:8">
      <c r="B288" s="114" t="s">
        <v>105</v>
      </c>
      <c r="C288" s="123"/>
    </row>
    <row r="289" spans="2:8">
      <c r="B289" s="114" t="s">
        <v>106</v>
      </c>
      <c r="C289" s="123"/>
    </row>
    <row r="290" spans="2:8">
      <c r="B290" s="114" t="s">
        <v>107</v>
      </c>
      <c r="C290" s="123"/>
    </row>
    <row r="291" spans="2:8">
      <c r="B291" s="12" t="s">
        <v>2132</v>
      </c>
      <c r="C291" s="123">
        <v>5.8</v>
      </c>
      <c r="D291" s="12" t="s">
        <v>108</v>
      </c>
      <c r="E291" s="12" t="s">
        <v>738</v>
      </c>
      <c r="F291" s="14">
        <v>16500000</v>
      </c>
      <c r="G291" s="14">
        <v>16575.55</v>
      </c>
      <c r="H291" s="14">
        <v>1.98</v>
      </c>
    </row>
    <row r="292" spans="2:8">
      <c r="B292" s="12" t="s">
        <v>2128</v>
      </c>
      <c r="C292" s="123">
        <v>5.57</v>
      </c>
      <c r="D292" s="12" t="s">
        <v>108</v>
      </c>
      <c r="E292" s="12" t="s">
        <v>835</v>
      </c>
      <c r="F292" s="14">
        <v>11500000</v>
      </c>
      <c r="G292" s="14">
        <v>11431.87</v>
      </c>
      <c r="H292" s="14">
        <v>1.36</v>
      </c>
    </row>
    <row r="293" spans="2:8">
      <c r="B293" s="12" t="s">
        <v>2137</v>
      </c>
      <c r="C293" s="123">
        <v>5.15</v>
      </c>
      <c r="D293" s="12" t="s">
        <v>108</v>
      </c>
      <c r="E293" s="12" t="s">
        <v>736</v>
      </c>
      <c r="F293" s="14">
        <v>10700000</v>
      </c>
      <c r="G293" s="14">
        <v>10765.95</v>
      </c>
      <c r="H293" s="14">
        <v>1.28</v>
      </c>
    </row>
    <row r="294" spans="2:8">
      <c r="B294" s="12" t="s">
        <v>2135</v>
      </c>
      <c r="C294" s="123">
        <v>6.08</v>
      </c>
      <c r="D294" s="12" t="s">
        <v>108</v>
      </c>
      <c r="E294" s="12" t="s">
        <v>647</v>
      </c>
      <c r="F294" s="14">
        <v>5200000</v>
      </c>
      <c r="G294" s="14">
        <v>5250.24</v>
      </c>
      <c r="H294" s="14">
        <v>0.63</v>
      </c>
    </row>
    <row r="295" spans="2:8">
      <c r="B295" s="12" t="s">
        <v>2130</v>
      </c>
      <c r="C295" s="123">
        <v>6.41</v>
      </c>
      <c r="D295" s="12" t="s">
        <v>108</v>
      </c>
      <c r="E295" s="12" t="s">
        <v>946</v>
      </c>
      <c r="F295" s="14">
        <v>4000000</v>
      </c>
      <c r="G295" s="14">
        <v>3902.4</v>
      </c>
      <c r="H295" s="14">
        <v>0.47</v>
      </c>
    </row>
    <row r="296" spans="2:8">
      <c r="B296" s="12" t="s">
        <v>2138</v>
      </c>
      <c r="C296" s="123">
        <v>6.56</v>
      </c>
      <c r="D296" s="12" t="s">
        <v>108</v>
      </c>
      <c r="E296" s="12" t="s">
        <v>947</v>
      </c>
      <c r="F296" s="14">
        <v>3500000</v>
      </c>
      <c r="G296" s="14">
        <v>3604.38</v>
      </c>
      <c r="H296" s="14">
        <v>0.43</v>
      </c>
    </row>
    <row r="297" spans="2:8">
      <c r="B297" s="12" t="s">
        <v>2133</v>
      </c>
      <c r="C297" s="123">
        <v>6.2</v>
      </c>
      <c r="D297" s="12" t="s">
        <v>108</v>
      </c>
      <c r="E297" s="12" t="s">
        <v>491</v>
      </c>
      <c r="F297" s="14">
        <v>3500000</v>
      </c>
      <c r="G297" s="14">
        <v>3528.09</v>
      </c>
      <c r="H297" s="14">
        <v>0.42</v>
      </c>
    </row>
    <row r="298" spans="2:8">
      <c r="B298" s="12" t="s">
        <v>2129</v>
      </c>
      <c r="C298" s="123">
        <v>6.19</v>
      </c>
      <c r="D298" s="12" t="s">
        <v>108</v>
      </c>
      <c r="E298" s="12" t="s">
        <v>949</v>
      </c>
      <c r="F298" s="14">
        <v>3500000</v>
      </c>
      <c r="G298" s="14">
        <v>3442.95</v>
      </c>
      <c r="H298" s="14">
        <v>0.41</v>
      </c>
    </row>
    <row r="299" spans="2:8">
      <c r="B299" s="12" t="s">
        <v>2134</v>
      </c>
      <c r="C299" s="123">
        <v>6.54</v>
      </c>
      <c r="D299" s="12" t="s">
        <v>108</v>
      </c>
      <c r="E299" s="12" t="s">
        <v>495</v>
      </c>
      <c r="F299" s="14">
        <v>2800000</v>
      </c>
      <c r="G299" s="14">
        <v>2831.94</v>
      </c>
      <c r="H299" s="14">
        <v>0.34</v>
      </c>
    </row>
    <row r="300" spans="2:8">
      <c r="B300" s="12" t="s">
        <v>2136</v>
      </c>
      <c r="C300" s="123">
        <v>6.53</v>
      </c>
      <c r="D300" s="12" t="s">
        <v>108</v>
      </c>
      <c r="E300" s="12" t="s">
        <v>657</v>
      </c>
      <c r="F300" s="14">
        <v>2000000</v>
      </c>
      <c r="G300" s="14">
        <v>2031.28</v>
      </c>
      <c r="H300" s="14">
        <v>0.24</v>
      </c>
    </row>
    <row r="301" spans="2:8">
      <c r="B301" s="12" t="s">
        <v>2131</v>
      </c>
      <c r="C301" s="123">
        <v>6.08</v>
      </c>
      <c r="D301" s="12" t="s">
        <v>108</v>
      </c>
      <c r="E301" s="12" t="s">
        <v>950</v>
      </c>
      <c r="F301" s="14">
        <v>500000</v>
      </c>
      <c r="G301" s="14">
        <v>500.77</v>
      </c>
      <c r="H301" s="14">
        <v>0.06</v>
      </c>
    </row>
    <row r="302" spans="2:8">
      <c r="B302" s="114" t="s">
        <v>109</v>
      </c>
      <c r="C302" s="232"/>
      <c r="D302" s="114"/>
      <c r="E302" s="114"/>
      <c r="F302" s="22"/>
      <c r="G302" s="22">
        <f>SUM(G287:G301)</f>
        <v>63865.419999999991</v>
      </c>
      <c r="H302" s="22">
        <f>SUM(H287:H301)</f>
        <v>7.6199999999999992</v>
      </c>
    </row>
    <row r="303" spans="2:8">
      <c r="B303" s="114" t="s">
        <v>318</v>
      </c>
      <c r="C303" s="123"/>
    </row>
    <row r="304" spans="2:8">
      <c r="B304" s="12" t="s">
        <v>951</v>
      </c>
      <c r="C304" s="123">
        <v>5.57</v>
      </c>
      <c r="D304" s="12" t="s">
        <v>320</v>
      </c>
      <c r="E304" s="12" t="s">
        <v>952</v>
      </c>
      <c r="F304" s="14">
        <v>1000</v>
      </c>
      <c r="G304" s="14">
        <v>9990.82</v>
      </c>
      <c r="H304" s="14">
        <v>1.19</v>
      </c>
    </row>
    <row r="305" spans="2:8">
      <c r="B305" s="12" t="s">
        <v>1734</v>
      </c>
      <c r="C305" s="123">
        <v>6.45</v>
      </c>
      <c r="D305" s="12" t="s">
        <v>320</v>
      </c>
      <c r="E305" s="12" t="s">
        <v>953</v>
      </c>
      <c r="F305" s="14">
        <v>1000</v>
      </c>
      <c r="G305" s="14">
        <v>9918.2000000000007</v>
      </c>
      <c r="H305" s="14">
        <v>1.18</v>
      </c>
    </row>
    <row r="306" spans="2:8">
      <c r="B306" s="12" t="s">
        <v>954</v>
      </c>
      <c r="C306" s="123">
        <v>5.0999999999999996</v>
      </c>
      <c r="D306" s="12" t="s">
        <v>320</v>
      </c>
      <c r="E306" s="12" t="s">
        <v>955</v>
      </c>
      <c r="F306" s="14">
        <v>750</v>
      </c>
      <c r="G306" s="14">
        <v>7513.61</v>
      </c>
      <c r="H306" s="14">
        <v>0.9</v>
      </c>
    </row>
    <row r="307" spans="2:8">
      <c r="B307" s="12" t="s">
        <v>1296</v>
      </c>
      <c r="C307" s="123">
        <v>5.35</v>
      </c>
      <c r="D307" s="12" t="s">
        <v>320</v>
      </c>
      <c r="E307" s="12" t="s">
        <v>956</v>
      </c>
      <c r="F307" s="14">
        <v>500</v>
      </c>
      <c r="G307" s="14">
        <v>4994.17</v>
      </c>
      <c r="H307" s="14">
        <v>0.6</v>
      </c>
    </row>
    <row r="308" spans="2:8">
      <c r="B308" s="12" t="s">
        <v>857</v>
      </c>
      <c r="C308" s="123">
        <v>7.34</v>
      </c>
      <c r="D308" s="12" t="s">
        <v>320</v>
      </c>
      <c r="E308" s="12" t="s">
        <v>858</v>
      </c>
      <c r="F308" s="14">
        <v>400</v>
      </c>
      <c r="G308" s="14">
        <v>3824.99</v>
      </c>
      <c r="H308" s="14">
        <v>0.46</v>
      </c>
    </row>
    <row r="309" spans="2:8">
      <c r="B309" s="12" t="s">
        <v>2427</v>
      </c>
      <c r="C309" s="123">
        <v>6.07</v>
      </c>
      <c r="D309" s="12" t="s">
        <v>320</v>
      </c>
      <c r="E309" s="12" t="s">
        <v>957</v>
      </c>
      <c r="F309" s="14">
        <v>250</v>
      </c>
      <c r="G309" s="14">
        <v>2480.9299999999998</v>
      </c>
      <c r="H309" s="14">
        <v>0.3</v>
      </c>
    </row>
    <row r="310" spans="2:8">
      <c r="B310" s="12" t="s">
        <v>958</v>
      </c>
      <c r="C310" s="123">
        <v>7.24</v>
      </c>
      <c r="D310" s="12" t="s">
        <v>320</v>
      </c>
      <c r="E310" s="12" t="s">
        <v>959</v>
      </c>
      <c r="F310" s="14">
        <v>250</v>
      </c>
      <c r="G310" s="14">
        <v>2384.11</v>
      </c>
      <c r="H310" s="14">
        <v>0.28000000000000003</v>
      </c>
    </row>
    <row r="311" spans="2:8">
      <c r="B311" s="12" t="s">
        <v>2428</v>
      </c>
      <c r="C311" s="123">
        <v>6.87</v>
      </c>
      <c r="D311" s="12" t="s">
        <v>320</v>
      </c>
      <c r="E311" s="12" t="s">
        <v>960</v>
      </c>
      <c r="F311" s="14">
        <v>50</v>
      </c>
      <c r="G311" s="14">
        <v>506.9</v>
      </c>
      <c r="H311" s="14">
        <v>0.06</v>
      </c>
    </row>
    <row r="312" spans="2:8">
      <c r="B312" s="12" t="s">
        <v>1318</v>
      </c>
      <c r="C312" s="123">
        <v>6.38</v>
      </c>
      <c r="D312" s="12" t="s">
        <v>320</v>
      </c>
      <c r="E312" s="12" t="s">
        <v>681</v>
      </c>
      <c r="F312" s="14">
        <v>50</v>
      </c>
      <c r="G312" s="14">
        <v>501.94</v>
      </c>
      <c r="H312" s="14">
        <v>0.06</v>
      </c>
    </row>
    <row r="313" spans="2:8">
      <c r="B313" s="114" t="s">
        <v>336</v>
      </c>
      <c r="C313" s="232"/>
      <c r="D313" s="114"/>
      <c r="E313" s="114"/>
      <c r="F313" s="22"/>
      <c r="G313" s="22">
        <f>SUM(G303:G312)</f>
        <v>42115.670000000006</v>
      </c>
      <c r="H313" s="22">
        <f>SUM(H303:H312)</f>
        <v>5.0299999999999994</v>
      </c>
    </row>
    <row r="314" spans="2:8">
      <c r="B314" s="114" t="s">
        <v>110</v>
      </c>
      <c r="C314" s="123"/>
    </row>
    <row r="315" spans="2:8">
      <c r="B315" s="12" t="s">
        <v>1660</v>
      </c>
      <c r="C315" s="123">
        <v>5.07</v>
      </c>
      <c r="D315" s="12" t="s">
        <v>112</v>
      </c>
      <c r="E315" s="12" t="s">
        <v>113</v>
      </c>
      <c r="F315" s="14">
        <v>2000</v>
      </c>
      <c r="G315" s="14">
        <v>9935.2000000000007</v>
      </c>
      <c r="H315" s="14">
        <v>1.18</v>
      </c>
    </row>
    <row r="316" spans="2:8">
      <c r="B316" s="12" t="s">
        <v>2429</v>
      </c>
      <c r="C316" s="123">
        <v>5.4</v>
      </c>
      <c r="D316" s="12" t="s">
        <v>111</v>
      </c>
      <c r="E316" s="12" t="s">
        <v>961</v>
      </c>
      <c r="F316" s="14">
        <v>2000</v>
      </c>
      <c r="G316" s="14">
        <v>9912.02</v>
      </c>
      <c r="H316" s="14">
        <v>1.18</v>
      </c>
    </row>
    <row r="317" spans="2:8">
      <c r="B317" s="12" t="s">
        <v>2430</v>
      </c>
      <c r="C317" s="123">
        <v>5.22</v>
      </c>
      <c r="D317" s="12" t="s">
        <v>111</v>
      </c>
      <c r="E317" s="12" t="s">
        <v>962</v>
      </c>
      <c r="F317" s="14">
        <v>1000</v>
      </c>
      <c r="G317" s="14">
        <v>4963.0600000000004</v>
      </c>
      <c r="H317" s="14">
        <v>0.59</v>
      </c>
    </row>
    <row r="318" spans="2:8">
      <c r="B318" s="114" t="s">
        <v>114</v>
      </c>
      <c r="C318" s="115"/>
      <c r="D318" s="114"/>
      <c r="E318" s="114"/>
      <c r="F318" s="22"/>
      <c r="G318" s="22">
        <f>SUM(G315:G317)</f>
        <v>24810.280000000002</v>
      </c>
      <c r="H318" s="22">
        <f>SUM(H315:H317)</f>
        <v>2.9499999999999997</v>
      </c>
    </row>
    <row r="319" spans="2:8">
      <c r="B319" s="114" t="s">
        <v>963</v>
      </c>
    </row>
    <row r="320" spans="2:8">
      <c r="B320" s="12" t="s">
        <v>999</v>
      </c>
      <c r="F320" s="14" t="s">
        <v>964</v>
      </c>
      <c r="G320" s="14">
        <v>398</v>
      </c>
      <c r="H320" s="14">
        <v>4.745772236691323E-2</v>
      </c>
    </row>
    <row r="321" spans="2:8">
      <c r="B321" s="114" t="s">
        <v>965</v>
      </c>
      <c r="C321" s="115"/>
      <c r="D321" s="114"/>
      <c r="E321" s="114"/>
      <c r="F321" s="22"/>
      <c r="G321" s="22">
        <f>SUM(G319:G320)</f>
        <v>398</v>
      </c>
      <c r="H321" s="22">
        <f>SUM(H319:H320)</f>
        <v>4.745772236691323E-2</v>
      </c>
    </row>
    <row r="322" spans="2:8">
      <c r="B322" s="114" t="s">
        <v>966</v>
      </c>
      <c r="C322" s="115"/>
      <c r="D322" s="114"/>
      <c r="E322" s="114"/>
      <c r="F322" s="22"/>
      <c r="G322" s="22">
        <v>23605</v>
      </c>
      <c r="H322" s="22">
        <v>2.81</v>
      </c>
    </row>
    <row r="323" spans="2:8">
      <c r="B323" s="114" t="s">
        <v>116</v>
      </c>
      <c r="C323" s="115"/>
      <c r="D323" s="114"/>
      <c r="E323" s="114"/>
      <c r="F323" s="22"/>
      <c r="G323" s="22">
        <f>+G280+G286+G302+G313+G318+G321+G322</f>
        <v>844758.12000000011</v>
      </c>
      <c r="H323" s="22">
        <f>+H280+H286+H302+H313+H318+H321+H322</f>
        <v>100.74745772236696</v>
      </c>
    </row>
    <row r="324" spans="2:8">
      <c r="B324" s="114" t="s">
        <v>117</v>
      </c>
      <c r="C324" s="115"/>
      <c r="D324" s="114"/>
      <c r="E324" s="114"/>
      <c r="F324" s="22"/>
      <c r="G324" s="22">
        <f>+G325-G323</f>
        <v>-6116.9460243200883</v>
      </c>
      <c r="H324" s="22">
        <f>+H325-H323</f>
        <v>-0.74745772236695984</v>
      </c>
    </row>
    <row r="325" spans="2:8">
      <c r="B325" s="114" t="s">
        <v>118</v>
      </c>
      <c r="C325" s="115"/>
      <c r="D325" s="114"/>
      <c r="E325" s="114"/>
      <c r="F325" s="22"/>
      <c r="G325" s="22">
        <v>838641.17397568002</v>
      </c>
      <c r="H325" s="22">
        <v>100</v>
      </c>
    </row>
    <row r="326" spans="2:8">
      <c r="B326" s="12" t="s">
        <v>119</v>
      </c>
    </row>
    <row r="327" spans="2:8">
      <c r="B327" s="12" t="s">
        <v>120</v>
      </c>
    </row>
    <row r="328" spans="2:8">
      <c r="B328" s="12" t="s">
        <v>121</v>
      </c>
      <c r="C328" s="231">
        <v>44742</v>
      </c>
    </row>
    <row r="329" spans="2:8">
      <c r="B329" s="114" t="s">
        <v>2127</v>
      </c>
    </row>
    <row r="330" spans="2:8" ht="25.5">
      <c r="B330" s="116" t="s">
        <v>122</v>
      </c>
      <c r="C330" s="13" t="s">
        <v>123</v>
      </c>
    </row>
    <row r="331" spans="2:8">
      <c r="B331" s="114"/>
    </row>
    <row r="332" spans="2:8">
      <c r="B332" s="114" t="s">
        <v>124</v>
      </c>
    </row>
    <row r="333" spans="2:8">
      <c r="B333" s="114" t="s">
        <v>212</v>
      </c>
    </row>
    <row r="334" spans="2:8">
      <c r="B334" s="114" t="s">
        <v>125</v>
      </c>
    </row>
    <row r="335" spans="2:8">
      <c r="B335" s="114" t="s">
        <v>967</v>
      </c>
      <c r="C335" s="115"/>
    </row>
    <row r="336" spans="2:8">
      <c r="B336" s="114" t="s">
        <v>968</v>
      </c>
      <c r="C336" s="115"/>
    </row>
    <row r="337" spans="2:3">
      <c r="B337" s="114" t="s">
        <v>969</v>
      </c>
      <c r="C337" s="115"/>
    </row>
    <row r="338" spans="2:3">
      <c r="B338" s="114" t="s">
        <v>970</v>
      </c>
      <c r="C338" s="115"/>
    </row>
    <row r="339" spans="2:3">
      <c r="B339" s="114" t="s">
        <v>971</v>
      </c>
      <c r="C339" s="115"/>
    </row>
    <row r="340" spans="2:3">
      <c r="B340" s="114" t="s">
        <v>972</v>
      </c>
      <c r="C340" s="115"/>
    </row>
    <row r="341" spans="2:3">
      <c r="B341" s="114" t="s">
        <v>973</v>
      </c>
      <c r="C341" s="115"/>
    </row>
    <row r="342" spans="2:3">
      <c r="B342" s="114" t="s">
        <v>974</v>
      </c>
      <c r="C342" s="115"/>
    </row>
    <row r="343" spans="2:3">
      <c r="B343" s="114" t="s">
        <v>2166</v>
      </c>
      <c r="C343" s="232"/>
    </row>
    <row r="344" spans="2:3">
      <c r="B344" s="114" t="s">
        <v>126</v>
      </c>
      <c r="C344" s="123"/>
    </row>
    <row r="345" spans="2:3">
      <c r="B345" s="114" t="s">
        <v>2159</v>
      </c>
      <c r="C345" s="123"/>
    </row>
    <row r="346" spans="2:3">
      <c r="B346" s="114" t="s">
        <v>127</v>
      </c>
      <c r="C346" s="123"/>
    </row>
    <row r="348" spans="2:3" ht="14.25">
      <c r="B348" s="233" t="s">
        <v>2631</v>
      </c>
      <c r="C348" s="125"/>
    </row>
    <row r="349" spans="2:3" ht="25.5">
      <c r="B349" s="212" t="s">
        <v>2623</v>
      </c>
      <c r="C349" s="212" t="s">
        <v>2624</v>
      </c>
    </row>
    <row r="350" spans="2:3">
      <c r="B350" s="234" t="s">
        <v>2625</v>
      </c>
      <c r="C350" s="235">
        <v>0</v>
      </c>
    </row>
    <row r="351" spans="2:3">
      <c r="B351" s="234" t="s">
        <v>2626</v>
      </c>
      <c r="C351" s="235">
        <v>398</v>
      </c>
    </row>
    <row r="352" spans="2:3">
      <c r="B352" s="234" t="s">
        <v>2627</v>
      </c>
      <c r="C352" s="235">
        <v>58700</v>
      </c>
    </row>
    <row r="353" spans="2:6">
      <c r="B353" s="234" t="s">
        <v>2628</v>
      </c>
      <c r="C353" s="235">
        <v>0</v>
      </c>
    </row>
    <row r="354" spans="2:6">
      <c r="B354" s="236" t="s">
        <v>2629</v>
      </c>
      <c r="C354" s="235">
        <v>140408.79890150001</v>
      </c>
    </row>
    <row r="355" spans="2:6">
      <c r="B355" s="237" t="s">
        <v>2630</v>
      </c>
      <c r="C355" s="238">
        <f>SUM(C350:C354)</f>
        <v>199506.79890150001</v>
      </c>
    </row>
    <row r="358" spans="2:6" ht="15">
      <c r="B358" s="239" t="s">
        <v>2632</v>
      </c>
      <c r="C358" s="240">
        <v>44742</v>
      </c>
      <c r="D358" s="110"/>
      <c r="E358" s="110"/>
      <c r="F358" s="120"/>
    </row>
    <row r="359" spans="2:6" ht="45">
      <c r="B359" s="241" t="s">
        <v>2633</v>
      </c>
      <c r="C359" s="241" t="s">
        <v>2634</v>
      </c>
      <c r="D359" s="242" t="s">
        <v>2635</v>
      </c>
      <c r="E359" s="241" t="s">
        <v>2636</v>
      </c>
      <c r="F359" s="243" t="s">
        <v>2637</v>
      </c>
    </row>
    <row r="360" spans="2:6" ht="15">
      <c r="B360" s="244" t="s">
        <v>2638</v>
      </c>
      <c r="C360" s="245">
        <v>-70550</v>
      </c>
      <c r="D360" s="186">
        <v>714.47519999999997</v>
      </c>
      <c r="E360" s="187">
        <v>699.65</v>
      </c>
      <c r="F360" s="246">
        <v>199506.79890150001</v>
      </c>
    </row>
    <row r="361" spans="2:6" ht="15">
      <c r="B361" s="244" t="s">
        <v>2639</v>
      </c>
      <c r="C361" s="245">
        <v>-69500</v>
      </c>
      <c r="D361" s="186">
        <v>2134.8941</v>
      </c>
      <c r="E361" s="187">
        <v>2125.5</v>
      </c>
      <c r="F361" s="183"/>
    </row>
    <row r="362" spans="2:6" ht="15">
      <c r="B362" s="244" t="s">
        <v>2640</v>
      </c>
      <c r="C362" s="245">
        <v>-742500</v>
      </c>
      <c r="D362" s="186">
        <v>2161.5641999999998</v>
      </c>
      <c r="E362" s="187">
        <v>2194.6999999999998</v>
      </c>
      <c r="F362" s="183"/>
    </row>
    <row r="363" spans="2:6" ht="15">
      <c r="B363" s="244" t="s">
        <v>2641</v>
      </c>
      <c r="C363" s="245">
        <v>-2291250</v>
      </c>
      <c r="D363" s="186">
        <v>689.50819999999999</v>
      </c>
      <c r="E363" s="187">
        <v>669.25</v>
      </c>
      <c r="F363" s="183"/>
    </row>
    <row r="364" spans="2:6" ht="15">
      <c r="B364" s="244" t="s">
        <v>2642</v>
      </c>
      <c r="C364" s="245">
        <v>-150000</v>
      </c>
      <c r="D364" s="186">
        <v>674.20899999999995</v>
      </c>
      <c r="E364" s="187">
        <v>667.9</v>
      </c>
      <c r="F364" s="183"/>
    </row>
    <row r="365" spans="2:6" ht="15">
      <c r="B365" s="244" t="s">
        <v>2643</v>
      </c>
      <c r="C365" s="245">
        <v>-390000</v>
      </c>
      <c r="D365" s="186">
        <v>240.73159999999999</v>
      </c>
      <c r="E365" s="187">
        <v>237</v>
      </c>
      <c r="F365" s="183"/>
    </row>
    <row r="366" spans="2:6" ht="15">
      <c r="B366" s="244" t="s">
        <v>2644</v>
      </c>
      <c r="C366" s="245">
        <v>-255000</v>
      </c>
      <c r="D366" s="186">
        <v>468.74590000000001</v>
      </c>
      <c r="E366" s="187">
        <v>459.45</v>
      </c>
      <c r="F366" s="183"/>
    </row>
    <row r="367" spans="2:6" ht="15">
      <c r="B367" s="244" t="s">
        <v>2645</v>
      </c>
      <c r="C367" s="245">
        <v>-4064400</v>
      </c>
      <c r="D367" s="186">
        <v>366.17219999999998</v>
      </c>
      <c r="E367" s="187">
        <v>362.85</v>
      </c>
      <c r="F367" s="183"/>
    </row>
    <row r="368" spans="2:6" ht="15">
      <c r="B368" s="244" t="s">
        <v>2646</v>
      </c>
      <c r="C368" s="245">
        <v>-525000</v>
      </c>
      <c r="D368" s="186">
        <v>2762.5372000000002</v>
      </c>
      <c r="E368" s="187">
        <v>2698.3</v>
      </c>
      <c r="F368" s="183"/>
    </row>
    <row r="369" spans="2:6" ht="15">
      <c r="B369" s="244" t="s">
        <v>2647</v>
      </c>
      <c r="C369" s="245">
        <v>-742000</v>
      </c>
      <c r="D369" s="186">
        <v>523.90290000000005</v>
      </c>
      <c r="E369" s="187">
        <v>513.54999999999995</v>
      </c>
      <c r="F369" s="183"/>
    </row>
    <row r="370" spans="2:6" ht="15">
      <c r="B370" s="244" t="s">
        <v>2648</v>
      </c>
      <c r="C370" s="245">
        <v>-3733200</v>
      </c>
      <c r="D370" s="186">
        <v>640.46630000000005</v>
      </c>
      <c r="E370" s="187">
        <v>636.70000000000005</v>
      </c>
      <c r="F370" s="183"/>
    </row>
    <row r="371" spans="2:6" ht="15">
      <c r="B371" s="244" t="s">
        <v>2649</v>
      </c>
      <c r="C371" s="245">
        <v>-185125</v>
      </c>
      <c r="D371" s="186">
        <v>5563.0780999999997</v>
      </c>
      <c r="E371" s="187">
        <v>5396.7</v>
      </c>
      <c r="F371" s="183"/>
    </row>
    <row r="372" spans="2:6" ht="15">
      <c r="B372" s="244" t="s">
        <v>2650</v>
      </c>
      <c r="C372" s="245">
        <v>-105100</v>
      </c>
      <c r="D372" s="186">
        <v>11504.662899999999</v>
      </c>
      <c r="E372" s="187">
        <v>10960.65</v>
      </c>
      <c r="F372" s="183"/>
    </row>
    <row r="373" spans="2:6" ht="15">
      <c r="B373" s="244" t="s">
        <v>2651</v>
      </c>
      <c r="C373" s="245">
        <v>-196800</v>
      </c>
      <c r="D373" s="186">
        <v>367.0249</v>
      </c>
      <c r="E373" s="187">
        <v>359.55</v>
      </c>
      <c r="F373" s="183"/>
    </row>
    <row r="374" spans="2:6" ht="15">
      <c r="B374" s="244" t="s">
        <v>2652</v>
      </c>
      <c r="C374" s="245">
        <v>-2725200</v>
      </c>
      <c r="D374" s="186">
        <v>278.92500000000001</v>
      </c>
      <c r="E374" s="187">
        <v>264.10000000000002</v>
      </c>
      <c r="F374" s="183"/>
    </row>
    <row r="375" spans="2:6" ht="15">
      <c r="B375" s="244" t="s">
        <v>2653</v>
      </c>
      <c r="C375" s="245">
        <v>-3445650</v>
      </c>
      <c r="D375" s="186">
        <v>100.4529</v>
      </c>
      <c r="E375" s="187">
        <v>97.65</v>
      </c>
      <c r="F375" s="183"/>
    </row>
    <row r="376" spans="2:6" ht="15">
      <c r="B376" s="244" t="s">
        <v>2654</v>
      </c>
      <c r="C376" s="245">
        <v>-73150</v>
      </c>
      <c r="D376" s="186">
        <v>1731.9237000000001</v>
      </c>
      <c r="E376" s="187">
        <v>1671.8</v>
      </c>
      <c r="F376" s="183"/>
    </row>
    <row r="377" spans="2:6" ht="15">
      <c r="B377" s="244" t="s">
        <v>2655</v>
      </c>
      <c r="C377" s="245">
        <v>-2667600</v>
      </c>
      <c r="D377" s="186">
        <v>237.16919999999999</v>
      </c>
      <c r="E377" s="187">
        <v>233.95</v>
      </c>
      <c r="F377" s="183"/>
    </row>
    <row r="378" spans="2:6" ht="15">
      <c r="B378" s="244" t="s">
        <v>2656</v>
      </c>
      <c r="C378" s="245">
        <v>-3906000</v>
      </c>
      <c r="D378" s="186">
        <v>46.110300000000002</v>
      </c>
      <c r="E378" s="187">
        <v>44.95</v>
      </c>
      <c r="F378" s="183"/>
    </row>
    <row r="379" spans="2:6" ht="15">
      <c r="B379" s="244" t="s">
        <v>2657</v>
      </c>
      <c r="C379" s="245">
        <v>-405000</v>
      </c>
      <c r="D379" s="186">
        <v>309.94470000000001</v>
      </c>
      <c r="E379" s="187">
        <v>309.2</v>
      </c>
      <c r="F379" s="183"/>
    </row>
    <row r="380" spans="2:6" ht="15">
      <c r="B380" s="244" t="s">
        <v>2658</v>
      </c>
      <c r="C380" s="245">
        <v>-34200</v>
      </c>
      <c r="D380" s="186">
        <v>659.51110000000006</v>
      </c>
      <c r="E380" s="187">
        <v>685.2</v>
      </c>
      <c r="F380" s="183"/>
    </row>
    <row r="381" spans="2:6" ht="15">
      <c r="B381" s="244" t="s">
        <v>2659</v>
      </c>
      <c r="C381" s="245">
        <v>-1900</v>
      </c>
      <c r="D381" s="186">
        <v>681.13900000000001</v>
      </c>
      <c r="E381" s="187">
        <v>684.2</v>
      </c>
      <c r="F381" s="183"/>
    </row>
    <row r="382" spans="2:6" ht="15">
      <c r="B382" s="244" t="s">
        <v>2660</v>
      </c>
      <c r="C382" s="245">
        <v>-1067200</v>
      </c>
      <c r="D382" s="186">
        <v>313.15609999999998</v>
      </c>
      <c r="E382" s="187">
        <v>309.14999999999998</v>
      </c>
      <c r="F382" s="183"/>
    </row>
    <row r="383" spans="2:6" ht="15">
      <c r="B383" s="244" t="s">
        <v>2661</v>
      </c>
      <c r="C383" s="245">
        <v>-350</v>
      </c>
      <c r="D383" s="186">
        <v>15056.909799999999</v>
      </c>
      <c r="E383" s="187">
        <v>15073.85</v>
      </c>
      <c r="F383" s="183"/>
    </row>
    <row r="384" spans="2:6" ht="15">
      <c r="B384" s="244" t="s">
        <v>2662</v>
      </c>
      <c r="C384" s="245">
        <v>-86200</v>
      </c>
      <c r="D384" s="186">
        <v>3455.8611999999998</v>
      </c>
      <c r="E384" s="187">
        <v>3470.05</v>
      </c>
      <c r="F384" s="183"/>
    </row>
    <row r="385" spans="2:6" ht="15">
      <c r="B385" s="244" t="s">
        <v>2663</v>
      </c>
      <c r="C385" s="245">
        <v>-136500</v>
      </c>
      <c r="D385" s="186">
        <v>433.75150000000002</v>
      </c>
      <c r="E385" s="187">
        <v>427.5</v>
      </c>
      <c r="F385" s="183"/>
    </row>
    <row r="386" spans="2:6" ht="15">
      <c r="B386" s="244" t="s">
        <v>2664</v>
      </c>
      <c r="C386" s="245">
        <v>-8450</v>
      </c>
      <c r="D386" s="186">
        <v>931.12530000000004</v>
      </c>
      <c r="E386" s="187">
        <v>917.05</v>
      </c>
      <c r="F386" s="183"/>
    </row>
    <row r="387" spans="2:6" ht="15">
      <c r="B387" s="244" t="s">
        <v>2665</v>
      </c>
      <c r="C387" s="245">
        <v>-365000</v>
      </c>
      <c r="D387" s="186">
        <v>135.07640000000001</v>
      </c>
      <c r="E387" s="187">
        <v>133.19999999999999</v>
      </c>
      <c r="F387" s="183"/>
    </row>
    <row r="388" spans="2:6" ht="15">
      <c r="B388" s="244" t="s">
        <v>2666</v>
      </c>
      <c r="C388" s="245">
        <v>-717000</v>
      </c>
      <c r="D388" s="186">
        <v>617.02359999999999</v>
      </c>
      <c r="E388" s="187">
        <v>595.9</v>
      </c>
      <c r="F388" s="183"/>
    </row>
    <row r="389" spans="2:6" ht="15">
      <c r="B389" s="244" t="s">
        <v>2667</v>
      </c>
      <c r="C389" s="245">
        <v>-1366250</v>
      </c>
      <c r="D389" s="186">
        <v>510.64019999999999</v>
      </c>
      <c r="E389" s="187">
        <v>495.9</v>
      </c>
      <c r="F389" s="183"/>
    </row>
    <row r="390" spans="2:6" ht="15">
      <c r="B390" s="244" t="s">
        <v>2668</v>
      </c>
      <c r="C390" s="245">
        <v>-40000</v>
      </c>
      <c r="D390" s="186">
        <v>1301.0036</v>
      </c>
      <c r="E390" s="187">
        <v>1287.1500000000001</v>
      </c>
      <c r="F390" s="183"/>
    </row>
    <row r="391" spans="2:6" ht="15">
      <c r="B391" s="244" t="s">
        <v>2669</v>
      </c>
      <c r="C391" s="245">
        <v>-27250</v>
      </c>
      <c r="D391" s="186">
        <v>1785.3869999999999</v>
      </c>
      <c r="E391" s="187">
        <v>1739.9</v>
      </c>
      <c r="F391" s="183"/>
    </row>
    <row r="392" spans="2:6" ht="15">
      <c r="B392" s="244" t="s">
        <v>2670</v>
      </c>
      <c r="C392" s="245">
        <v>-174800</v>
      </c>
      <c r="D392" s="186">
        <v>173.87389999999999</v>
      </c>
      <c r="E392" s="187">
        <v>166.95</v>
      </c>
      <c r="F392" s="183"/>
    </row>
    <row r="393" spans="2:6" ht="15">
      <c r="B393" s="244" t="s">
        <v>2671</v>
      </c>
      <c r="C393" s="245">
        <v>-9450</v>
      </c>
      <c r="D393" s="186">
        <v>3618.9967000000001</v>
      </c>
      <c r="E393" s="187">
        <v>3623.8</v>
      </c>
      <c r="F393" s="183"/>
    </row>
    <row r="394" spans="2:6" ht="15">
      <c r="B394" s="244" t="s">
        <v>2672</v>
      </c>
      <c r="C394" s="245">
        <v>-156750</v>
      </c>
      <c r="D394" s="186">
        <v>313.3673</v>
      </c>
      <c r="E394" s="187">
        <v>312.55</v>
      </c>
      <c r="F394" s="183"/>
    </row>
    <row r="395" spans="2:6" ht="15">
      <c r="B395" s="244" t="s">
        <v>2673</v>
      </c>
      <c r="C395" s="245">
        <v>-1112100</v>
      </c>
      <c r="D395" s="186">
        <v>318.38959999999997</v>
      </c>
      <c r="E395" s="187">
        <v>313.39999999999998</v>
      </c>
      <c r="F395" s="183"/>
    </row>
    <row r="396" spans="2:6" ht="15">
      <c r="B396" s="244" t="s">
        <v>2674</v>
      </c>
      <c r="C396" s="245">
        <v>-33250</v>
      </c>
      <c r="D396" s="186">
        <v>2843.5522999999998</v>
      </c>
      <c r="E396" s="187">
        <v>2791.7</v>
      </c>
      <c r="F396" s="183"/>
    </row>
    <row r="397" spans="2:6" ht="15">
      <c r="B397" s="244" t="s">
        <v>2675</v>
      </c>
      <c r="C397" s="245">
        <v>-90650</v>
      </c>
      <c r="D397" s="186">
        <v>2845.2631000000001</v>
      </c>
      <c r="E397" s="187">
        <v>2791.8</v>
      </c>
      <c r="F397" s="183"/>
    </row>
    <row r="398" spans="2:6" ht="15">
      <c r="B398" s="244" t="s">
        <v>2676</v>
      </c>
      <c r="C398" s="245">
        <v>-46750</v>
      </c>
      <c r="D398" s="186">
        <v>1516.7008000000001</v>
      </c>
      <c r="E398" s="187">
        <v>1443.2</v>
      </c>
      <c r="F398" s="183"/>
    </row>
    <row r="399" spans="2:6" ht="15">
      <c r="B399" s="244" t="s">
        <v>2677</v>
      </c>
      <c r="C399" s="245">
        <v>-216000</v>
      </c>
      <c r="D399" s="186">
        <v>138.6086</v>
      </c>
      <c r="E399" s="187">
        <v>138</v>
      </c>
      <c r="F399" s="183"/>
    </row>
    <row r="400" spans="2:6" ht="15">
      <c r="B400" s="244" t="s">
        <v>2678</v>
      </c>
      <c r="C400" s="245">
        <v>-30000</v>
      </c>
      <c r="D400" s="186">
        <v>87.049300000000002</v>
      </c>
      <c r="E400" s="187">
        <v>89.15</v>
      </c>
      <c r="F400" s="183"/>
    </row>
    <row r="401" spans="2:6" ht="15">
      <c r="B401" s="244" t="s">
        <v>2679</v>
      </c>
      <c r="C401" s="245">
        <v>-1920000</v>
      </c>
      <c r="D401" s="186">
        <v>89.638599999999997</v>
      </c>
      <c r="E401" s="187">
        <v>89.45</v>
      </c>
      <c r="F401" s="183"/>
    </row>
    <row r="402" spans="2:6" ht="15">
      <c r="B402" s="244" t="s">
        <v>2680</v>
      </c>
      <c r="C402" s="245">
        <v>-915000</v>
      </c>
      <c r="D402" s="186">
        <v>135.66759999999999</v>
      </c>
      <c r="E402" s="187">
        <v>135.6</v>
      </c>
      <c r="F402" s="183"/>
    </row>
    <row r="403" spans="2:6" ht="15">
      <c r="B403" s="244" t="s">
        <v>2681</v>
      </c>
      <c r="C403" s="245">
        <v>-117300</v>
      </c>
      <c r="D403" s="186">
        <v>386.65249999999997</v>
      </c>
      <c r="E403" s="187">
        <v>386.9</v>
      </c>
      <c r="F403" s="183"/>
    </row>
    <row r="404" spans="2:6" ht="15">
      <c r="B404" s="244" t="s">
        <v>2682</v>
      </c>
      <c r="C404" s="245">
        <v>-312000</v>
      </c>
      <c r="D404" s="186">
        <v>775.64859999999999</v>
      </c>
      <c r="E404" s="187">
        <v>759.55</v>
      </c>
      <c r="F404" s="183"/>
    </row>
    <row r="405" spans="2:6" ht="15">
      <c r="B405" s="244" t="s">
        <v>2683</v>
      </c>
      <c r="C405" s="245">
        <v>-338000</v>
      </c>
      <c r="D405" s="186">
        <v>1196.3241</v>
      </c>
      <c r="E405" s="187">
        <v>1185.8</v>
      </c>
      <c r="F405" s="183"/>
    </row>
    <row r="406" spans="2:6" ht="15">
      <c r="B406" s="244" t="s">
        <v>2684</v>
      </c>
      <c r="C406" s="245">
        <v>-22000</v>
      </c>
      <c r="D406" s="186">
        <v>264.13920000000002</v>
      </c>
      <c r="E406" s="187">
        <v>272.35000000000002</v>
      </c>
      <c r="F406" s="183"/>
    </row>
    <row r="407" spans="2:6" ht="15">
      <c r="B407" s="244" t="s">
        <v>2685</v>
      </c>
      <c r="C407" s="245">
        <v>-1425</v>
      </c>
      <c r="D407" s="186">
        <v>1333.5</v>
      </c>
      <c r="E407" s="187">
        <v>1320.95</v>
      </c>
      <c r="F407" s="183"/>
    </row>
    <row r="408" spans="2:6" ht="15">
      <c r="B408" s="244" t="s">
        <v>2686</v>
      </c>
      <c r="C408" s="245">
        <v>-582825</v>
      </c>
      <c r="D408" s="186">
        <v>1344.0056999999999</v>
      </c>
      <c r="E408" s="187">
        <v>1324.1</v>
      </c>
      <c r="F408" s="183"/>
    </row>
    <row r="409" spans="2:6" ht="15">
      <c r="B409" s="244" t="s">
        <v>2687</v>
      </c>
      <c r="C409" s="245">
        <v>-448000</v>
      </c>
      <c r="D409" s="186">
        <v>1098.2161000000001</v>
      </c>
      <c r="E409" s="187">
        <v>1100.25</v>
      </c>
      <c r="F409" s="183"/>
    </row>
    <row r="410" spans="2:6" ht="15">
      <c r="B410" s="244" t="s">
        <v>2688</v>
      </c>
      <c r="C410" s="245">
        <v>-21700</v>
      </c>
      <c r="D410" s="186">
        <v>965.8569</v>
      </c>
      <c r="E410" s="187">
        <v>968.85</v>
      </c>
      <c r="F410" s="183"/>
    </row>
    <row r="411" spans="2:6" ht="15">
      <c r="B411" s="244" t="s">
        <v>2689</v>
      </c>
      <c r="C411" s="245">
        <v>-1971900</v>
      </c>
      <c r="D411" s="186">
        <v>983.8288</v>
      </c>
      <c r="E411" s="187">
        <v>967.45</v>
      </c>
      <c r="F411" s="183"/>
    </row>
    <row r="412" spans="2:6" ht="15">
      <c r="B412" s="244" t="s">
        <v>2690</v>
      </c>
      <c r="C412" s="245">
        <v>-229800</v>
      </c>
      <c r="D412" s="186">
        <v>1784.4724000000001</v>
      </c>
      <c r="E412" s="187">
        <v>1791.7</v>
      </c>
      <c r="F412" s="183"/>
    </row>
    <row r="413" spans="2:6" ht="15">
      <c r="B413" s="244" t="s">
        <v>2691</v>
      </c>
      <c r="C413" s="245">
        <v>-247500</v>
      </c>
      <c r="D413" s="186">
        <v>1349.8804</v>
      </c>
      <c r="E413" s="187">
        <v>1345.25</v>
      </c>
      <c r="F413" s="183"/>
    </row>
    <row r="414" spans="2:6" ht="15">
      <c r="B414" s="244" t="s">
        <v>2692</v>
      </c>
      <c r="C414" s="245">
        <v>-509300</v>
      </c>
      <c r="D414" s="186">
        <v>554.84140000000002</v>
      </c>
      <c r="E414" s="187">
        <v>551.29999999999995</v>
      </c>
      <c r="F414" s="183"/>
    </row>
    <row r="415" spans="2:6" ht="15">
      <c r="B415" s="244" t="s">
        <v>2693</v>
      </c>
      <c r="C415" s="245">
        <v>-365700</v>
      </c>
      <c r="D415" s="186">
        <v>2738.9897000000001</v>
      </c>
      <c r="E415" s="187">
        <v>2691.15</v>
      </c>
      <c r="F415" s="183"/>
    </row>
    <row r="416" spans="2:6" ht="15">
      <c r="B416" s="244" t="s">
        <v>2694</v>
      </c>
      <c r="C416" s="245">
        <v>-170925</v>
      </c>
      <c r="D416" s="186">
        <v>318.54770000000002</v>
      </c>
      <c r="E416" s="187">
        <v>338.25</v>
      </c>
      <c r="F416" s="183"/>
    </row>
    <row r="417" spans="2:6" ht="15">
      <c r="B417" s="244" t="s">
        <v>2695</v>
      </c>
      <c r="C417" s="245">
        <v>-884725</v>
      </c>
      <c r="D417" s="186">
        <v>333.1499</v>
      </c>
      <c r="E417" s="187">
        <v>339.1</v>
      </c>
      <c r="F417" s="183"/>
    </row>
    <row r="418" spans="2:6" ht="15">
      <c r="B418" s="244" t="s">
        <v>2696</v>
      </c>
      <c r="C418" s="245">
        <v>-2060100</v>
      </c>
      <c r="D418" s="186">
        <v>222.607</v>
      </c>
      <c r="E418" s="187">
        <v>217.7</v>
      </c>
      <c r="F418" s="183"/>
    </row>
    <row r="419" spans="2:6" ht="15">
      <c r="B419" s="244" t="s">
        <v>2697</v>
      </c>
      <c r="C419" s="245">
        <v>-155700</v>
      </c>
      <c r="D419" s="186">
        <v>2257.7532000000001</v>
      </c>
      <c r="E419" s="187">
        <v>2234.25</v>
      </c>
      <c r="F419" s="183"/>
    </row>
    <row r="420" spans="2:6" ht="15">
      <c r="B420" s="244" t="s">
        <v>2698</v>
      </c>
      <c r="C420" s="245">
        <v>-1039200</v>
      </c>
      <c r="D420" s="186">
        <v>2164.9124000000002</v>
      </c>
      <c r="E420" s="187">
        <v>2168.1999999999998</v>
      </c>
      <c r="F420" s="183"/>
    </row>
    <row r="421" spans="2:6" ht="15">
      <c r="B421" s="244" t="s">
        <v>2699</v>
      </c>
      <c r="C421" s="245">
        <v>-4551250</v>
      </c>
      <c r="D421" s="186">
        <v>713.30930000000001</v>
      </c>
      <c r="E421" s="187">
        <v>708.6</v>
      </c>
      <c r="F421" s="183"/>
    </row>
    <row r="422" spans="2:6" ht="15">
      <c r="B422" s="244" t="s">
        <v>2700</v>
      </c>
      <c r="C422" s="245">
        <v>-89250</v>
      </c>
      <c r="D422" s="186">
        <v>1111.768</v>
      </c>
      <c r="E422" s="187">
        <v>1126.8</v>
      </c>
      <c r="F422" s="183"/>
    </row>
    <row r="423" spans="2:6" ht="15">
      <c r="B423" s="244" t="s">
        <v>2701</v>
      </c>
      <c r="C423" s="245">
        <v>-297500</v>
      </c>
      <c r="D423" s="186">
        <v>1121.7434000000001</v>
      </c>
      <c r="E423" s="187">
        <v>1124.25</v>
      </c>
      <c r="F423" s="183"/>
    </row>
    <row r="424" spans="2:6" ht="15">
      <c r="B424" s="244" t="s">
        <v>2702</v>
      </c>
      <c r="C424" s="245">
        <v>-207000</v>
      </c>
      <c r="D424" s="186">
        <v>493.00360000000001</v>
      </c>
      <c r="E424" s="187">
        <v>490.3</v>
      </c>
      <c r="F424" s="183"/>
    </row>
    <row r="425" spans="2:6" ht="15">
      <c r="B425" s="244" t="s">
        <v>2703</v>
      </c>
      <c r="C425" s="245">
        <v>-9030000</v>
      </c>
      <c r="D425" s="186">
        <v>48.958599999999997</v>
      </c>
      <c r="E425" s="187">
        <v>49.05</v>
      </c>
      <c r="F425" s="183"/>
    </row>
    <row r="426" spans="2:6" ht="15">
      <c r="B426" s="244" t="s">
        <v>2704</v>
      </c>
      <c r="C426" s="245">
        <v>-11520000</v>
      </c>
      <c r="D426" s="186">
        <v>31.2972</v>
      </c>
      <c r="E426" s="187">
        <v>31.45</v>
      </c>
      <c r="F426" s="183"/>
    </row>
    <row r="427" spans="2:6" ht="15">
      <c r="B427" s="244" t="s">
        <v>2705</v>
      </c>
      <c r="C427" s="245">
        <v>-1636000</v>
      </c>
      <c r="D427" s="186">
        <v>95.534099999999995</v>
      </c>
      <c r="E427" s="187">
        <v>95.1</v>
      </c>
      <c r="F427" s="183"/>
    </row>
    <row r="428" spans="2:6" ht="15">
      <c r="B428" s="244" t="s">
        <v>2706</v>
      </c>
      <c r="C428" s="245">
        <v>-2880000</v>
      </c>
      <c r="D428" s="186">
        <v>159.74350000000001</v>
      </c>
      <c r="E428" s="187">
        <v>159.19999999999999</v>
      </c>
      <c r="F428" s="183"/>
    </row>
    <row r="429" spans="2:6" ht="15">
      <c r="B429" s="244" t="s">
        <v>2707</v>
      </c>
      <c r="C429" s="245">
        <v>-289584</v>
      </c>
      <c r="D429" s="186">
        <v>226.6651</v>
      </c>
      <c r="E429" s="187">
        <v>225.6</v>
      </c>
      <c r="F429" s="183"/>
    </row>
    <row r="430" spans="2:6" ht="15">
      <c r="B430" s="244" t="s">
        <v>2708</v>
      </c>
      <c r="C430" s="245">
        <v>-48750</v>
      </c>
      <c r="D430" s="186">
        <v>71.245800000000003</v>
      </c>
      <c r="E430" s="187">
        <v>72</v>
      </c>
      <c r="F430" s="183"/>
    </row>
    <row r="431" spans="2:6" ht="15">
      <c r="B431" s="244" t="s">
        <v>2709</v>
      </c>
      <c r="C431" s="245">
        <v>-409500</v>
      </c>
      <c r="D431" s="186">
        <v>72.794300000000007</v>
      </c>
      <c r="E431" s="187">
        <v>74.099999999999994</v>
      </c>
      <c r="F431" s="183"/>
    </row>
    <row r="432" spans="2:6" ht="15">
      <c r="B432" s="244" t="s">
        <v>2710</v>
      </c>
      <c r="C432" s="245">
        <v>-767250</v>
      </c>
      <c r="D432" s="186">
        <v>361.20179999999999</v>
      </c>
      <c r="E432" s="187">
        <v>356.55</v>
      </c>
      <c r="F432" s="183"/>
    </row>
    <row r="433" spans="2:6" ht="15">
      <c r="B433" s="244" t="s">
        <v>2711</v>
      </c>
      <c r="C433" s="245">
        <v>-151200</v>
      </c>
      <c r="D433" s="186">
        <v>209.9682</v>
      </c>
      <c r="E433" s="187">
        <v>209.75</v>
      </c>
      <c r="F433" s="183"/>
    </row>
    <row r="434" spans="2:6" ht="15">
      <c r="B434" s="244" t="s">
        <v>2712</v>
      </c>
      <c r="C434" s="245">
        <v>-648900</v>
      </c>
      <c r="D434" s="186">
        <v>813.26189999999997</v>
      </c>
      <c r="E434" s="187">
        <v>790.55</v>
      </c>
      <c r="F434" s="183"/>
    </row>
    <row r="435" spans="2:6" ht="15">
      <c r="B435" s="244" t="s">
        <v>2713</v>
      </c>
      <c r="C435" s="245">
        <v>-330600</v>
      </c>
      <c r="D435" s="186">
        <v>1470.9828</v>
      </c>
      <c r="E435" s="187">
        <v>1465.2</v>
      </c>
      <c r="F435" s="183"/>
    </row>
    <row r="436" spans="2:6" ht="15">
      <c r="B436" s="244" t="s">
        <v>2714</v>
      </c>
      <c r="C436" s="245">
        <v>-345300</v>
      </c>
      <c r="D436" s="186">
        <v>1619.9891</v>
      </c>
      <c r="E436" s="187">
        <v>1610.7</v>
      </c>
      <c r="F436" s="183"/>
    </row>
    <row r="437" spans="2:6" ht="15">
      <c r="B437" s="244" t="s">
        <v>2715</v>
      </c>
      <c r="C437" s="245">
        <v>-60000</v>
      </c>
      <c r="D437" s="186">
        <v>313.13839999999999</v>
      </c>
      <c r="E437" s="187">
        <v>328.05</v>
      </c>
      <c r="F437" s="183"/>
    </row>
    <row r="438" spans="2:6" ht="15">
      <c r="B438" s="244" t="s">
        <v>2716</v>
      </c>
      <c r="C438" s="245">
        <v>-781250</v>
      </c>
      <c r="D438" s="186">
        <v>329.1361</v>
      </c>
      <c r="E438" s="187">
        <v>327.55</v>
      </c>
      <c r="F438" s="183"/>
    </row>
    <row r="439" spans="2:6" ht="15">
      <c r="B439" s="244" t="s">
        <v>2717</v>
      </c>
      <c r="C439" s="245">
        <v>-31050</v>
      </c>
      <c r="D439" s="186">
        <v>560.95259999999996</v>
      </c>
      <c r="E439" s="187">
        <v>548.20000000000005</v>
      </c>
      <c r="F439" s="183"/>
    </row>
    <row r="440" spans="2:6" ht="15">
      <c r="B440" s="244" t="s">
        <v>2718</v>
      </c>
      <c r="C440" s="245">
        <v>-188000</v>
      </c>
      <c r="D440" s="186">
        <v>1670.2641000000001</v>
      </c>
      <c r="E440" s="187">
        <v>1658.4</v>
      </c>
      <c r="F440" s="183"/>
    </row>
    <row r="441" spans="2:6" ht="15">
      <c r="B441" s="244" t="s">
        <v>2719</v>
      </c>
      <c r="C441" s="245">
        <v>-1856192</v>
      </c>
      <c r="D441" s="186">
        <v>69.6541</v>
      </c>
      <c r="E441" s="187">
        <v>67.150000000000006</v>
      </c>
      <c r="F441" s="183"/>
    </row>
    <row r="442" spans="2:6" ht="15">
      <c r="B442" s="244" t="s">
        <v>2720</v>
      </c>
      <c r="C442" s="245">
        <v>-30400</v>
      </c>
      <c r="D442" s="186">
        <v>3062.6019000000001</v>
      </c>
      <c r="E442" s="187">
        <v>3023.4</v>
      </c>
      <c r="F442" s="183"/>
    </row>
    <row r="443" spans="2:6" ht="15">
      <c r="B443" s="244" t="s">
        <v>2721</v>
      </c>
      <c r="C443" s="245">
        <v>-37200</v>
      </c>
      <c r="D443" s="186">
        <v>4138.6408000000001</v>
      </c>
      <c r="E443" s="187">
        <v>3983.55</v>
      </c>
      <c r="F443" s="183"/>
    </row>
    <row r="444" spans="2:6" ht="15">
      <c r="B444" s="244" t="s">
        <v>2722</v>
      </c>
      <c r="C444" s="245">
        <v>-255000</v>
      </c>
      <c r="D444" s="186">
        <v>1517.3342</v>
      </c>
      <c r="E444" s="187">
        <v>1537.6</v>
      </c>
      <c r="F444" s="183"/>
    </row>
    <row r="445" spans="2:6" ht="15">
      <c r="B445" s="244" t="s">
        <v>2723</v>
      </c>
      <c r="C445" s="245">
        <v>-248400</v>
      </c>
      <c r="D445" s="186">
        <v>1531.44</v>
      </c>
      <c r="E445" s="187">
        <v>1533.5</v>
      </c>
      <c r="F445" s="183"/>
    </row>
    <row r="446" spans="2:6" ht="15">
      <c r="B446" s="244" t="s">
        <v>2724</v>
      </c>
      <c r="C446" s="245">
        <v>-639900</v>
      </c>
      <c r="D446" s="186">
        <v>464.49090000000001</v>
      </c>
      <c r="E446" s="187">
        <v>464.35</v>
      </c>
      <c r="F446" s="183"/>
    </row>
    <row r="447" spans="2:6" ht="15">
      <c r="B447" s="244" t="s">
        <v>2725</v>
      </c>
      <c r="C447" s="245">
        <v>-880000</v>
      </c>
      <c r="D447" s="186">
        <v>327.73079999999999</v>
      </c>
      <c r="E447" s="187">
        <v>326.95</v>
      </c>
      <c r="F447" s="183"/>
    </row>
    <row r="448" spans="2:6" ht="15">
      <c r="B448" s="244" t="s">
        <v>2726</v>
      </c>
      <c r="C448" s="245">
        <v>-405450</v>
      </c>
      <c r="D448" s="186">
        <v>630.63419999999996</v>
      </c>
      <c r="E448" s="187">
        <v>610.5</v>
      </c>
      <c r="F448" s="183"/>
    </row>
    <row r="449" spans="2:6" ht="15">
      <c r="B449" s="244" t="s">
        <v>2727</v>
      </c>
      <c r="C449" s="245">
        <v>-84150</v>
      </c>
      <c r="D449" s="186">
        <v>630.90309999999999</v>
      </c>
      <c r="E449" s="187">
        <v>610.1</v>
      </c>
      <c r="F449" s="183"/>
    </row>
    <row r="450" spans="2:6" ht="15">
      <c r="B450" s="244" t="s">
        <v>2728</v>
      </c>
      <c r="C450" s="245">
        <v>-103200</v>
      </c>
      <c r="D450" s="186">
        <v>758.80169999999998</v>
      </c>
      <c r="E450" s="187">
        <v>762.15</v>
      </c>
      <c r="F450" s="183"/>
    </row>
    <row r="451" spans="2:6" ht="15">
      <c r="B451" s="244" t="s">
        <v>2729</v>
      </c>
      <c r="C451" s="245">
        <v>-384000</v>
      </c>
      <c r="D451" s="186">
        <v>84.999399999999994</v>
      </c>
      <c r="E451" s="187">
        <v>85.25</v>
      </c>
      <c r="F451" s="183"/>
    </row>
    <row r="452" spans="2:6" ht="15">
      <c r="B452" s="244" t="s">
        <v>2730</v>
      </c>
      <c r="C452" s="245">
        <v>-182400</v>
      </c>
      <c r="D452" s="186">
        <v>481.80070000000001</v>
      </c>
      <c r="E452" s="187">
        <v>479.25</v>
      </c>
      <c r="F452" s="183"/>
    </row>
    <row r="453" spans="2:6" ht="15">
      <c r="B453" s="244" t="s">
        <v>2731</v>
      </c>
      <c r="C453" s="245">
        <v>-146100</v>
      </c>
      <c r="D453" s="186">
        <v>8492.3904999999995</v>
      </c>
      <c r="E453" s="187">
        <v>8462.75</v>
      </c>
      <c r="F453" s="183"/>
    </row>
    <row r="454" spans="2:6" ht="15">
      <c r="B454" s="244" t="s">
        <v>2732</v>
      </c>
      <c r="C454" s="245">
        <v>-133400</v>
      </c>
      <c r="D454" s="186">
        <v>2921.5684999999999</v>
      </c>
      <c r="E454" s="187">
        <v>2863.2</v>
      </c>
      <c r="F454" s="183"/>
    </row>
    <row r="455" spans="2:6" ht="15">
      <c r="B455" s="244" t="s">
        <v>2733</v>
      </c>
      <c r="C455" s="245">
        <v>-80500</v>
      </c>
      <c r="D455" s="186">
        <v>2268.9767000000002</v>
      </c>
      <c r="E455" s="187">
        <v>2249</v>
      </c>
      <c r="F455" s="183"/>
    </row>
    <row r="456" spans="2:6" ht="15">
      <c r="B456" s="244" t="s">
        <v>2734</v>
      </c>
      <c r="C456" s="245">
        <v>-283200</v>
      </c>
      <c r="D456" s="186">
        <v>1281.7212999999999</v>
      </c>
      <c r="E456" s="187">
        <v>1312.25</v>
      </c>
      <c r="F456" s="183"/>
    </row>
    <row r="457" spans="2:6" ht="15">
      <c r="B457" s="244" t="s">
        <v>2735</v>
      </c>
      <c r="C457" s="245">
        <v>-33000</v>
      </c>
      <c r="D457" s="186">
        <v>988.48680000000002</v>
      </c>
      <c r="E457" s="187">
        <v>978.65</v>
      </c>
      <c r="F457" s="183"/>
    </row>
    <row r="458" spans="2:6" ht="15">
      <c r="B458" s="244" t="s">
        <v>2736</v>
      </c>
      <c r="C458" s="245">
        <v>-1840250</v>
      </c>
      <c r="D458" s="186">
        <v>70.488600000000005</v>
      </c>
      <c r="E458" s="187">
        <v>69</v>
      </c>
      <c r="F458" s="183"/>
    </row>
    <row r="459" spans="2:6" ht="15">
      <c r="B459" s="244" t="s">
        <v>2737</v>
      </c>
      <c r="C459" s="245">
        <v>-52240</v>
      </c>
      <c r="D459" s="186">
        <v>17279.788700000001</v>
      </c>
      <c r="E459" s="187">
        <v>17479.5</v>
      </c>
      <c r="F459" s="183"/>
    </row>
    <row r="460" spans="2:6" ht="15">
      <c r="B460" s="244" t="s">
        <v>2738</v>
      </c>
      <c r="C460" s="245">
        <v>-1370150</v>
      </c>
      <c r="D460" s="186">
        <v>110.30670000000001</v>
      </c>
      <c r="E460" s="187">
        <v>108.35</v>
      </c>
      <c r="F460" s="183"/>
    </row>
    <row r="461" spans="2:6" ht="15">
      <c r="B461" s="244" t="s">
        <v>2739</v>
      </c>
      <c r="C461" s="245">
        <v>-3363000</v>
      </c>
      <c r="D461" s="186">
        <v>139.1009</v>
      </c>
      <c r="E461" s="187">
        <v>142.85</v>
      </c>
      <c r="F461" s="183"/>
    </row>
    <row r="462" spans="2:6" ht="15">
      <c r="B462" s="244" t="s">
        <v>2740</v>
      </c>
      <c r="C462" s="245">
        <v>-62300</v>
      </c>
      <c r="D462" s="186">
        <v>747.83140000000003</v>
      </c>
      <c r="E462" s="187">
        <v>735.45</v>
      </c>
      <c r="F462" s="183"/>
    </row>
    <row r="463" spans="2:6" ht="15">
      <c r="B463" s="244" t="s">
        <v>2741</v>
      </c>
      <c r="C463" s="245">
        <v>-21300</v>
      </c>
      <c r="D463" s="186">
        <v>3422.5174999999999</v>
      </c>
      <c r="E463" s="187">
        <v>3401.65</v>
      </c>
      <c r="F463" s="183"/>
    </row>
    <row r="464" spans="2:6" ht="15">
      <c r="B464" s="244" t="s">
        <v>2742</v>
      </c>
      <c r="C464" s="245">
        <v>-447000</v>
      </c>
      <c r="D464" s="186">
        <v>206.14230000000001</v>
      </c>
      <c r="E464" s="187">
        <v>212.7</v>
      </c>
      <c r="F464" s="183"/>
    </row>
    <row r="465" spans="2:6" ht="15">
      <c r="B465" s="244" t="s">
        <v>2743</v>
      </c>
      <c r="C465" s="245">
        <v>-56750</v>
      </c>
      <c r="D465" s="186">
        <v>2600.2948999999999</v>
      </c>
      <c r="E465" s="187">
        <v>2565.85</v>
      </c>
      <c r="F465" s="183"/>
    </row>
    <row r="466" spans="2:6" ht="15">
      <c r="B466" s="244" t="s">
        <v>2744</v>
      </c>
      <c r="C466" s="245">
        <v>-12100</v>
      </c>
      <c r="D466" s="186">
        <v>1635.39</v>
      </c>
      <c r="E466" s="187">
        <v>1625.9</v>
      </c>
      <c r="F466" s="183"/>
    </row>
    <row r="467" spans="2:6" ht="15">
      <c r="B467" s="244" t="s">
        <v>2745</v>
      </c>
      <c r="C467" s="245">
        <v>-1091200</v>
      </c>
      <c r="D467" s="186">
        <v>103.79349999999999</v>
      </c>
      <c r="E467" s="187">
        <v>104.65</v>
      </c>
      <c r="F467" s="183"/>
    </row>
    <row r="468" spans="2:6" ht="15">
      <c r="B468" s="244" t="s">
        <v>2746</v>
      </c>
      <c r="C468" s="245">
        <v>-4654800</v>
      </c>
      <c r="D468" s="186">
        <v>212.33879999999999</v>
      </c>
      <c r="E468" s="187">
        <v>212.4</v>
      </c>
      <c r="F468" s="183"/>
    </row>
    <row r="469" spans="2:6" ht="15">
      <c r="B469" s="244" t="s">
        <v>2747</v>
      </c>
      <c r="C469" s="245">
        <v>-7616000</v>
      </c>
      <c r="D469" s="186">
        <v>29.308599999999998</v>
      </c>
      <c r="E469" s="187">
        <v>29</v>
      </c>
      <c r="F469" s="183"/>
    </row>
    <row r="470" spans="2:6" ht="15">
      <c r="B470" s="244" t="s">
        <v>2748</v>
      </c>
      <c r="C470" s="245">
        <v>-3000000</v>
      </c>
      <c r="D470" s="186">
        <v>83.313199999999995</v>
      </c>
      <c r="E470" s="187">
        <v>83.65</v>
      </c>
      <c r="F470" s="183"/>
    </row>
    <row r="471" spans="2:6" ht="15">
      <c r="B471" s="244" t="s">
        <v>2749</v>
      </c>
      <c r="C471" s="245">
        <v>-275500</v>
      </c>
      <c r="D471" s="186">
        <v>2541.174</v>
      </c>
      <c r="E471" s="187">
        <v>2592</v>
      </c>
      <c r="F471" s="183"/>
    </row>
    <row r="472" spans="2:6" ht="15">
      <c r="B472" s="244" t="s">
        <v>2750</v>
      </c>
      <c r="C472" s="245">
        <v>-1476000</v>
      </c>
      <c r="D472" s="186">
        <v>122.0573</v>
      </c>
      <c r="E472" s="187">
        <v>118.5</v>
      </c>
      <c r="F472" s="183"/>
    </row>
    <row r="473" spans="2:6" ht="15">
      <c r="B473" s="244" t="s">
        <v>2751</v>
      </c>
      <c r="C473" s="245">
        <v>-101600</v>
      </c>
      <c r="D473" s="186">
        <v>750.95240000000001</v>
      </c>
      <c r="E473" s="187">
        <v>768.05</v>
      </c>
      <c r="F473" s="183"/>
    </row>
    <row r="474" spans="2:6" ht="15">
      <c r="B474" s="244" t="s">
        <v>2752</v>
      </c>
      <c r="C474" s="245">
        <v>-69750</v>
      </c>
      <c r="D474" s="186">
        <v>1086.2370000000001</v>
      </c>
      <c r="E474" s="187">
        <v>1083.2</v>
      </c>
      <c r="F474" s="183"/>
    </row>
    <row r="475" spans="2:6" ht="15">
      <c r="B475" s="244" t="s">
        <v>2753</v>
      </c>
      <c r="C475" s="245">
        <v>-98175</v>
      </c>
      <c r="D475" s="186">
        <v>2385.6424000000002</v>
      </c>
      <c r="E475" s="187">
        <v>2398.65</v>
      </c>
      <c r="F475" s="183"/>
    </row>
    <row r="476" spans="2:6" ht="15">
      <c r="B476" s="244" t="s">
        <v>2754</v>
      </c>
      <c r="C476" s="245">
        <v>-427125</v>
      </c>
      <c r="D476" s="186">
        <v>2296.4050000000002</v>
      </c>
      <c r="E476" s="187">
        <v>2251.6</v>
      </c>
      <c r="F476" s="183"/>
    </row>
    <row r="477" spans="2:6" ht="15">
      <c r="B477" s="244" t="s">
        <v>2755</v>
      </c>
      <c r="C477" s="245">
        <v>-75000</v>
      </c>
      <c r="D477" s="186">
        <v>459.42450000000002</v>
      </c>
      <c r="E477" s="187">
        <v>464.8</v>
      </c>
      <c r="F477" s="183"/>
    </row>
    <row r="478" spans="2:6" ht="15">
      <c r="B478" s="244" t="s">
        <v>2756</v>
      </c>
      <c r="C478" s="245">
        <v>-54000</v>
      </c>
      <c r="D478" s="186">
        <v>69.713899999999995</v>
      </c>
      <c r="E478" s="187">
        <v>68.75</v>
      </c>
      <c r="F478" s="183"/>
    </row>
    <row r="479" spans="2:6" ht="15">
      <c r="B479" s="244" t="s">
        <v>2757</v>
      </c>
      <c r="C479" s="245">
        <v>-321300</v>
      </c>
      <c r="D479" s="186">
        <v>833.65499999999997</v>
      </c>
      <c r="E479" s="187">
        <v>831.6</v>
      </c>
      <c r="F479" s="183"/>
    </row>
    <row r="480" spans="2:6" ht="15">
      <c r="B480" s="244" t="s">
        <v>2758</v>
      </c>
      <c r="C480" s="245">
        <v>-229500</v>
      </c>
      <c r="D480" s="186">
        <v>429.67219999999998</v>
      </c>
      <c r="E480" s="187">
        <v>416.15</v>
      </c>
      <c r="F480" s="183"/>
    </row>
    <row r="481" spans="2:6" ht="15">
      <c r="B481" s="244" t="s">
        <v>2759</v>
      </c>
      <c r="C481" s="245">
        <v>-275000</v>
      </c>
      <c r="D481" s="186">
        <v>920.77760000000001</v>
      </c>
      <c r="E481" s="187">
        <v>915.05</v>
      </c>
      <c r="F481" s="183"/>
    </row>
    <row r="482" spans="2:6" ht="15">
      <c r="B482" s="244" t="s">
        <v>2760</v>
      </c>
      <c r="C482" s="245">
        <v>-59100</v>
      </c>
      <c r="D482" s="186">
        <v>3266.6491999999998</v>
      </c>
      <c r="E482" s="187">
        <v>3267.25</v>
      </c>
      <c r="F482" s="183"/>
    </row>
    <row r="483" spans="2:6" ht="15">
      <c r="B483" s="244" t="s">
        <v>2761</v>
      </c>
      <c r="C483" s="245">
        <v>-656100</v>
      </c>
      <c r="D483" s="186">
        <v>731.10119999999995</v>
      </c>
      <c r="E483" s="187">
        <v>708.2</v>
      </c>
      <c r="F483" s="183"/>
    </row>
    <row r="484" spans="2:6" ht="15">
      <c r="B484" s="244" t="s">
        <v>2762</v>
      </c>
      <c r="C484" s="245">
        <v>-2968275</v>
      </c>
      <c r="D484" s="186">
        <v>415.50029999999998</v>
      </c>
      <c r="E484" s="187">
        <v>412.8</v>
      </c>
      <c r="F484" s="183"/>
    </row>
    <row r="485" spans="2:6" ht="15">
      <c r="B485" s="244" t="s">
        <v>2763</v>
      </c>
      <c r="C485" s="245">
        <v>-2217375</v>
      </c>
      <c r="D485" s="186">
        <v>207.8997</v>
      </c>
      <c r="E485" s="187">
        <v>202.65</v>
      </c>
      <c r="F485" s="183"/>
    </row>
    <row r="486" spans="2:6" ht="15">
      <c r="B486" s="244" t="s">
        <v>2764</v>
      </c>
      <c r="C486" s="245">
        <v>-404600</v>
      </c>
      <c r="D486" s="186">
        <v>876.27470000000005</v>
      </c>
      <c r="E486" s="187">
        <v>865.4</v>
      </c>
      <c r="F486" s="183"/>
    </row>
    <row r="487" spans="2:6" ht="15">
      <c r="B487" s="244" t="s">
        <v>2765</v>
      </c>
      <c r="C487" s="245">
        <v>-1565400</v>
      </c>
      <c r="D487" s="186">
        <v>975.77290000000005</v>
      </c>
      <c r="E487" s="187">
        <v>971.45</v>
      </c>
      <c r="F487" s="183"/>
    </row>
    <row r="488" spans="2:6" ht="15">
      <c r="B488" s="244" t="s">
        <v>2766</v>
      </c>
      <c r="C488" s="245">
        <v>-397125</v>
      </c>
      <c r="D488" s="186">
        <v>1989.3362</v>
      </c>
      <c r="E488" s="187">
        <v>1936.2</v>
      </c>
      <c r="F488" s="183"/>
    </row>
    <row r="489" spans="2:6" ht="15">
      <c r="B489" s="244" t="s">
        <v>2767</v>
      </c>
      <c r="C489" s="245">
        <v>-125250</v>
      </c>
      <c r="D489" s="186">
        <v>2859.3397</v>
      </c>
      <c r="E489" s="187">
        <v>2859.45</v>
      </c>
      <c r="F489" s="183"/>
    </row>
    <row r="490" spans="2:6" ht="15">
      <c r="B490" s="244" t="s">
        <v>2768</v>
      </c>
      <c r="C490" s="245">
        <v>-555350</v>
      </c>
      <c r="D490" s="186">
        <v>1060.4042999999999</v>
      </c>
      <c r="E490" s="187">
        <v>1077.5999999999999</v>
      </c>
      <c r="F490" s="183"/>
    </row>
    <row r="491" spans="2:6" ht="15">
      <c r="B491" s="244" t="s">
        <v>2769</v>
      </c>
      <c r="C491" s="245">
        <v>-51100</v>
      </c>
      <c r="D491" s="186">
        <v>5530.7007999999996</v>
      </c>
      <c r="E491" s="187">
        <v>5559.3</v>
      </c>
      <c r="F491" s="183"/>
    </row>
    <row r="492" spans="2:6" ht="15">
      <c r="B492" s="244" t="s">
        <v>2770</v>
      </c>
      <c r="C492" s="245">
        <v>-14100</v>
      </c>
      <c r="D492" s="186">
        <v>5251.7728999999999</v>
      </c>
      <c r="E492" s="187">
        <v>5560.8</v>
      </c>
      <c r="F492" s="183"/>
    </row>
    <row r="493" spans="2:6" ht="15">
      <c r="B493" s="244" t="s">
        <v>2771</v>
      </c>
      <c r="C493" s="245">
        <v>-411250</v>
      </c>
      <c r="D493" s="186">
        <v>765.16459999999995</v>
      </c>
      <c r="E493" s="187">
        <v>760.95</v>
      </c>
      <c r="F493" s="183"/>
    </row>
    <row r="494" spans="2:6" ht="15">
      <c r="B494" s="244" t="s">
        <v>2772</v>
      </c>
      <c r="C494" s="245">
        <v>-934700</v>
      </c>
      <c r="D494" s="186">
        <v>646.69259999999997</v>
      </c>
      <c r="E494" s="187">
        <v>629.85</v>
      </c>
      <c r="F494" s="183"/>
    </row>
    <row r="495" spans="2:6" ht="15">
      <c r="B495" s="244" t="s">
        <v>2773</v>
      </c>
      <c r="C495" s="245">
        <v>-4330700</v>
      </c>
      <c r="D495" s="186">
        <v>230.40549999999999</v>
      </c>
      <c r="E495" s="187">
        <v>223.55</v>
      </c>
      <c r="F495" s="183"/>
    </row>
    <row r="496" spans="2:6" ht="15">
      <c r="B496" s="244" t="s">
        <v>2774</v>
      </c>
      <c r="C496" s="245">
        <v>-1913000</v>
      </c>
      <c r="D496" s="186">
        <v>423.27080000000001</v>
      </c>
      <c r="E496" s="187">
        <v>417.2</v>
      </c>
      <c r="F496" s="183"/>
    </row>
    <row r="497" spans="2:6" ht="15">
      <c r="B497" s="244" t="s">
        <v>2775</v>
      </c>
      <c r="C497" s="245">
        <v>-4608000</v>
      </c>
      <c r="D497" s="186">
        <v>218.99029999999999</v>
      </c>
      <c r="E497" s="187">
        <v>214.6</v>
      </c>
      <c r="F497" s="183"/>
    </row>
    <row r="498" spans="2:6" ht="15">
      <c r="B498" s="244" t="s">
        <v>2776</v>
      </c>
      <c r="C498" s="245">
        <v>-374400</v>
      </c>
      <c r="D498" s="186">
        <v>352.03960000000001</v>
      </c>
      <c r="E498" s="187">
        <v>354.4</v>
      </c>
      <c r="F498" s="184"/>
    </row>
    <row r="500" spans="2:6" ht="15">
      <c r="B500" s="247" t="s">
        <v>2777</v>
      </c>
      <c r="C500" s="248">
        <v>0.65539999999999998</v>
      </c>
    </row>
    <row r="502" spans="2:6" ht="15">
      <c r="B502" s="249" t="s">
        <v>2780</v>
      </c>
      <c r="C502" s="250"/>
    </row>
    <row r="503" spans="2:6" ht="15.75">
      <c r="B503" s="251" t="s">
        <v>2778</v>
      </c>
      <c r="C503" s="252" t="s">
        <v>2779</v>
      </c>
    </row>
    <row r="504" spans="2:6" ht="15">
      <c r="B504" s="253" t="s">
        <v>2781</v>
      </c>
      <c r="C504" s="254">
        <v>6</v>
      </c>
    </row>
    <row r="505" spans="2:6" ht="15">
      <c r="B505" s="253" t="s">
        <v>2782</v>
      </c>
      <c r="C505" s="254">
        <v>768</v>
      </c>
    </row>
    <row r="506" spans="2:6" ht="15">
      <c r="B506" s="253" t="s">
        <v>2783</v>
      </c>
      <c r="C506" s="254">
        <v>27</v>
      </c>
    </row>
    <row r="507" spans="2:6" ht="15">
      <c r="B507" s="253" t="s">
        <v>2784</v>
      </c>
      <c r="C507" s="254">
        <v>186</v>
      </c>
    </row>
    <row r="508" spans="2:6" ht="15">
      <c r="B508" s="253" t="s">
        <v>2785</v>
      </c>
      <c r="C508" s="254">
        <v>431</v>
      </c>
    </row>
    <row r="509" spans="2:6" ht="15">
      <c r="B509" s="253" t="s">
        <v>2786</v>
      </c>
      <c r="C509" s="254">
        <v>918</v>
      </c>
    </row>
    <row r="510" spans="2:6" ht="15">
      <c r="B510" s="253" t="s">
        <v>2787</v>
      </c>
      <c r="C510" s="254">
        <v>224</v>
      </c>
    </row>
    <row r="511" spans="2:6" ht="15">
      <c r="B511" s="253" t="s">
        <v>2788</v>
      </c>
      <c r="C511" s="254">
        <v>12</v>
      </c>
    </row>
    <row r="512" spans="2:6" ht="15">
      <c r="B512" s="253" t="s">
        <v>2789</v>
      </c>
      <c r="C512" s="254">
        <v>1394</v>
      </c>
    </row>
    <row r="513" spans="2:3" ht="15">
      <c r="B513" s="253" t="s">
        <v>2790</v>
      </c>
      <c r="C513" s="254">
        <v>103</v>
      </c>
    </row>
    <row r="514" spans="2:3" ht="15">
      <c r="B514" s="253" t="s">
        <v>2791</v>
      </c>
      <c r="C514" s="254">
        <v>6</v>
      </c>
    </row>
    <row r="515" spans="2:3" ht="15">
      <c r="B515" s="253" t="s">
        <v>2792</v>
      </c>
      <c r="C515" s="254">
        <v>201</v>
      </c>
    </row>
    <row r="516" spans="2:3" ht="15">
      <c r="B516" s="253" t="s">
        <v>2793</v>
      </c>
      <c r="C516" s="254">
        <v>1674</v>
      </c>
    </row>
    <row r="517" spans="2:3" ht="15">
      <c r="B517" s="253" t="s">
        <v>2794</v>
      </c>
      <c r="C517" s="254">
        <v>1763</v>
      </c>
    </row>
    <row r="518" spans="2:3" ht="15">
      <c r="B518" s="253" t="s">
        <v>2795</v>
      </c>
      <c r="C518" s="254">
        <v>3261</v>
      </c>
    </row>
    <row r="519" spans="2:3" ht="15">
      <c r="B519" s="253" t="s">
        <v>2796</v>
      </c>
      <c r="C519" s="254">
        <v>234</v>
      </c>
    </row>
    <row r="520" spans="2:3" ht="15">
      <c r="B520" s="253" t="s">
        <v>2797</v>
      </c>
      <c r="C520" s="254">
        <v>888</v>
      </c>
    </row>
    <row r="521" spans="2:3" ht="15">
      <c r="B521" s="253" t="s">
        <v>2798</v>
      </c>
      <c r="C521" s="254">
        <v>6</v>
      </c>
    </row>
    <row r="522" spans="2:3" ht="15">
      <c r="B522" s="253" t="s">
        <v>2799</v>
      </c>
      <c r="C522" s="254">
        <v>640</v>
      </c>
    </row>
    <row r="523" spans="2:3" ht="15">
      <c r="B523" s="253" t="s">
        <v>2800</v>
      </c>
      <c r="C523" s="254">
        <v>33</v>
      </c>
    </row>
    <row r="524" spans="2:3" ht="15">
      <c r="B524" s="253" t="s">
        <v>2801</v>
      </c>
      <c r="C524" s="254">
        <v>1</v>
      </c>
    </row>
    <row r="525" spans="2:3" ht="15">
      <c r="B525" s="253" t="s">
        <v>2802</v>
      </c>
      <c r="C525" s="254">
        <v>2043</v>
      </c>
    </row>
    <row r="526" spans="2:3" ht="15">
      <c r="B526" s="253" t="s">
        <v>2803</v>
      </c>
      <c r="C526" s="254">
        <v>476</v>
      </c>
    </row>
    <row r="527" spans="2:3" ht="15">
      <c r="B527" s="253" t="s">
        <v>2804</v>
      </c>
      <c r="C527" s="254">
        <v>146</v>
      </c>
    </row>
    <row r="528" spans="2:3" ht="15">
      <c r="B528" s="253" t="s">
        <v>2805</v>
      </c>
      <c r="C528" s="254">
        <v>20</v>
      </c>
    </row>
    <row r="529" spans="2:3" ht="15">
      <c r="B529" s="253" t="s">
        <v>2806</v>
      </c>
      <c r="C529" s="254">
        <v>371</v>
      </c>
    </row>
    <row r="530" spans="2:3" ht="15">
      <c r="B530" s="253" t="s">
        <v>2807</v>
      </c>
      <c r="C530" s="254">
        <v>265</v>
      </c>
    </row>
    <row r="531" spans="2:3" ht="15">
      <c r="B531" s="253" t="s">
        <v>2808</v>
      </c>
      <c r="C531" s="254">
        <v>31</v>
      </c>
    </row>
    <row r="532" spans="2:3" ht="15">
      <c r="B532" s="253" t="s">
        <v>2809</v>
      </c>
      <c r="C532" s="254">
        <v>267</v>
      </c>
    </row>
    <row r="533" spans="2:3" ht="15">
      <c r="B533" s="253" t="s">
        <v>2810</v>
      </c>
      <c r="C533" s="254">
        <v>570</v>
      </c>
    </row>
    <row r="534" spans="2:3" ht="15">
      <c r="B534" s="253" t="s">
        <v>2811</v>
      </c>
      <c r="C534" s="254">
        <v>2</v>
      </c>
    </row>
    <row r="535" spans="2:3" ht="15">
      <c r="B535" s="253" t="s">
        <v>2812</v>
      </c>
      <c r="C535" s="254">
        <v>88</v>
      </c>
    </row>
    <row r="536" spans="2:3" ht="15">
      <c r="B536" s="253" t="s">
        <v>2813</v>
      </c>
      <c r="C536" s="254">
        <v>274</v>
      </c>
    </row>
    <row r="537" spans="2:3" ht="15">
      <c r="B537" s="253" t="s">
        <v>2814</v>
      </c>
      <c r="C537" s="254">
        <v>2</v>
      </c>
    </row>
    <row r="538" spans="2:3" ht="15">
      <c r="B538" s="253" t="s">
        <v>2815</v>
      </c>
      <c r="C538" s="254">
        <v>171</v>
      </c>
    </row>
    <row r="539" spans="2:3" ht="15">
      <c r="B539" s="253" t="s">
        <v>2816</v>
      </c>
      <c r="C539" s="254">
        <v>134550</v>
      </c>
    </row>
    <row r="540" spans="2:3" ht="15">
      <c r="B540" s="253" t="s">
        <v>2817</v>
      </c>
      <c r="C540" s="254">
        <v>128</v>
      </c>
    </row>
    <row r="541" spans="2:3" ht="15">
      <c r="B541" s="253" t="s">
        <v>2818</v>
      </c>
      <c r="C541" s="254">
        <v>372</v>
      </c>
    </row>
    <row r="542" spans="2:3" ht="15">
      <c r="B542" s="253" t="s">
        <v>2819</v>
      </c>
      <c r="C542" s="254">
        <v>117</v>
      </c>
    </row>
    <row r="543" spans="2:3" ht="15">
      <c r="B543" s="253" t="s">
        <v>2820</v>
      </c>
      <c r="C543" s="254">
        <v>1405</v>
      </c>
    </row>
    <row r="544" spans="2:3" ht="15">
      <c r="B544" s="253" t="s">
        <v>2821</v>
      </c>
      <c r="C544" s="254">
        <v>80</v>
      </c>
    </row>
    <row r="545" spans="2:3" ht="15">
      <c r="B545" s="253" t="s">
        <v>2822</v>
      </c>
      <c r="C545" s="254">
        <v>612</v>
      </c>
    </row>
    <row r="546" spans="2:3" ht="15">
      <c r="B546" s="253" t="s">
        <v>2823</v>
      </c>
      <c r="C546" s="254">
        <v>756</v>
      </c>
    </row>
    <row r="547" spans="2:3" ht="15">
      <c r="B547" s="253" t="s">
        <v>2824</v>
      </c>
      <c r="C547" s="254">
        <v>27</v>
      </c>
    </row>
    <row r="548" spans="2:3" ht="15">
      <c r="B548" s="253" t="s">
        <v>2825</v>
      </c>
      <c r="C548" s="254">
        <v>171</v>
      </c>
    </row>
    <row r="549" spans="2:3" ht="15">
      <c r="B549" s="253" t="s">
        <v>2826</v>
      </c>
      <c r="C549" s="254">
        <v>798</v>
      </c>
    </row>
    <row r="550" spans="2:3" ht="15">
      <c r="B550" s="253" t="s">
        <v>2827</v>
      </c>
      <c r="C550" s="254">
        <v>384</v>
      </c>
    </row>
    <row r="551" spans="2:3" ht="15">
      <c r="B551" s="253" t="s">
        <v>2828</v>
      </c>
      <c r="C551" s="254">
        <v>2</v>
      </c>
    </row>
    <row r="552" spans="2:3" ht="15">
      <c r="B552" s="253" t="s">
        <v>2829</v>
      </c>
      <c r="C552" s="254">
        <v>33</v>
      </c>
    </row>
    <row r="553" spans="2:3" ht="15">
      <c r="B553" s="253" t="s">
        <v>2830</v>
      </c>
      <c r="C553" s="254">
        <v>23</v>
      </c>
    </row>
    <row r="554" spans="2:3" ht="15">
      <c r="B554" s="253" t="s">
        <v>2831</v>
      </c>
      <c r="C554" s="254">
        <v>104</v>
      </c>
    </row>
    <row r="555" spans="2:3" ht="15">
      <c r="B555" s="253" t="s">
        <v>2832</v>
      </c>
      <c r="C555" s="254">
        <v>550</v>
      </c>
    </row>
    <row r="556" spans="2:3" ht="15">
      <c r="B556" s="253" t="s">
        <v>2833</v>
      </c>
      <c r="C556" s="254">
        <v>183</v>
      </c>
    </row>
    <row r="557" spans="2:3" ht="15">
      <c r="B557" s="253" t="s">
        <v>2834</v>
      </c>
      <c r="C557" s="254">
        <v>11</v>
      </c>
    </row>
    <row r="558" spans="2:3" ht="15">
      <c r="B558" s="253" t="s">
        <v>2835</v>
      </c>
      <c r="C558" s="254">
        <v>340</v>
      </c>
    </row>
    <row r="559" spans="2:3" ht="15">
      <c r="B559" s="253" t="s">
        <v>2836</v>
      </c>
      <c r="C559" s="254">
        <v>18</v>
      </c>
    </row>
    <row r="560" spans="2:3" ht="15">
      <c r="B560" s="253" t="s">
        <v>2837</v>
      </c>
      <c r="C560" s="254">
        <v>109</v>
      </c>
    </row>
    <row r="561" spans="2:3" ht="15">
      <c r="B561" s="253" t="s">
        <v>2838</v>
      </c>
      <c r="C561" s="254">
        <v>569</v>
      </c>
    </row>
    <row r="562" spans="2:3" ht="15">
      <c r="B562" s="253" t="s">
        <v>2839</v>
      </c>
      <c r="C562" s="254">
        <v>16</v>
      </c>
    </row>
    <row r="563" spans="2:3" ht="15">
      <c r="B563" s="253" t="s">
        <v>2840</v>
      </c>
      <c r="C563" s="254">
        <v>193</v>
      </c>
    </row>
    <row r="564" spans="2:3" ht="15">
      <c r="B564" s="253" t="s">
        <v>2841</v>
      </c>
      <c r="C564" s="254">
        <v>2242</v>
      </c>
    </row>
    <row r="565" spans="2:3" ht="15">
      <c r="B565" s="253" t="s">
        <v>2842</v>
      </c>
      <c r="C565" s="254">
        <v>498</v>
      </c>
    </row>
    <row r="566" spans="2:3" ht="15">
      <c r="B566" s="253" t="s">
        <v>2843</v>
      </c>
      <c r="C566" s="254">
        <v>3485</v>
      </c>
    </row>
    <row r="567" spans="2:3" ht="15">
      <c r="B567" s="253" t="s">
        <v>2844</v>
      </c>
      <c r="C567" s="254">
        <v>1326</v>
      </c>
    </row>
    <row r="568" spans="2:3" ht="15">
      <c r="B568" s="253" t="s">
        <v>2845</v>
      </c>
      <c r="C568" s="254">
        <v>178</v>
      </c>
    </row>
    <row r="569" spans="2:3" ht="15">
      <c r="B569" s="253" t="s">
        <v>2846</v>
      </c>
      <c r="C569" s="254">
        <v>236</v>
      </c>
    </row>
    <row r="570" spans="2:3" ht="15">
      <c r="B570" s="253" t="s">
        <v>2847</v>
      </c>
      <c r="C570" s="254">
        <v>3781</v>
      </c>
    </row>
    <row r="571" spans="2:3" ht="15">
      <c r="B571" s="253" t="s">
        <v>2848</v>
      </c>
      <c r="C571" s="254">
        <v>1498</v>
      </c>
    </row>
    <row r="572" spans="2:3" ht="15">
      <c r="B572" s="253" t="s">
        <v>2849</v>
      </c>
      <c r="C572" s="254">
        <v>165</v>
      </c>
    </row>
    <row r="573" spans="2:3" ht="15">
      <c r="B573" s="253" t="s">
        <v>2850</v>
      </c>
      <c r="C573" s="254">
        <v>563</v>
      </c>
    </row>
    <row r="574" spans="2:3" ht="15">
      <c r="B574" s="253" t="s">
        <v>2851</v>
      </c>
      <c r="C574" s="254">
        <v>849</v>
      </c>
    </row>
    <row r="575" spans="2:3" ht="15">
      <c r="B575" s="253" t="s">
        <v>2852</v>
      </c>
      <c r="C575" s="254">
        <v>35</v>
      </c>
    </row>
    <row r="576" spans="2:3" ht="15">
      <c r="B576" s="253" t="s">
        <v>2853</v>
      </c>
      <c r="C576" s="254">
        <v>532</v>
      </c>
    </row>
    <row r="577" spans="2:3" ht="15">
      <c r="B577" s="253" t="s">
        <v>2854</v>
      </c>
      <c r="C577" s="254">
        <v>188</v>
      </c>
    </row>
    <row r="578" spans="2:3" ht="15">
      <c r="B578" s="253" t="s">
        <v>2855</v>
      </c>
      <c r="C578" s="254">
        <v>1522</v>
      </c>
    </row>
    <row r="579" spans="2:3" ht="15">
      <c r="B579" s="253" t="s">
        <v>2856</v>
      </c>
      <c r="C579" s="254">
        <v>1971</v>
      </c>
    </row>
    <row r="580" spans="2:3" ht="15">
      <c r="B580" s="253" t="s">
        <v>2857</v>
      </c>
      <c r="C580" s="254">
        <v>827</v>
      </c>
    </row>
    <row r="581" spans="2:3" ht="15">
      <c r="B581" s="253" t="s">
        <v>2858</v>
      </c>
      <c r="C581" s="254">
        <v>3362</v>
      </c>
    </row>
    <row r="582" spans="2:3" ht="15">
      <c r="B582" s="253" t="s">
        <v>2859</v>
      </c>
      <c r="C582" s="254">
        <v>952</v>
      </c>
    </row>
    <row r="583" spans="2:3" ht="15">
      <c r="B583" s="253" t="s">
        <v>2860</v>
      </c>
      <c r="C583" s="254">
        <v>88</v>
      </c>
    </row>
    <row r="584" spans="2:3" ht="15">
      <c r="B584" s="253" t="s">
        <v>2861</v>
      </c>
      <c r="C584" s="254">
        <v>136</v>
      </c>
    </row>
    <row r="585" spans="2:3" ht="15">
      <c r="B585" s="253" t="s">
        <v>2862</v>
      </c>
      <c r="C585" s="254">
        <v>450</v>
      </c>
    </row>
    <row r="586" spans="2:3" ht="15">
      <c r="B586" s="253" t="s">
        <v>2863</v>
      </c>
      <c r="C586" s="254">
        <v>7420000</v>
      </c>
    </row>
    <row r="587" spans="2:3" ht="15">
      <c r="B587" s="253" t="s">
        <v>2864</v>
      </c>
      <c r="C587" s="254">
        <v>571</v>
      </c>
    </row>
    <row r="588" spans="2:3" ht="15">
      <c r="B588" s="253" t="s">
        <v>2865</v>
      </c>
      <c r="C588" s="254">
        <v>84100</v>
      </c>
    </row>
    <row r="589" spans="2:3" ht="15">
      <c r="B589" s="253" t="s">
        <v>2866</v>
      </c>
      <c r="C589" s="254">
        <v>663</v>
      </c>
    </row>
    <row r="590" spans="2:3" ht="15">
      <c r="B590" s="253" t="s">
        <v>2867</v>
      </c>
      <c r="C590" s="254">
        <v>2752</v>
      </c>
    </row>
    <row r="591" spans="2:3" ht="15">
      <c r="B591" s="253" t="s">
        <v>2868</v>
      </c>
      <c r="C591" s="254">
        <v>82</v>
      </c>
    </row>
    <row r="592" spans="2:3" ht="15">
      <c r="B592" s="253" t="s">
        <v>2869</v>
      </c>
      <c r="C592" s="254">
        <v>264</v>
      </c>
    </row>
    <row r="593" spans="2:3" ht="15">
      <c r="B593" s="253" t="s">
        <v>2870</v>
      </c>
      <c r="C593" s="254">
        <v>5</v>
      </c>
    </row>
    <row r="594" spans="2:3" ht="15">
      <c r="B594" s="253" t="s">
        <v>2871</v>
      </c>
      <c r="C594" s="254">
        <v>1119</v>
      </c>
    </row>
    <row r="595" spans="2:3" ht="15">
      <c r="B595" s="253" t="s">
        <v>2872</v>
      </c>
      <c r="C595" s="254">
        <v>11</v>
      </c>
    </row>
    <row r="596" spans="2:3" ht="15">
      <c r="B596" s="253" t="s">
        <v>2873</v>
      </c>
      <c r="C596" s="254">
        <v>311</v>
      </c>
    </row>
    <row r="597" spans="2:3" ht="15">
      <c r="B597" s="253" t="s">
        <v>2874</v>
      </c>
      <c r="C597" s="254">
        <v>186</v>
      </c>
    </row>
    <row r="598" spans="2:3" ht="15">
      <c r="B598" s="253" t="s">
        <v>2875</v>
      </c>
      <c r="C598" s="254">
        <v>26</v>
      </c>
    </row>
    <row r="599" spans="2:3" ht="15">
      <c r="B599" s="253" t="s">
        <v>2876</v>
      </c>
      <c r="C599" s="254">
        <v>405</v>
      </c>
    </row>
    <row r="600" spans="2:3" ht="15">
      <c r="B600" s="253" t="s">
        <v>2877</v>
      </c>
      <c r="C600" s="254">
        <v>17</v>
      </c>
    </row>
    <row r="601" spans="2:3" ht="15">
      <c r="B601" s="253" t="s">
        <v>2878</v>
      </c>
      <c r="C601" s="254">
        <v>1309</v>
      </c>
    </row>
    <row r="602" spans="2:3" ht="15">
      <c r="B602" s="253" t="s">
        <v>2879</v>
      </c>
      <c r="C602" s="254">
        <v>366</v>
      </c>
    </row>
    <row r="603" spans="2:3" ht="15">
      <c r="B603" s="253" t="s">
        <v>2880</v>
      </c>
      <c r="C603" s="254">
        <v>38</v>
      </c>
    </row>
    <row r="604" spans="2:3" ht="15">
      <c r="B604" s="253" t="s">
        <v>2881</v>
      </c>
      <c r="C604" s="254">
        <v>1095</v>
      </c>
    </row>
    <row r="605" spans="2:3" ht="15">
      <c r="B605" s="253" t="s">
        <v>2882</v>
      </c>
      <c r="C605" s="254">
        <v>4</v>
      </c>
    </row>
    <row r="606" spans="2:3" ht="15">
      <c r="B606" s="253" t="s">
        <v>2883</v>
      </c>
      <c r="C606" s="254">
        <v>726</v>
      </c>
    </row>
    <row r="607" spans="2:3" ht="15">
      <c r="B607" s="253" t="s">
        <v>2884</v>
      </c>
      <c r="C607" s="254">
        <v>7</v>
      </c>
    </row>
    <row r="608" spans="2:3" ht="15">
      <c r="B608" s="253" t="s">
        <v>2885</v>
      </c>
      <c r="C608" s="254">
        <v>1350</v>
      </c>
    </row>
    <row r="609" spans="2:3" ht="15">
      <c r="B609" s="253" t="s">
        <v>2886</v>
      </c>
      <c r="C609" s="254">
        <v>410</v>
      </c>
    </row>
    <row r="610" spans="2:3" ht="15">
      <c r="B610" s="253" t="s">
        <v>2887</v>
      </c>
      <c r="C610" s="254">
        <v>2324</v>
      </c>
    </row>
    <row r="611" spans="2:3" ht="15">
      <c r="B611" s="253" t="s">
        <v>2888</v>
      </c>
      <c r="C611" s="254">
        <v>211</v>
      </c>
    </row>
    <row r="612" spans="2:3" ht="15">
      <c r="B612" s="253" t="s">
        <v>2889</v>
      </c>
      <c r="C612" s="254">
        <v>639</v>
      </c>
    </row>
    <row r="613" spans="2:3" ht="15">
      <c r="B613" s="253" t="s">
        <v>2890</v>
      </c>
      <c r="C613" s="254">
        <v>11</v>
      </c>
    </row>
    <row r="614" spans="2:3" ht="15">
      <c r="B614" s="253" t="s">
        <v>2891</v>
      </c>
      <c r="C614" s="254">
        <v>522</v>
      </c>
    </row>
    <row r="615" spans="2:3" ht="15">
      <c r="B615" s="253" t="s">
        <v>2892</v>
      </c>
      <c r="C615" s="254">
        <v>2867</v>
      </c>
    </row>
    <row r="616" spans="2:3" ht="15">
      <c r="B616" s="253" t="s">
        <v>2893</v>
      </c>
      <c r="C616" s="254">
        <v>126</v>
      </c>
    </row>
    <row r="617" spans="2:3" ht="15">
      <c r="B617" s="253" t="s">
        <v>2894</v>
      </c>
      <c r="C617" s="254">
        <v>97</v>
      </c>
    </row>
    <row r="618" spans="2:3" ht="15">
      <c r="B618" s="253" t="s">
        <v>2895</v>
      </c>
      <c r="C618" s="254">
        <v>433</v>
      </c>
    </row>
    <row r="619" spans="2:3" ht="15">
      <c r="B619" s="253" t="s">
        <v>2896</v>
      </c>
      <c r="C619" s="254">
        <v>288750</v>
      </c>
    </row>
    <row r="620" spans="2:3" ht="15">
      <c r="B620" s="253" t="s">
        <v>2897</v>
      </c>
      <c r="C620" s="254">
        <v>4</v>
      </c>
    </row>
    <row r="621" spans="2:3" ht="15">
      <c r="B621" s="253" t="s">
        <v>2898</v>
      </c>
      <c r="C621" s="254">
        <v>169</v>
      </c>
    </row>
    <row r="622" spans="2:3" ht="15">
      <c r="B622" s="253" t="s">
        <v>2899</v>
      </c>
      <c r="C622" s="254">
        <v>287</v>
      </c>
    </row>
    <row r="623" spans="2:3" ht="15">
      <c r="B623" s="253" t="s">
        <v>2900</v>
      </c>
      <c r="C623" s="254">
        <v>144</v>
      </c>
    </row>
    <row r="624" spans="2:3" ht="15">
      <c r="B624" s="253" t="s">
        <v>2901</v>
      </c>
      <c r="C624" s="254">
        <v>749</v>
      </c>
    </row>
    <row r="625" spans="2:3" ht="15">
      <c r="B625" s="253" t="s">
        <v>2902</v>
      </c>
      <c r="C625" s="254">
        <v>36</v>
      </c>
    </row>
    <row r="626" spans="2:3" ht="15">
      <c r="B626" s="253" t="s">
        <v>2903</v>
      </c>
      <c r="C626" s="254">
        <v>269</v>
      </c>
    </row>
    <row r="627" spans="2:3" ht="15">
      <c r="B627" s="253" t="s">
        <v>2904</v>
      </c>
      <c r="C627" s="254">
        <v>73</v>
      </c>
    </row>
    <row r="628" spans="2:3" ht="15">
      <c r="B628" s="253" t="s">
        <v>2905</v>
      </c>
      <c r="C628" s="254">
        <v>285</v>
      </c>
    </row>
    <row r="629" spans="2:3" ht="15">
      <c r="B629" s="253" t="s">
        <v>2906</v>
      </c>
      <c r="C629" s="254">
        <v>15000</v>
      </c>
    </row>
    <row r="630" spans="2:3" ht="15">
      <c r="B630" s="253" t="s">
        <v>2907</v>
      </c>
      <c r="C630" s="254">
        <v>144000</v>
      </c>
    </row>
    <row r="631" spans="2:3" ht="15">
      <c r="B631" s="253" t="s">
        <v>2908</v>
      </c>
      <c r="C631" s="254">
        <v>1480</v>
      </c>
    </row>
    <row r="632" spans="2:3" ht="15">
      <c r="B632" s="253" t="s">
        <v>2909</v>
      </c>
      <c r="C632" s="254">
        <v>2</v>
      </c>
    </row>
    <row r="633" spans="2:3" ht="15">
      <c r="B633" s="253" t="s">
        <v>2910</v>
      </c>
      <c r="C633" s="254">
        <v>183</v>
      </c>
    </row>
    <row r="634" spans="2:3" ht="15">
      <c r="B634" s="253" t="s">
        <v>2911</v>
      </c>
      <c r="C634" s="254">
        <v>607</v>
      </c>
    </row>
    <row r="635" spans="2:3" ht="15">
      <c r="B635" s="253" t="s">
        <v>2912</v>
      </c>
      <c r="C635" s="254">
        <v>308</v>
      </c>
    </row>
    <row r="636" spans="2:3" ht="15">
      <c r="B636" s="253" t="s">
        <v>2913</v>
      </c>
      <c r="C636" s="254">
        <v>768</v>
      </c>
    </row>
    <row r="637" spans="2:3" ht="15">
      <c r="B637" s="253" t="s">
        <v>2914</v>
      </c>
      <c r="C637" s="254">
        <v>625</v>
      </c>
    </row>
    <row r="638" spans="2:3" ht="15">
      <c r="B638" s="253" t="s">
        <v>2915</v>
      </c>
      <c r="C638" s="254">
        <v>488</v>
      </c>
    </row>
    <row r="639" spans="2:3" ht="15">
      <c r="B639" s="253" t="s">
        <v>2916</v>
      </c>
      <c r="C639" s="254">
        <v>505</v>
      </c>
    </row>
    <row r="640" spans="2:3" ht="15">
      <c r="B640" s="253" t="s">
        <v>2917</v>
      </c>
      <c r="C640" s="254">
        <v>140</v>
      </c>
    </row>
    <row r="641" spans="2:3" ht="15">
      <c r="B641" s="253" t="s">
        <v>2918</v>
      </c>
      <c r="C641" s="254">
        <v>56</v>
      </c>
    </row>
    <row r="642" spans="2:3" ht="15">
      <c r="B642" s="253" t="s">
        <v>2919</v>
      </c>
      <c r="C642" s="254">
        <v>81</v>
      </c>
    </row>
    <row r="643" spans="2:3" ht="15">
      <c r="B643" s="253" t="s">
        <v>2920</v>
      </c>
      <c r="C643" s="254">
        <v>12</v>
      </c>
    </row>
    <row r="644" spans="2:3" ht="15">
      <c r="B644" s="253" t="s">
        <v>2921</v>
      </c>
      <c r="C644" s="254">
        <v>97</v>
      </c>
    </row>
    <row r="645" spans="2:3" ht="15">
      <c r="B645" s="253" t="s">
        <v>2922</v>
      </c>
      <c r="C645" s="254">
        <v>367</v>
      </c>
    </row>
    <row r="646" spans="2:3" ht="15">
      <c r="B646" s="253" t="s">
        <v>2923</v>
      </c>
      <c r="C646" s="254">
        <v>477</v>
      </c>
    </row>
    <row r="647" spans="2:3" ht="15">
      <c r="B647" s="253" t="s">
        <v>2924</v>
      </c>
      <c r="C647" s="254">
        <v>1058</v>
      </c>
    </row>
    <row r="648" spans="2:3" ht="15">
      <c r="B648" s="253" t="s">
        <v>2925</v>
      </c>
      <c r="C648" s="254">
        <v>77</v>
      </c>
    </row>
    <row r="649" spans="2:3" ht="15">
      <c r="B649" s="253" t="s">
        <v>2926</v>
      </c>
      <c r="C649" s="254">
        <v>1577</v>
      </c>
    </row>
    <row r="650" spans="2:3" ht="15">
      <c r="B650" s="253" t="s">
        <v>2927</v>
      </c>
      <c r="C650" s="254">
        <v>214</v>
      </c>
    </row>
    <row r="651" spans="2:3" ht="15">
      <c r="B651" s="253" t="s">
        <v>2928</v>
      </c>
      <c r="C651" s="254">
        <v>3890</v>
      </c>
    </row>
    <row r="652" spans="2:3" ht="15">
      <c r="B652" s="253" t="s">
        <v>2929</v>
      </c>
      <c r="C652" s="254">
        <v>52</v>
      </c>
    </row>
    <row r="653" spans="2:3" ht="15">
      <c r="B653" s="253" t="s">
        <v>2930</v>
      </c>
      <c r="C653" s="254">
        <v>138</v>
      </c>
    </row>
    <row r="654" spans="2:3" ht="15">
      <c r="B654" s="253" t="s">
        <v>2931</v>
      </c>
      <c r="C654" s="254">
        <v>16</v>
      </c>
    </row>
    <row r="655" spans="2:3" ht="15">
      <c r="B655" s="253" t="s">
        <v>2932</v>
      </c>
      <c r="C655" s="254">
        <v>854</v>
      </c>
    </row>
    <row r="656" spans="2:3" ht="15">
      <c r="B656" s="253" t="s">
        <v>2933</v>
      </c>
      <c r="C656" s="254">
        <v>6</v>
      </c>
    </row>
    <row r="657" spans="2:3" ht="15">
      <c r="B657" s="253" t="s">
        <v>2934</v>
      </c>
      <c r="C657" s="254">
        <v>758</v>
      </c>
    </row>
    <row r="658" spans="2:3" ht="15">
      <c r="B658" s="253" t="s">
        <v>2935</v>
      </c>
      <c r="C658" s="254">
        <v>47</v>
      </c>
    </row>
    <row r="659" spans="2:3" ht="15">
      <c r="B659" s="253" t="s">
        <v>2936</v>
      </c>
      <c r="C659" s="254">
        <v>287</v>
      </c>
    </row>
    <row r="660" spans="2:3" ht="15">
      <c r="B660" s="253" t="s">
        <v>2937</v>
      </c>
      <c r="C660" s="254">
        <v>126</v>
      </c>
    </row>
    <row r="661" spans="2:3" ht="15">
      <c r="B661" s="253" t="s">
        <v>2938</v>
      </c>
      <c r="C661" s="254">
        <v>3918</v>
      </c>
    </row>
    <row r="662" spans="2:3" ht="15">
      <c r="B662" s="253" t="s">
        <v>2939</v>
      </c>
      <c r="C662" s="254">
        <v>212</v>
      </c>
    </row>
    <row r="663" spans="2:3" ht="15">
      <c r="B663" s="253" t="s">
        <v>2940</v>
      </c>
      <c r="C663" s="254">
        <v>69</v>
      </c>
    </row>
    <row r="664" spans="2:3" ht="15">
      <c r="B664" s="253" t="s">
        <v>2941</v>
      </c>
      <c r="C664" s="254">
        <v>300</v>
      </c>
    </row>
    <row r="665" spans="2:3" ht="15">
      <c r="B665" s="253" t="s">
        <v>2942</v>
      </c>
      <c r="C665" s="254">
        <v>98</v>
      </c>
    </row>
    <row r="666" spans="2:3" ht="15">
      <c r="B666" s="253" t="s">
        <v>2943</v>
      </c>
      <c r="C666" s="254">
        <v>67</v>
      </c>
    </row>
    <row r="667" spans="2:3" ht="15">
      <c r="B667" s="253" t="s">
        <v>2944</v>
      </c>
      <c r="C667" s="254">
        <v>359200</v>
      </c>
    </row>
    <row r="668" spans="2:3" ht="15">
      <c r="B668" s="253" t="s">
        <v>2945</v>
      </c>
      <c r="C668" s="254">
        <v>488</v>
      </c>
    </row>
    <row r="669" spans="2:3" ht="15">
      <c r="B669" s="253" t="s">
        <v>2946</v>
      </c>
      <c r="C669" s="254">
        <v>759</v>
      </c>
    </row>
    <row r="670" spans="2:3" ht="15">
      <c r="B670" s="253" t="s">
        <v>2947</v>
      </c>
      <c r="C670" s="254">
        <v>1</v>
      </c>
    </row>
    <row r="671" spans="2:3" ht="15">
      <c r="B671" s="253" t="s">
        <v>2948</v>
      </c>
      <c r="C671" s="254">
        <v>219</v>
      </c>
    </row>
    <row r="672" spans="2:3" ht="15">
      <c r="B672" s="253" t="s">
        <v>2949</v>
      </c>
      <c r="C672" s="254">
        <v>100</v>
      </c>
    </row>
    <row r="673" spans="2:3" ht="15">
      <c r="B673" s="253" t="s">
        <v>2950</v>
      </c>
      <c r="C673" s="254">
        <v>232</v>
      </c>
    </row>
    <row r="674" spans="2:3" ht="15">
      <c r="B674" s="253" t="s">
        <v>2951</v>
      </c>
      <c r="C674" s="254">
        <v>1994</v>
      </c>
    </row>
    <row r="675" spans="2:3" ht="15">
      <c r="B675" s="253" t="s">
        <v>2952</v>
      </c>
      <c r="C675" s="254">
        <v>71</v>
      </c>
    </row>
    <row r="676" spans="2:3" ht="15">
      <c r="B676" s="253" t="s">
        <v>2953</v>
      </c>
      <c r="C676" s="254">
        <v>1352</v>
      </c>
    </row>
    <row r="677" spans="2:3" ht="15">
      <c r="B677" s="253" t="s">
        <v>2954</v>
      </c>
      <c r="C677" s="254">
        <v>201</v>
      </c>
    </row>
    <row r="678" spans="2:3" ht="15">
      <c r="B678" s="253" t="s">
        <v>2955</v>
      </c>
      <c r="C678" s="254">
        <v>510</v>
      </c>
    </row>
    <row r="679" spans="2:3" ht="15">
      <c r="B679" s="253" t="s">
        <v>2956</v>
      </c>
      <c r="C679" s="254">
        <v>7</v>
      </c>
    </row>
    <row r="680" spans="2:3" ht="15">
      <c r="B680" s="253" t="s">
        <v>2957</v>
      </c>
      <c r="C680" s="254">
        <v>803</v>
      </c>
    </row>
    <row r="681" spans="2:3" ht="15">
      <c r="B681" s="253" t="s">
        <v>2958</v>
      </c>
      <c r="C681" s="254">
        <v>6</v>
      </c>
    </row>
    <row r="682" spans="2:3" ht="15">
      <c r="B682" s="253" t="s">
        <v>2959</v>
      </c>
      <c r="C682" s="254">
        <v>47</v>
      </c>
    </row>
    <row r="683" spans="2:3" ht="15">
      <c r="B683" s="253" t="s">
        <v>2960</v>
      </c>
      <c r="C683" s="254">
        <v>379</v>
      </c>
    </row>
    <row r="684" spans="2:3" ht="15">
      <c r="B684" s="253" t="s">
        <v>2961</v>
      </c>
      <c r="C684" s="254">
        <v>722</v>
      </c>
    </row>
    <row r="685" spans="2:3" ht="15">
      <c r="B685" s="253" t="s">
        <v>2962</v>
      </c>
      <c r="C685" s="254">
        <v>597</v>
      </c>
    </row>
    <row r="686" spans="2:3" ht="15">
      <c r="B686" s="253" t="s">
        <v>2963</v>
      </c>
      <c r="C686" s="254">
        <v>7</v>
      </c>
    </row>
    <row r="687" spans="2:3" ht="15">
      <c r="B687" s="253" t="s">
        <v>2964</v>
      </c>
      <c r="C687" s="254">
        <v>39</v>
      </c>
    </row>
    <row r="688" spans="2:3" ht="15">
      <c r="B688" s="253" t="s">
        <v>2965</v>
      </c>
      <c r="C688" s="254">
        <v>842</v>
      </c>
    </row>
    <row r="689" spans="2:3" ht="15">
      <c r="B689" s="253" t="s">
        <v>2966</v>
      </c>
      <c r="C689" s="254">
        <v>1737</v>
      </c>
    </row>
    <row r="692" spans="2:3" ht="15.75">
      <c r="B692" s="251" t="s">
        <v>2967</v>
      </c>
      <c r="C692" s="252" t="s">
        <v>2779</v>
      </c>
    </row>
    <row r="693" spans="2:3" ht="15">
      <c r="B693" s="253" t="s">
        <v>2781</v>
      </c>
      <c r="C693" s="254">
        <v>6</v>
      </c>
    </row>
    <row r="694" spans="2:3" ht="15">
      <c r="B694" s="253" t="s">
        <v>2782</v>
      </c>
      <c r="C694" s="254">
        <v>768</v>
      </c>
    </row>
    <row r="695" spans="2:3" ht="15">
      <c r="B695" s="253" t="s">
        <v>2783</v>
      </c>
      <c r="C695" s="254">
        <v>27</v>
      </c>
    </row>
    <row r="696" spans="2:3" ht="15">
      <c r="B696" s="253" t="s">
        <v>2784</v>
      </c>
      <c r="C696" s="254">
        <v>186</v>
      </c>
    </row>
    <row r="697" spans="2:3" ht="15">
      <c r="B697" s="253" t="s">
        <v>2785</v>
      </c>
      <c r="C697" s="254">
        <v>431</v>
      </c>
    </row>
    <row r="698" spans="2:3" ht="15">
      <c r="B698" s="253" t="s">
        <v>2786</v>
      </c>
      <c r="C698" s="254">
        <v>918</v>
      </c>
    </row>
    <row r="699" spans="2:3" ht="15">
      <c r="B699" s="253" t="s">
        <v>2787</v>
      </c>
      <c r="C699" s="254">
        <v>224</v>
      </c>
    </row>
    <row r="700" spans="2:3" ht="15">
      <c r="B700" s="253" t="s">
        <v>2788</v>
      </c>
      <c r="C700" s="254">
        <v>12</v>
      </c>
    </row>
    <row r="701" spans="2:3" ht="15">
      <c r="B701" s="253" t="s">
        <v>2789</v>
      </c>
      <c r="C701" s="254">
        <v>1394</v>
      </c>
    </row>
    <row r="702" spans="2:3" ht="15">
      <c r="B702" s="253" t="s">
        <v>2790</v>
      </c>
      <c r="C702" s="254">
        <v>103</v>
      </c>
    </row>
    <row r="703" spans="2:3" ht="15">
      <c r="B703" s="253" t="s">
        <v>2791</v>
      </c>
      <c r="C703" s="254">
        <v>6</v>
      </c>
    </row>
    <row r="704" spans="2:3" ht="15">
      <c r="B704" s="253" t="s">
        <v>2792</v>
      </c>
      <c r="C704" s="254">
        <v>201</v>
      </c>
    </row>
    <row r="705" spans="2:3" ht="15">
      <c r="B705" s="253" t="s">
        <v>2793</v>
      </c>
      <c r="C705" s="254">
        <v>1674</v>
      </c>
    </row>
    <row r="706" spans="2:3" ht="15">
      <c r="B706" s="253" t="s">
        <v>2794</v>
      </c>
      <c r="C706" s="254">
        <v>1763</v>
      </c>
    </row>
    <row r="707" spans="2:3" ht="15">
      <c r="B707" s="253" t="s">
        <v>2795</v>
      </c>
      <c r="C707" s="254">
        <v>3261</v>
      </c>
    </row>
    <row r="708" spans="2:3" ht="15">
      <c r="B708" s="253" t="s">
        <v>2796</v>
      </c>
      <c r="C708" s="254">
        <v>234</v>
      </c>
    </row>
    <row r="709" spans="2:3" ht="15">
      <c r="B709" s="253" t="s">
        <v>2797</v>
      </c>
      <c r="C709" s="254">
        <v>888</v>
      </c>
    </row>
    <row r="710" spans="2:3" ht="15">
      <c r="B710" s="253" t="s">
        <v>2798</v>
      </c>
      <c r="C710" s="254">
        <v>6</v>
      </c>
    </row>
    <row r="711" spans="2:3" ht="15">
      <c r="B711" s="253" t="s">
        <v>2799</v>
      </c>
      <c r="C711" s="254">
        <v>640</v>
      </c>
    </row>
    <row r="712" spans="2:3" ht="15">
      <c r="B712" s="253" t="s">
        <v>2800</v>
      </c>
      <c r="C712" s="254">
        <v>33</v>
      </c>
    </row>
    <row r="713" spans="2:3" ht="15">
      <c r="B713" s="253" t="s">
        <v>2801</v>
      </c>
      <c r="C713" s="254">
        <v>1</v>
      </c>
    </row>
    <row r="714" spans="2:3" ht="15">
      <c r="B714" s="253" t="s">
        <v>2802</v>
      </c>
      <c r="C714" s="254">
        <v>2043</v>
      </c>
    </row>
    <row r="715" spans="2:3" ht="15">
      <c r="B715" s="253" t="s">
        <v>2803</v>
      </c>
      <c r="C715" s="254">
        <v>476</v>
      </c>
    </row>
    <row r="716" spans="2:3" ht="15">
      <c r="B716" s="253" t="s">
        <v>2804</v>
      </c>
      <c r="C716" s="254">
        <v>146</v>
      </c>
    </row>
    <row r="717" spans="2:3" ht="15">
      <c r="B717" s="253" t="s">
        <v>2805</v>
      </c>
      <c r="C717" s="254">
        <v>20</v>
      </c>
    </row>
    <row r="718" spans="2:3" ht="15">
      <c r="B718" s="253" t="s">
        <v>2806</v>
      </c>
      <c r="C718" s="254">
        <v>371</v>
      </c>
    </row>
    <row r="719" spans="2:3" ht="15">
      <c r="B719" s="253" t="s">
        <v>2807</v>
      </c>
      <c r="C719" s="254">
        <v>265</v>
      </c>
    </row>
    <row r="720" spans="2:3" ht="15">
      <c r="B720" s="253" t="s">
        <v>2808</v>
      </c>
      <c r="C720" s="254">
        <v>31</v>
      </c>
    </row>
    <row r="721" spans="2:3" ht="15">
      <c r="B721" s="253" t="s">
        <v>2809</v>
      </c>
      <c r="C721" s="254">
        <v>267</v>
      </c>
    </row>
    <row r="722" spans="2:3" ht="15">
      <c r="B722" s="253" t="s">
        <v>2810</v>
      </c>
      <c r="C722" s="254">
        <v>570</v>
      </c>
    </row>
    <row r="723" spans="2:3" ht="15">
      <c r="B723" s="253" t="s">
        <v>2811</v>
      </c>
      <c r="C723" s="254">
        <v>2</v>
      </c>
    </row>
    <row r="724" spans="2:3" ht="15">
      <c r="B724" s="253" t="s">
        <v>2812</v>
      </c>
      <c r="C724" s="254">
        <v>88</v>
      </c>
    </row>
    <row r="725" spans="2:3" ht="15">
      <c r="B725" s="253" t="s">
        <v>2813</v>
      </c>
      <c r="C725" s="254">
        <v>274</v>
      </c>
    </row>
    <row r="726" spans="2:3" ht="15">
      <c r="B726" s="253" t="s">
        <v>2814</v>
      </c>
      <c r="C726" s="254">
        <v>2</v>
      </c>
    </row>
    <row r="727" spans="2:3" ht="15">
      <c r="B727" s="253" t="s">
        <v>2815</v>
      </c>
      <c r="C727" s="254">
        <v>171</v>
      </c>
    </row>
    <row r="728" spans="2:3" ht="15">
      <c r="B728" s="253" t="s">
        <v>2816</v>
      </c>
      <c r="C728" s="254">
        <v>134550</v>
      </c>
    </row>
    <row r="729" spans="2:3" ht="15">
      <c r="B729" s="253" t="s">
        <v>2817</v>
      </c>
      <c r="C729" s="254">
        <v>128</v>
      </c>
    </row>
    <row r="730" spans="2:3" ht="15">
      <c r="B730" s="253" t="s">
        <v>2818</v>
      </c>
      <c r="C730" s="254">
        <v>372</v>
      </c>
    </row>
    <row r="731" spans="2:3" ht="15">
      <c r="B731" s="253" t="s">
        <v>2819</v>
      </c>
      <c r="C731" s="254">
        <v>117</v>
      </c>
    </row>
    <row r="732" spans="2:3" ht="15">
      <c r="B732" s="253" t="s">
        <v>2820</v>
      </c>
      <c r="C732" s="254">
        <v>1405</v>
      </c>
    </row>
    <row r="733" spans="2:3" ht="15">
      <c r="B733" s="253" t="s">
        <v>2821</v>
      </c>
      <c r="C733" s="254">
        <v>80</v>
      </c>
    </row>
    <row r="734" spans="2:3" ht="15">
      <c r="B734" s="253" t="s">
        <v>2822</v>
      </c>
      <c r="C734" s="254">
        <v>612</v>
      </c>
    </row>
    <row r="735" spans="2:3" ht="15">
      <c r="B735" s="253" t="s">
        <v>2823</v>
      </c>
      <c r="C735" s="254">
        <v>756</v>
      </c>
    </row>
    <row r="736" spans="2:3" ht="15">
      <c r="B736" s="253" t="s">
        <v>2824</v>
      </c>
      <c r="C736" s="254">
        <v>27</v>
      </c>
    </row>
    <row r="737" spans="2:3" ht="15">
      <c r="B737" s="253" t="s">
        <v>2825</v>
      </c>
      <c r="C737" s="254">
        <v>171</v>
      </c>
    </row>
    <row r="738" spans="2:3" ht="15">
      <c r="B738" s="253" t="s">
        <v>2826</v>
      </c>
      <c r="C738" s="254">
        <v>798</v>
      </c>
    </row>
    <row r="739" spans="2:3" ht="15">
      <c r="B739" s="253" t="s">
        <v>2827</v>
      </c>
      <c r="C739" s="254">
        <v>384</v>
      </c>
    </row>
    <row r="740" spans="2:3" ht="15">
      <c r="B740" s="253" t="s">
        <v>2828</v>
      </c>
      <c r="C740" s="254">
        <v>2</v>
      </c>
    </row>
    <row r="741" spans="2:3" ht="15">
      <c r="B741" s="253" t="s">
        <v>2829</v>
      </c>
      <c r="C741" s="254">
        <v>33</v>
      </c>
    </row>
    <row r="742" spans="2:3" ht="15">
      <c r="B742" s="253" t="s">
        <v>2830</v>
      </c>
      <c r="C742" s="254">
        <v>23</v>
      </c>
    </row>
    <row r="743" spans="2:3" ht="15">
      <c r="B743" s="253" t="s">
        <v>2831</v>
      </c>
      <c r="C743" s="254">
        <v>104</v>
      </c>
    </row>
    <row r="744" spans="2:3" ht="15">
      <c r="B744" s="253" t="s">
        <v>2832</v>
      </c>
      <c r="C744" s="254">
        <v>550</v>
      </c>
    </row>
    <row r="745" spans="2:3" ht="15">
      <c r="B745" s="253" t="s">
        <v>2833</v>
      </c>
      <c r="C745" s="254">
        <v>183</v>
      </c>
    </row>
    <row r="746" spans="2:3" ht="15">
      <c r="B746" s="253" t="s">
        <v>2834</v>
      </c>
      <c r="C746" s="254">
        <v>11</v>
      </c>
    </row>
    <row r="747" spans="2:3" ht="15">
      <c r="B747" s="253" t="s">
        <v>2835</v>
      </c>
      <c r="C747" s="254">
        <v>340</v>
      </c>
    </row>
    <row r="748" spans="2:3" ht="15">
      <c r="B748" s="253" t="s">
        <v>2836</v>
      </c>
      <c r="C748" s="254">
        <v>18</v>
      </c>
    </row>
    <row r="749" spans="2:3" ht="15">
      <c r="B749" s="253" t="s">
        <v>2837</v>
      </c>
      <c r="C749" s="254">
        <v>109</v>
      </c>
    </row>
    <row r="750" spans="2:3" ht="15">
      <c r="B750" s="253" t="s">
        <v>2838</v>
      </c>
      <c r="C750" s="254">
        <v>569</v>
      </c>
    </row>
    <row r="751" spans="2:3" ht="15">
      <c r="B751" s="253" t="s">
        <v>2839</v>
      </c>
      <c r="C751" s="254">
        <v>16</v>
      </c>
    </row>
    <row r="752" spans="2:3" ht="15">
      <c r="B752" s="253" t="s">
        <v>2840</v>
      </c>
      <c r="C752" s="254">
        <v>193</v>
      </c>
    </row>
    <row r="753" spans="2:3" ht="15">
      <c r="B753" s="253" t="s">
        <v>2841</v>
      </c>
      <c r="C753" s="254">
        <v>2242</v>
      </c>
    </row>
    <row r="754" spans="2:3" ht="15">
      <c r="B754" s="253" t="s">
        <v>2842</v>
      </c>
      <c r="C754" s="254">
        <v>498</v>
      </c>
    </row>
    <row r="755" spans="2:3" ht="15">
      <c r="B755" s="253" t="s">
        <v>2843</v>
      </c>
      <c r="C755" s="254">
        <v>3485</v>
      </c>
    </row>
    <row r="756" spans="2:3" ht="15">
      <c r="B756" s="253" t="s">
        <v>2844</v>
      </c>
      <c r="C756" s="254">
        <v>1326</v>
      </c>
    </row>
    <row r="757" spans="2:3" ht="15">
      <c r="B757" s="253" t="s">
        <v>2845</v>
      </c>
      <c r="C757" s="254">
        <v>178</v>
      </c>
    </row>
    <row r="758" spans="2:3" ht="15">
      <c r="B758" s="253" t="s">
        <v>2846</v>
      </c>
      <c r="C758" s="254">
        <v>236</v>
      </c>
    </row>
    <row r="759" spans="2:3" ht="15">
      <c r="B759" s="253" t="s">
        <v>2847</v>
      </c>
      <c r="C759" s="254">
        <v>3781</v>
      </c>
    </row>
    <row r="760" spans="2:3" ht="15">
      <c r="B760" s="253" t="s">
        <v>2848</v>
      </c>
      <c r="C760" s="254">
        <v>1498</v>
      </c>
    </row>
    <row r="761" spans="2:3" ht="15">
      <c r="B761" s="253" t="s">
        <v>2849</v>
      </c>
      <c r="C761" s="254">
        <v>165</v>
      </c>
    </row>
    <row r="762" spans="2:3" ht="15">
      <c r="B762" s="253" t="s">
        <v>2850</v>
      </c>
      <c r="C762" s="254">
        <v>563</v>
      </c>
    </row>
    <row r="763" spans="2:3" ht="15">
      <c r="B763" s="253" t="s">
        <v>2851</v>
      </c>
      <c r="C763" s="254">
        <v>849</v>
      </c>
    </row>
    <row r="764" spans="2:3" ht="15">
      <c r="B764" s="253" t="s">
        <v>2852</v>
      </c>
      <c r="C764" s="254">
        <v>35</v>
      </c>
    </row>
    <row r="765" spans="2:3" ht="15">
      <c r="B765" s="253" t="s">
        <v>2853</v>
      </c>
      <c r="C765" s="254">
        <v>532</v>
      </c>
    </row>
    <row r="766" spans="2:3" ht="15">
      <c r="B766" s="253" t="s">
        <v>2854</v>
      </c>
      <c r="C766" s="254">
        <v>188</v>
      </c>
    </row>
    <row r="767" spans="2:3" ht="15">
      <c r="B767" s="253" t="s">
        <v>2855</v>
      </c>
      <c r="C767" s="254">
        <v>1522</v>
      </c>
    </row>
    <row r="768" spans="2:3" ht="15">
      <c r="B768" s="253" t="s">
        <v>2856</v>
      </c>
      <c r="C768" s="254">
        <v>1971</v>
      </c>
    </row>
    <row r="769" spans="2:3" ht="15">
      <c r="B769" s="253" t="s">
        <v>2857</v>
      </c>
      <c r="C769" s="254">
        <v>827</v>
      </c>
    </row>
    <row r="770" spans="2:3" ht="15">
      <c r="B770" s="253" t="s">
        <v>2858</v>
      </c>
      <c r="C770" s="254">
        <v>3362</v>
      </c>
    </row>
    <row r="771" spans="2:3" ht="15">
      <c r="B771" s="253" t="s">
        <v>2859</v>
      </c>
      <c r="C771" s="254">
        <v>952</v>
      </c>
    </row>
    <row r="772" spans="2:3" ht="15">
      <c r="B772" s="253" t="s">
        <v>2860</v>
      </c>
      <c r="C772" s="254">
        <v>88</v>
      </c>
    </row>
    <row r="773" spans="2:3" ht="15">
      <c r="B773" s="253" t="s">
        <v>2861</v>
      </c>
      <c r="C773" s="254">
        <v>136</v>
      </c>
    </row>
    <row r="774" spans="2:3" ht="15">
      <c r="B774" s="253" t="s">
        <v>2862</v>
      </c>
      <c r="C774" s="254">
        <v>450</v>
      </c>
    </row>
    <row r="775" spans="2:3" ht="15">
      <c r="B775" s="253" t="s">
        <v>2863</v>
      </c>
      <c r="C775" s="254">
        <v>7420000</v>
      </c>
    </row>
    <row r="776" spans="2:3" ht="15">
      <c r="B776" s="253" t="s">
        <v>2864</v>
      </c>
      <c r="C776" s="254">
        <v>571</v>
      </c>
    </row>
    <row r="777" spans="2:3" ht="15">
      <c r="B777" s="253" t="s">
        <v>2865</v>
      </c>
      <c r="C777" s="254">
        <v>84100</v>
      </c>
    </row>
    <row r="778" spans="2:3" ht="15">
      <c r="B778" s="253" t="s">
        <v>2866</v>
      </c>
      <c r="C778" s="254">
        <v>663</v>
      </c>
    </row>
    <row r="779" spans="2:3" ht="15">
      <c r="B779" s="253" t="s">
        <v>2867</v>
      </c>
      <c r="C779" s="254">
        <v>2752</v>
      </c>
    </row>
    <row r="780" spans="2:3" ht="15">
      <c r="B780" s="253" t="s">
        <v>2868</v>
      </c>
      <c r="C780" s="254">
        <v>82</v>
      </c>
    </row>
    <row r="781" spans="2:3" ht="15">
      <c r="B781" s="253" t="s">
        <v>2869</v>
      </c>
      <c r="C781" s="254">
        <v>264</v>
      </c>
    </row>
    <row r="782" spans="2:3" ht="15">
      <c r="B782" s="253" t="s">
        <v>2870</v>
      </c>
      <c r="C782" s="254">
        <v>5</v>
      </c>
    </row>
    <row r="783" spans="2:3" ht="15">
      <c r="B783" s="253" t="s">
        <v>2871</v>
      </c>
      <c r="C783" s="254">
        <v>1119</v>
      </c>
    </row>
    <row r="784" spans="2:3" ht="15">
      <c r="B784" s="253" t="s">
        <v>2872</v>
      </c>
      <c r="C784" s="254">
        <v>11</v>
      </c>
    </row>
    <row r="785" spans="2:3" ht="15">
      <c r="B785" s="253" t="s">
        <v>2873</v>
      </c>
      <c r="C785" s="254">
        <v>311</v>
      </c>
    </row>
    <row r="786" spans="2:3" ht="15">
      <c r="B786" s="253" t="s">
        <v>2874</v>
      </c>
      <c r="C786" s="254">
        <v>186</v>
      </c>
    </row>
    <row r="787" spans="2:3" ht="15">
      <c r="B787" s="253" t="s">
        <v>2875</v>
      </c>
      <c r="C787" s="254">
        <v>26</v>
      </c>
    </row>
    <row r="788" spans="2:3" ht="15">
      <c r="B788" s="253" t="s">
        <v>2876</v>
      </c>
      <c r="C788" s="254">
        <v>405</v>
      </c>
    </row>
    <row r="789" spans="2:3" ht="15">
      <c r="B789" s="253" t="s">
        <v>2877</v>
      </c>
      <c r="C789" s="254">
        <v>17</v>
      </c>
    </row>
    <row r="790" spans="2:3" ht="15">
      <c r="B790" s="253" t="s">
        <v>2878</v>
      </c>
      <c r="C790" s="254">
        <v>1309</v>
      </c>
    </row>
    <row r="791" spans="2:3" ht="15">
      <c r="B791" s="253" t="s">
        <v>2879</v>
      </c>
      <c r="C791" s="254">
        <v>366</v>
      </c>
    </row>
    <row r="792" spans="2:3" ht="15">
      <c r="B792" s="253" t="s">
        <v>2880</v>
      </c>
      <c r="C792" s="254">
        <v>38</v>
      </c>
    </row>
    <row r="793" spans="2:3" ht="15">
      <c r="B793" s="253" t="s">
        <v>2881</v>
      </c>
      <c r="C793" s="254">
        <v>1095</v>
      </c>
    </row>
    <row r="794" spans="2:3" ht="15">
      <c r="B794" s="253" t="s">
        <v>2882</v>
      </c>
      <c r="C794" s="254">
        <v>4</v>
      </c>
    </row>
    <row r="795" spans="2:3" ht="15">
      <c r="B795" s="253" t="s">
        <v>2883</v>
      </c>
      <c r="C795" s="254">
        <v>726</v>
      </c>
    </row>
    <row r="796" spans="2:3" ht="15">
      <c r="B796" s="253" t="s">
        <v>2884</v>
      </c>
      <c r="C796" s="254">
        <v>7</v>
      </c>
    </row>
    <row r="797" spans="2:3" ht="15">
      <c r="B797" s="253" t="s">
        <v>2885</v>
      </c>
      <c r="C797" s="254">
        <v>1350</v>
      </c>
    </row>
    <row r="798" spans="2:3" ht="15">
      <c r="B798" s="253" t="s">
        <v>2886</v>
      </c>
      <c r="C798" s="254">
        <v>410</v>
      </c>
    </row>
    <row r="799" spans="2:3" ht="15">
      <c r="B799" s="253" t="s">
        <v>2887</v>
      </c>
      <c r="C799" s="254">
        <v>2324</v>
      </c>
    </row>
    <row r="800" spans="2:3" ht="15">
      <c r="B800" s="253" t="s">
        <v>2888</v>
      </c>
      <c r="C800" s="254">
        <v>211</v>
      </c>
    </row>
    <row r="801" spans="2:3" ht="15">
      <c r="B801" s="253" t="s">
        <v>2889</v>
      </c>
      <c r="C801" s="254">
        <v>639</v>
      </c>
    </row>
    <row r="802" spans="2:3" ht="15">
      <c r="B802" s="253" t="s">
        <v>2890</v>
      </c>
      <c r="C802" s="254">
        <v>11</v>
      </c>
    </row>
    <row r="803" spans="2:3" ht="15">
      <c r="B803" s="253" t="s">
        <v>2891</v>
      </c>
      <c r="C803" s="254">
        <v>522</v>
      </c>
    </row>
    <row r="804" spans="2:3" ht="15">
      <c r="B804" s="253" t="s">
        <v>2892</v>
      </c>
      <c r="C804" s="254">
        <v>2867</v>
      </c>
    </row>
    <row r="805" spans="2:3" ht="15">
      <c r="B805" s="253" t="s">
        <v>2893</v>
      </c>
      <c r="C805" s="254">
        <v>126</v>
      </c>
    </row>
    <row r="806" spans="2:3" ht="15">
      <c r="B806" s="253" t="s">
        <v>2894</v>
      </c>
      <c r="C806" s="254">
        <v>97</v>
      </c>
    </row>
    <row r="807" spans="2:3" ht="15">
      <c r="B807" s="253" t="s">
        <v>2895</v>
      </c>
      <c r="C807" s="254">
        <v>433</v>
      </c>
    </row>
    <row r="808" spans="2:3" ht="15">
      <c r="B808" s="253" t="s">
        <v>2896</v>
      </c>
      <c r="C808" s="254">
        <v>288750</v>
      </c>
    </row>
    <row r="809" spans="2:3" ht="15">
      <c r="B809" s="253" t="s">
        <v>2897</v>
      </c>
      <c r="C809" s="254">
        <v>4</v>
      </c>
    </row>
    <row r="810" spans="2:3" ht="15">
      <c r="B810" s="253" t="s">
        <v>2898</v>
      </c>
      <c r="C810" s="254">
        <v>169</v>
      </c>
    </row>
    <row r="811" spans="2:3" ht="15">
      <c r="B811" s="253" t="s">
        <v>2899</v>
      </c>
      <c r="C811" s="254">
        <v>287</v>
      </c>
    </row>
    <row r="812" spans="2:3" ht="15">
      <c r="B812" s="253" t="s">
        <v>2900</v>
      </c>
      <c r="C812" s="254">
        <v>144</v>
      </c>
    </row>
    <row r="813" spans="2:3" ht="15">
      <c r="B813" s="253" t="s">
        <v>2901</v>
      </c>
      <c r="C813" s="254">
        <v>749</v>
      </c>
    </row>
    <row r="814" spans="2:3" ht="15">
      <c r="B814" s="253" t="s">
        <v>2902</v>
      </c>
      <c r="C814" s="254">
        <v>36</v>
      </c>
    </row>
    <row r="815" spans="2:3" ht="15">
      <c r="B815" s="253" t="s">
        <v>2903</v>
      </c>
      <c r="C815" s="254">
        <v>269</v>
      </c>
    </row>
    <row r="816" spans="2:3" ht="15">
      <c r="B816" s="253" t="s">
        <v>2904</v>
      </c>
      <c r="C816" s="254">
        <v>73</v>
      </c>
    </row>
    <row r="817" spans="2:3" ht="15">
      <c r="B817" s="253" t="s">
        <v>2905</v>
      </c>
      <c r="C817" s="254">
        <v>285</v>
      </c>
    </row>
    <row r="818" spans="2:3" ht="15">
      <c r="B818" s="253" t="s">
        <v>2906</v>
      </c>
      <c r="C818" s="254">
        <v>15000</v>
      </c>
    </row>
    <row r="819" spans="2:3" ht="15">
      <c r="B819" s="253" t="s">
        <v>2907</v>
      </c>
      <c r="C819" s="254">
        <v>144000</v>
      </c>
    </row>
    <row r="820" spans="2:3" ht="15">
      <c r="B820" s="253" t="s">
        <v>2908</v>
      </c>
      <c r="C820" s="254">
        <v>1480</v>
      </c>
    </row>
    <row r="821" spans="2:3" ht="15">
      <c r="B821" s="253" t="s">
        <v>2909</v>
      </c>
      <c r="C821" s="254">
        <v>2</v>
      </c>
    </row>
    <row r="822" spans="2:3" ht="15">
      <c r="B822" s="253" t="s">
        <v>2910</v>
      </c>
      <c r="C822" s="254">
        <v>183</v>
      </c>
    </row>
    <row r="823" spans="2:3" ht="15">
      <c r="B823" s="253" t="s">
        <v>2911</v>
      </c>
      <c r="C823" s="254">
        <v>607</v>
      </c>
    </row>
    <row r="824" spans="2:3" ht="15">
      <c r="B824" s="253" t="s">
        <v>2912</v>
      </c>
      <c r="C824" s="254">
        <v>308</v>
      </c>
    </row>
    <row r="825" spans="2:3" ht="15">
      <c r="B825" s="253" t="s">
        <v>2913</v>
      </c>
      <c r="C825" s="254">
        <v>768</v>
      </c>
    </row>
    <row r="826" spans="2:3" ht="15">
      <c r="B826" s="253" t="s">
        <v>2914</v>
      </c>
      <c r="C826" s="254">
        <v>625</v>
      </c>
    </row>
    <row r="827" spans="2:3" ht="15">
      <c r="B827" s="253" t="s">
        <v>2915</v>
      </c>
      <c r="C827" s="254">
        <v>488</v>
      </c>
    </row>
    <row r="828" spans="2:3" ht="15">
      <c r="B828" s="253" t="s">
        <v>2916</v>
      </c>
      <c r="C828" s="254">
        <v>505</v>
      </c>
    </row>
    <row r="829" spans="2:3" ht="15">
      <c r="B829" s="253" t="s">
        <v>2917</v>
      </c>
      <c r="C829" s="254">
        <v>140</v>
      </c>
    </row>
    <row r="830" spans="2:3" ht="15">
      <c r="B830" s="253" t="s">
        <v>2918</v>
      </c>
      <c r="C830" s="254">
        <v>56</v>
      </c>
    </row>
    <row r="831" spans="2:3" ht="15">
      <c r="B831" s="253" t="s">
        <v>2919</v>
      </c>
      <c r="C831" s="254">
        <v>81</v>
      </c>
    </row>
    <row r="832" spans="2:3" ht="15">
      <c r="B832" s="253" t="s">
        <v>2920</v>
      </c>
      <c r="C832" s="254">
        <v>12</v>
      </c>
    </row>
    <row r="833" spans="2:3" ht="15">
      <c r="B833" s="253" t="s">
        <v>2921</v>
      </c>
      <c r="C833" s="254">
        <v>97</v>
      </c>
    </row>
    <row r="834" spans="2:3" ht="15">
      <c r="B834" s="253" t="s">
        <v>2922</v>
      </c>
      <c r="C834" s="254">
        <v>367</v>
      </c>
    </row>
    <row r="835" spans="2:3" ht="15">
      <c r="B835" s="253" t="s">
        <v>2923</v>
      </c>
      <c r="C835" s="254">
        <v>477</v>
      </c>
    </row>
    <row r="836" spans="2:3" ht="15">
      <c r="B836" s="253" t="s">
        <v>2924</v>
      </c>
      <c r="C836" s="254">
        <v>1058</v>
      </c>
    </row>
    <row r="837" spans="2:3" ht="15">
      <c r="B837" s="253" t="s">
        <v>2925</v>
      </c>
      <c r="C837" s="254">
        <v>77</v>
      </c>
    </row>
    <row r="838" spans="2:3" ht="15">
      <c r="B838" s="253" t="s">
        <v>2926</v>
      </c>
      <c r="C838" s="254">
        <v>1577</v>
      </c>
    </row>
    <row r="839" spans="2:3" ht="15">
      <c r="B839" s="253" t="s">
        <v>2927</v>
      </c>
      <c r="C839" s="254">
        <v>214</v>
      </c>
    </row>
    <row r="840" spans="2:3" ht="15">
      <c r="B840" s="253" t="s">
        <v>2928</v>
      </c>
      <c r="C840" s="254">
        <v>3890</v>
      </c>
    </row>
    <row r="841" spans="2:3" ht="15">
      <c r="B841" s="253" t="s">
        <v>2929</v>
      </c>
      <c r="C841" s="254">
        <v>52</v>
      </c>
    </row>
    <row r="842" spans="2:3" ht="15">
      <c r="B842" s="253" t="s">
        <v>2930</v>
      </c>
      <c r="C842" s="254">
        <v>138</v>
      </c>
    </row>
    <row r="843" spans="2:3" ht="15">
      <c r="B843" s="253" t="s">
        <v>2931</v>
      </c>
      <c r="C843" s="254">
        <v>16</v>
      </c>
    </row>
    <row r="844" spans="2:3" ht="15">
      <c r="B844" s="253" t="s">
        <v>2932</v>
      </c>
      <c r="C844" s="254">
        <v>854</v>
      </c>
    </row>
    <row r="845" spans="2:3" ht="15">
      <c r="B845" s="253" t="s">
        <v>2933</v>
      </c>
      <c r="C845" s="254">
        <v>6</v>
      </c>
    </row>
    <row r="846" spans="2:3" ht="15">
      <c r="B846" s="253" t="s">
        <v>2934</v>
      </c>
      <c r="C846" s="254">
        <v>758</v>
      </c>
    </row>
    <row r="847" spans="2:3" ht="15">
      <c r="B847" s="253" t="s">
        <v>2935</v>
      </c>
      <c r="C847" s="254">
        <v>47</v>
      </c>
    </row>
    <row r="848" spans="2:3" ht="15">
      <c r="B848" s="253" t="s">
        <v>2936</v>
      </c>
      <c r="C848" s="254">
        <v>287</v>
      </c>
    </row>
    <row r="849" spans="2:3" ht="15">
      <c r="B849" s="253" t="s">
        <v>2937</v>
      </c>
      <c r="C849" s="254">
        <v>126</v>
      </c>
    </row>
    <row r="850" spans="2:3" ht="15">
      <c r="B850" s="253" t="s">
        <v>2938</v>
      </c>
      <c r="C850" s="254">
        <v>3918</v>
      </c>
    </row>
    <row r="851" spans="2:3" ht="15">
      <c r="B851" s="253" t="s">
        <v>2939</v>
      </c>
      <c r="C851" s="254">
        <v>212</v>
      </c>
    </row>
    <row r="852" spans="2:3" ht="15">
      <c r="B852" s="253" t="s">
        <v>2940</v>
      </c>
      <c r="C852" s="254">
        <v>69</v>
      </c>
    </row>
    <row r="853" spans="2:3" ht="15">
      <c r="B853" s="253" t="s">
        <v>2941</v>
      </c>
      <c r="C853" s="254">
        <v>300</v>
      </c>
    </row>
    <row r="854" spans="2:3" ht="15">
      <c r="B854" s="253" t="s">
        <v>2942</v>
      </c>
      <c r="C854" s="254">
        <v>98</v>
      </c>
    </row>
    <row r="855" spans="2:3" ht="15">
      <c r="B855" s="253" t="s">
        <v>2943</v>
      </c>
      <c r="C855" s="254">
        <v>67</v>
      </c>
    </row>
    <row r="856" spans="2:3" ht="15">
      <c r="B856" s="253" t="s">
        <v>2944</v>
      </c>
      <c r="C856" s="254">
        <v>359200</v>
      </c>
    </row>
    <row r="857" spans="2:3" ht="15">
      <c r="B857" s="253" t="s">
        <v>2945</v>
      </c>
      <c r="C857" s="254">
        <v>488</v>
      </c>
    </row>
    <row r="858" spans="2:3" ht="15">
      <c r="B858" s="253" t="s">
        <v>2946</v>
      </c>
      <c r="C858" s="254">
        <v>759</v>
      </c>
    </row>
    <row r="859" spans="2:3" ht="15">
      <c r="B859" s="253" t="s">
        <v>2947</v>
      </c>
      <c r="C859" s="254">
        <v>1</v>
      </c>
    </row>
    <row r="860" spans="2:3" ht="15">
      <c r="B860" s="253" t="s">
        <v>2948</v>
      </c>
      <c r="C860" s="254">
        <v>219</v>
      </c>
    </row>
    <row r="861" spans="2:3" ht="15">
      <c r="B861" s="253" t="s">
        <v>2949</v>
      </c>
      <c r="C861" s="254">
        <v>100</v>
      </c>
    </row>
    <row r="862" spans="2:3" ht="15">
      <c r="B862" s="253" t="s">
        <v>2950</v>
      </c>
      <c r="C862" s="254">
        <v>232</v>
      </c>
    </row>
    <row r="863" spans="2:3" ht="15">
      <c r="B863" s="253" t="s">
        <v>2951</v>
      </c>
      <c r="C863" s="254">
        <v>1994</v>
      </c>
    </row>
    <row r="864" spans="2:3" ht="15">
      <c r="B864" s="253" t="s">
        <v>2952</v>
      </c>
      <c r="C864" s="254">
        <v>71</v>
      </c>
    </row>
    <row r="865" spans="2:3" ht="15">
      <c r="B865" s="253" t="s">
        <v>2953</v>
      </c>
      <c r="C865" s="254">
        <v>1352</v>
      </c>
    </row>
    <row r="866" spans="2:3" ht="15">
      <c r="B866" s="253" t="s">
        <v>2954</v>
      </c>
      <c r="C866" s="254">
        <v>201</v>
      </c>
    </row>
    <row r="867" spans="2:3" ht="15">
      <c r="B867" s="253" t="s">
        <v>2955</v>
      </c>
      <c r="C867" s="254">
        <v>510</v>
      </c>
    </row>
    <row r="868" spans="2:3" ht="15">
      <c r="B868" s="253" t="s">
        <v>2956</v>
      </c>
      <c r="C868" s="254">
        <v>7</v>
      </c>
    </row>
    <row r="869" spans="2:3" ht="15">
      <c r="B869" s="253" t="s">
        <v>2957</v>
      </c>
      <c r="C869" s="254">
        <v>803</v>
      </c>
    </row>
    <row r="870" spans="2:3" ht="15">
      <c r="B870" s="253" t="s">
        <v>2958</v>
      </c>
      <c r="C870" s="254">
        <v>6</v>
      </c>
    </row>
    <row r="871" spans="2:3" ht="15">
      <c r="B871" s="253" t="s">
        <v>2959</v>
      </c>
      <c r="C871" s="254">
        <v>47</v>
      </c>
    </row>
    <row r="872" spans="2:3" ht="15">
      <c r="B872" s="253" t="s">
        <v>2960</v>
      </c>
      <c r="C872" s="254">
        <v>379</v>
      </c>
    </row>
    <row r="873" spans="2:3" ht="15">
      <c r="B873" s="253" t="s">
        <v>2961</v>
      </c>
      <c r="C873" s="254">
        <v>722</v>
      </c>
    </row>
    <row r="874" spans="2:3" ht="15">
      <c r="B874" s="253" t="s">
        <v>2962</v>
      </c>
      <c r="C874" s="254">
        <v>597</v>
      </c>
    </row>
    <row r="875" spans="2:3" ht="15">
      <c r="B875" s="253" t="s">
        <v>2963</v>
      </c>
      <c r="C875" s="254">
        <v>7</v>
      </c>
    </row>
    <row r="876" spans="2:3" ht="15">
      <c r="B876" s="253" t="s">
        <v>2964</v>
      </c>
      <c r="C876" s="254">
        <v>39</v>
      </c>
    </row>
    <row r="877" spans="2:3" ht="15">
      <c r="B877" s="253" t="s">
        <v>2965</v>
      </c>
      <c r="C877" s="254">
        <v>842</v>
      </c>
    </row>
    <row r="878" spans="2:3" ht="15">
      <c r="B878" s="253" t="s">
        <v>2966</v>
      </c>
      <c r="C878" s="254">
        <v>1737</v>
      </c>
    </row>
    <row r="881" spans="2:3" ht="15.75">
      <c r="B881" s="251" t="s">
        <v>2968</v>
      </c>
      <c r="C881" s="252" t="s">
        <v>2969</v>
      </c>
    </row>
    <row r="882" spans="2:3" ht="15">
      <c r="B882" s="255" t="s">
        <v>2781</v>
      </c>
      <c r="C882" s="172">
        <v>2764973.81</v>
      </c>
    </row>
    <row r="883" spans="2:3" ht="15">
      <c r="B883" s="255" t="s">
        <v>2782</v>
      </c>
      <c r="C883" s="172">
        <v>228713407.44999999</v>
      </c>
    </row>
    <row r="884" spans="2:3" ht="15">
      <c r="B884" s="255" t="s">
        <v>2783</v>
      </c>
      <c r="C884" s="172">
        <v>29107275.050000001</v>
      </c>
    </row>
    <row r="885" spans="2:3" ht="15">
      <c r="B885" s="255" t="s">
        <v>2784</v>
      </c>
      <c r="C885" s="172">
        <v>196547223.89999998</v>
      </c>
    </row>
    <row r="886" spans="2:3" ht="15">
      <c r="B886" s="255" t="s">
        <v>2785</v>
      </c>
      <c r="C886" s="172">
        <v>1844858131.3499999</v>
      </c>
    </row>
    <row r="887" spans="2:3" ht="15">
      <c r="B887" s="255" t="s">
        <v>2786</v>
      </c>
      <c r="C887" s="172">
        <v>1579712952.51</v>
      </c>
    </row>
    <row r="888" spans="2:3" ht="15">
      <c r="B888" s="255" t="s">
        <v>2787</v>
      </c>
      <c r="C888" s="172">
        <v>105157100</v>
      </c>
    </row>
    <row r="889" spans="2:3" ht="15">
      <c r="B889" s="255" t="s">
        <v>2788</v>
      </c>
      <c r="C889" s="172">
        <v>13034970</v>
      </c>
    </row>
    <row r="890" spans="2:3" ht="15">
      <c r="B890" s="255" t="s">
        <v>2789</v>
      </c>
      <c r="C890" s="172">
        <v>1525492775.8499999</v>
      </c>
    </row>
    <row r="891" spans="2:3" ht="15">
      <c r="B891" s="255" t="s">
        <v>2790</v>
      </c>
      <c r="C891" s="172">
        <v>188385780.96000001</v>
      </c>
    </row>
    <row r="892" spans="2:3" ht="15">
      <c r="B892" s="255" t="s">
        <v>2791</v>
      </c>
      <c r="C892" s="172">
        <v>7214251</v>
      </c>
    </row>
    <row r="893" spans="2:3" ht="15">
      <c r="B893" s="255" t="s">
        <v>2792</v>
      </c>
      <c r="C893" s="172">
        <v>237508649.55000001</v>
      </c>
    </row>
    <row r="894" spans="2:3" ht="15">
      <c r="B894" s="255" t="s">
        <v>2793</v>
      </c>
      <c r="C894" s="172">
        <v>1380053635.0899999</v>
      </c>
    </row>
    <row r="895" spans="2:3" ht="15">
      <c r="B895" s="255" t="s">
        <v>2794</v>
      </c>
      <c r="C895" s="172">
        <v>601711819.51999998</v>
      </c>
    </row>
    <row r="896" spans="2:3" ht="15">
      <c r="B896" s="255" t="s">
        <v>2795</v>
      </c>
      <c r="C896" s="172">
        <v>2522160993.2400002</v>
      </c>
    </row>
    <row r="897" spans="2:3" ht="15">
      <c r="B897" s="255" t="s">
        <v>2796</v>
      </c>
      <c r="C897" s="172">
        <v>141795200</v>
      </c>
    </row>
    <row r="898" spans="2:3" ht="15">
      <c r="B898" s="255" t="s">
        <v>2797</v>
      </c>
      <c r="C898" s="172">
        <v>1287111327.9100001</v>
      </c>
    </row>
    <row r="899" spans="2:3" ht="15">
      <c r="B899" s="255" t="s">
        <v>2798</v>
      </c>
      <c r="C899" s="172">
        <v>8105943.75</v>
      </c>
    </row>
    <row r="900" spans="2:3" ht="15">
      <c r="B900" s="255" t="s">
        <v>2799</v>
      </c>
      <c r="C900" s="172">
        <v>886418116.34000003</v>
      </c>
    </row>
    <row r="901" spans="2:3" ht="15">
      <c r="B901" s="255" t="s">
        <v>2800</v>
      </c>
      <c r="C901" s="172">
        <v>26643960.079999998</v>
      </c>
    </row>
    <row r="902" spans="2:3" ht="15">
      <c r="B902" s="255" t="s">
        <v>2801</v>
      </c>
      <c r="C902" s="172">
        <v>483480</v>
      </c>
    </row>
    <row r="903" spans="2:3" ht="15">
      <c r="B903" s="255" t="s">
        <v>2802</v>
      </c>
      <c r="C903" s="172">
        <v>1034262588.4200001</v>
      </c>
    </row>
    <row r="904" spans="2:3" ht="15">
      <c r="B904" s="255" t="s">
        <v>2803</v>
      </c>
      <c r="C904" s="172">
        <v>551339906.16000009</v>
      </c>
    </row>
    <row r="905" spans="2:3" ht="15">
      <c r="B905" s="255" t="s">
        <v>2804</v>
      </c>
      <c r="C905" s="172">
        <v>138379520.68000001</v>
      </c>
    </row>
    <row r="906" spans="2:3" ht="15">
      <c r="B906" s="255" t="s">
        <v>2805</v>
      </c>
      <c r="C906" s="172">
        <v>34672916.460000001</v>
      </c>
    </row>
    <row r="907" spans="2:3" ht="15">
      <c r="B907" s="255" t="s">
        <v>2806</v>
      </c>
      <c r="C907" s="172">
        <v>666199510.27999997</v>
      </c>
    </row>
    <row r="908" spans="2:3" ht="15">
      <c r="B908" s="255" t="s">
        <v>2807</v>
      </c>
      <c r="C908" s="172">
        <v>328168620.54000002</v>
      </c>
    </row>
    <row r="909" spans="2:3" ht="15">
      <c r="B909" s="255" t="s">
        <v>2808</v>
      </c>
      <c r="C909" s="172">
        <v>29222022.899999999</v>
      </c>
    </row>
    <row r="910" spans="2:3" ht="15">
      <c r="B910" s="255" t="s">
        <v>2809</v>
      </c>
      <c r="C910" s="172">
        <v>253285789.05000001</v>
      </c>
    </row>
    <row r="911" spans="2:3" ht="15">
      <c r="B911" s="255" t="s">
        <v>2810</v>
      </c>
      <c r="C911" s="172">
        <v>412284329.02999997</v>
      </c>
    </row>
    <row r="912" spans="2:3" ht="15">
      <c r="B912" s="255" t="s">
        <v>2811</v>
      </c>
      <c r="C912" s="172">
        <v>1435952.5</v>
      </c>
    </row>
    <row r="913" spans="2:3" ht="15">
      <c r="B913" s="255" t="s">
        <v>2812</v>
      </c>
      <c r="C913" s="172">
        <v>48902849.640000001</v>
      </c>
    </row>
    <row r="914" spans="2:3" ht="15">
      <c r="B914" s="255" t="s">
        <v>2813</v>
      </c>
      <c r="C914" s="172">
        <v>189219199.22</v>
      </c>
    </row>
    <row r="915" spans="2:3" ht="15">
      <c r="B915" s="255" t="s">
        <v>2814</v>
      </c>
      <c r="C915" s="172">
        <v>1914300</v>
      </c>
    </row>
    <row r="916" spans="2:3" ht="15">
      <c r="B916" s="255" t="s">
        <v>2815</v>
      </c>
      <c r="C916" s="172">
        <v>133028836.16</v>
      </c>
    </row>
    <row r="917" spans="2:3" ht="15">
      <c r="B917" s="255" t="s">
        <v>2816</v>
      </c>
      <c r="C917" s="172">
        <v>60103142.179999992</v>
      </c>
    </row>
    <row r="918" spans="2:3" ht="15">
      <c r="B918" s="255" t="s">
        <v>2817</v>
      </c>
      <c r="C918" s="172">
        <v>162142141.08000001</v>
      </c>
    </row>
    <row r="919" spans="2:3" ht="15">
      <c r="B919" s="255" t="s">
        <v>2818</v>
      </c>
      <c r="C919" s="172">
        <v>360544871.92000002</v>
      </c>
    </row>
    <row r="920" spans="2:3" ht="15">
      <c r="B920" s="255" t="s">
        <v>2819</v>
      </c>
      <c r="C920" s="172">
        <v>48889285.780000001</v>
      </c>
    </row>
    <row r="921" spans="2:3" ht="15">
      <c r="B921" s="255" t="s">
        <v>2820</v>
      </c>
      <c r="C921" s="172">
        <v>893235604.40999997</v>
      </c>
    </row>
    <row r="922" spans="2:3" ht="15">
      <c r="B922" s="255" t="s">
        <v>2821</v>
      </c>
      <c r="C922" s="172">
        <v>71342461.599999994</v>
      </c>
    </row>
    <row r="923" spans="2:3" ht="15">
      <c r="B923" s="255" t="s">
        <v>2822</v>
      </c>
      <c r="C923" s="172">
        <v>430954709.38999999</v>
      </c>
    </row>
    <row r="924" spans="2:3" ht="15">
      <c r="B924" s="255" t="s">
        <v>2823</v>
      </c>
      <c r="C924" s="172">
        <v>775742406.17000008</v>
      </c>
    </row>
    <row r="925" spans="2:3" ht="15">
      <c r="B925" s="255" t="s">
        <v>2824</v>
      </c>
      <c r="C925" s="172">
        <v>14649543.9</v>
      </c>
    </row>
    <row r="926" spans="2:3" ht="15">
      <c r="B926" s="255" t="s">
        <v>2825</v>
      </c>
      <c r="C926" s="172">
        <v>92405218.810000002</v>
      </c>
    </row>
    <row r="927" spans="2:3" ht="15">
      <c r="B927" s="255" t="s">
        <v>2826</v>
      </c>
      <c r="C927" s="172">
        <v>781399930.12</v>
      </c>
    </row>
    <row r="928" spans="2:3" ht="15">
      <c r="B928" s="255" t="s">
        <v>2827</v>
      </c>
      <c r="C928" s="172">
        <v>330379942.98000002</v>
      </c>
    </row>
    <row r="929" spans="2:3" ht="15">
      <c r="B929" s="255" t="s">
        <v>2828</v>
      </c>
      <c r="C929" s="172">
        <v>992880</v>
      </c>
    </row>
    <row r="930" spans="2:3" ht="15">
      <c r="B930" s="255" t="s">
        <v>2829</v>
      </c>
      <c r="C930" s="172">
        <v>17524978.199999999</v>
      </c>
    </row>
    <row r="931" spans="2:3" ht="15">
      <c r="B931" s="255" t="s">
        <v>2830</v>
      </c>
      <c r="C931" s="172">
        <v>6513521.04</v>
      </c>
    </row>
    <row r="932" spans="2:3" ht="15">
      <c r="B932" s="255" t="s">
        <v>2831</v>
      </c>
      <c r="C932" s="172">
        <v>93439041</v>
      </c>
    </row>
    <row r="933" spans="2:3" ht="15">
      <c r="B933" s="255" t="s">
        <v>2832</v>
      </c>
      <c r="C933" s="172">
        <v>431941269.30000001</v>
      </c>
    </row>
    <row r="934" spans="2:3" ht="15">
      <c r="B934" s="255" t="s">
        <v>2833</v>
      </c>
      <c r="C934" s="172">
        <v>81038200.920000002</v>
      </c>
    </row>
    <row r="935" spans="2:3" ht="15">
      <c r="B935" s="255" t="s">
        <v>2834</v>
      </c>
      <c r="C935" s="172">
        <v>9151875</v>
      </c>
    </row>
    <row r="936" spans="2:3" ht="15">
      <c r="B936" s="255" t="s">
        <v>2835</v>
      </c>
      <c r="C936" s="172">
        <v>260671795.34999999</v>
      </c>
    </row>
    <row r="937" spans="2:3" ht="15">
      <c r="B937" s="255" t="s">
        <v>2836</v>
      </c>
      <c r="C937" s="172">
        <v>7636799.5999999996</v>
      </c>
    </row>
    <row r="938" spans="2:3" ht="15">
      <c r="B938" s="255" t="s">
        <v>2837</v>
      </c>
      <c r="C938" s="172">
        <v>44233900.159999996</v>
      </c>
    </row>
    <row r="939" spans="2:3" ht="15">
      <c r="B939" s="255" t="s">
        <v>2838</v>
      </c>
      <c r="C939" s="172">
        <v>724359846.12</v>
      </c>
    </row>
    <row r="940" spans="2:3" ht="15">
      <c r="B940" s="255" t="s">
        <v>2839</v>
      </c>
      <c r="C940" s="172">
        <v>11455938</v>
      </c>
    </row>
    <row r="941" spans="2:3" ht="15">
      <c r="B941" s="255" t="s">
        <v>2840</v>
      </c>
      <c r="C941" s="172">
        <v>142854772.5</v>
      </c>
    </row>
    <row r="942" spans="2:3" ht="15">
      <c r="B942" s="255" t="s">
        <v>2841</v>
      </c>
      <c r="C942" s="172">
        <v>1661129108.6900003</v>
      </c>
    </row>
    <row r="943" spans="2:3" ht="15">
      <c r="B943" s="255" t="s">
        <v>2842</v>
      </c>
      <c r="C943" s="172">
        <v>543008695.54999995</v>
      </c>
    </row>
    <row r="944" spans="2:3" ht="15">
      <c r="B944" s="255" t="s">
        <v>2843</v>
      </c>
      <c r="C944" s="172">
        <v>2416171255.4000001</v>
      </c>
    </row>
    <row r="945" spans="2:3" ht="15">
      <c r="B945" s="255" t="s">
        <v>2844</v>
      </c>
      <c r="C945" s="172">
        <v>472425308.86000001</v>
      </c>
    </row>
    <row r="946" spans="2:3" ht="15">
      <c r="B946" s="255" t="s">
        <v>2845</v>
      </c>
      <c r="C946" s="172">
        <v>113866938.46000001</v>
      </c>
    </row>
    <row r="947" spans="2:3" ht="15">
      <c r="B947" s="255" t="s">
        <v>2846</v>
      </c>
      <c r="C947" s="172">
        <v>153649755.24000001</v>
      </c>
    </row>
    <row r="948" spans="2:3" ht="15">
      <c r="B948" s="255" t="s">
        <v>2847</v>
      </c>
      <c r="C948" s="172">
        <v>2462841110.3100004</v>
      </c>
    </row>
    <row r="949" spans="2:3" ht="15">
      <c r="B949" s="255" t="s">
        <v>2848</v>
      </c>
      <c r="C949" s="172">
        <v>1237978538.22</v>
      </c>
    </row>
    <row r="950" spans="2:3" ht="15">
      <c r="B950" s="255" t="s">
        <v>2849</v>
      </c>
      <c r="C950" s="172">
        <v>241184998.67999998</v>
      </c>
    </row>
    <row r="951" spans="2:3" ht="15">
      <c r="B951" s="255" t="s">
        <v>2850</v>
      </c>
      <c r="C951" s="172">
        <v>818325847.06999981</v>
      </c>
    </row>
    <row r="952" spans="2:3" ht="15">
      <c r="B952" s="255" t="s">
        <v>2851</v>
      </c>
      <c r="C952" s="172">
        <v>509228641.08000004</v>
      </c>
    </row>
    <row r="953" spans="2:3" ht="15">
      <c r="B953" s="255" t="s">
        <v>2852</v>
      </c>
      <c r="C953" s="172">
        <v>24339914.699999999</v>
      </c>
    </row>
    <row r="954" spans="2:3" ht="15">
      <c r="B954" s="255" t="s">
        <v>2853</v>
      </c>
      <c r="C954" s="172">
        <v>364145593.47000003</v>
      </c>
    </row>
    <row r="955" spans="2:3" ht="15">
      <c r="B955" s="255" t="s">
        <v>2854</v>
      </c>
      <c r="C955" s="172">
        <v>162789244.61000001</v>
      </c>
    </row>
    <row r="956" spans="2:3" ht="15">
      <c r="B956" s="255" t="s">
        <v>2855</v>
      </c>
      <c r="C956" s="172">
        <v>1149082565.49</v>
      </c>
    </row>
    <row r="957" spans="2:3" ht="15">
      <c r="B957" s="255" t="s">
        <v>2856</v>
      </c>
      <c r="C957" s="172">
        <v>393168042.75</v>
      </c>
    </row>
    <row r="958" spans="2:3" ht="15">
      <c r="B958" s="255" t="s">
        <v>2857</v>
      </c>
      <c r="C958" s="172">
        <v>288170474.25</v>
      </c>
    </row>
    <row r="959" spans="2:3" ht="15">
      <c r="B959" s="255" t="s">
        <v>2858</v>
      </c>
      <c r="C959" s="172">
        <v>3291749294.0900002</v>
      </c>
    </row>
    <row r="960" spans="2:3" ht="15">
      <c r="B960" s="255" t="s">
        <v>2859</v>
      </c>
      <c r="C960" s="172">
        <v>452292137.07000005</v>
      </c>
    </row>
    <row r="961" spans="2:3" ht="15">
      <c r="B961" s="255" t="s">
        <v>2860</v>
      </c>
      <c r="C961" s="172">
        <v>66688196.550000004</v>
      </c>
    </row>
    <row r="962" spans="2:3" ht="15">
      <c r="B962" s="255" t="s">
        <v>2861</v>
      </c>
      <c r="C962" s="172">
        <v>80307500</v>
      </c>
    </row>
    <row r="963" spans="2:3" ht="15">
      <c r="B963" s="255" t="s">
        <v>2862</v>
      </c>
      <c r="C963" s="172">
        <v>265499181.72000003</v>
      </c>
    </row>
    <row r="964" spans="2:3" ht="15">
      <c r="B964" s="255" t="s">
        <v>2863</v>
      </c>
      <c r="C964" s="172">
        <v>368509096</v>
      </c>
    </row>
    <row r="965" spans="2:3" ht="15">
      <c r="B965" s="255" t="s">
        <v>2864</v>
      </c>
      <c r="C965" s="172">
        <v>282672796.73000002</v>
      </c>
    </row>
    <row r="966" spans="2:3" ht="15">
      <c r="B966" s="255" t="s">
        <v>2865</v>
      </c>
      <c r="C966" s="172">
        <v>14228122.1</v>
      </c>
    </row>
    <row r="967" spans="2:3" ht="15">
      <c r="B967" s="255" t="s">
        <v>2866</v>
      </c>
      <c r="C967" s="172">
        <v>539620009.40999997</v>
      </c>
    </row>
    <row r="968" spans="2:3" ht="15">
      <c r="B968" s="255" t="s">
        <v>2867</v>
      </c>
      <c r="C968" s="172">
        <v>2499053344.8299994</v>
      </c>
    </row>
    <row r="969" spans="2:3" ht="15">
      <c r="B969" s="255" t="s">
        <v>2868</v>
      </c>
      <c r="C969" s="172">
        <v>59406748.049999997</v>
      </c>
    </row>
    <row r="970" spans="2:3" ht="15">
      <c r="B970" s="255" t="s">
        <v>2869</v>
      </c>
      <c r="C970" s="172">
        <v>185990347.40000001</v>
      </c>
    </row>
    <row r="971" spans="2:3" ht="15">
      <c r="B971" s="255" t="s">
        <v>2870</v>
      </c>
      <c r="C971" s="172">
        <v>4376320</v>
      </c>
    </row>
    <row r="972" spans="2:3" ht="15">
      <c r="B972" s="255" t="s">
        <v>2871</v>
      </c>
      <c r="C972" s="172">
        <v>967803326.72000003</v>
      </c>
    </row>
    <row r="973" spans="2:3" ht="15">
      <c r="B973" s="255" t="s">
        <v>2872</v>
      </c>
      <c r="C973" s="172">
        <v>15785415</v>
      </c>
    </row>
    <row r="974" spans="2:3" ht="15">
      <c r="B974" s="255" t="s">
        <v>2873</v>
      </c>
      <c r="C974" s="172">
        <v>461015740.89999998</v>
      </c>
    </row>
    <row r="975" spans="2:3" ht="15">
      <c r="B975" s="255" t="s">
        <v>2874</v>
      </c>
      <c r="C975" s="172">
        <v>299709518.88999999</v>
      </c>
    </row>
    <row r="976" spans="2:3" ht="15">
      <c r="B976" s="255" t="s">
        <v>2875</v>
      </c>
      <c r="C976" s="172">
        <v>16637811.880000001</v>
      </c>
    </row>
    <row r="977" spans="2:3" ht="15">
      <c r="B977" s="255" t="s">
        <v>2876</v>
      </c>
      <c r="C977" s="172">
        <v>255960284.66999996</v>
      </c>
    </row>
    <row r="978" spans="2:3" ht="15">
      <c r="B978" s="255" t="s">
        <v>2877</v>
      </c>
      <c r="C978" s="172">
        <v>11275320.039999999</v>
      </c>
    </row>
    <row r="979" spans="2:3" ht="15">
      <c r="B979" s="255" t="s">
        <v>2878</v>
      </c>
      <c r="C979" s="172">
        <v>956589486.96000004</v>
      </c>
    </row>
    <row r="980" spans="2:3" ht="15">
      <c r="B980" s="255" t="s">
        <v>2879</v>
      </c>
      <c r="C980" s="172">
        <v>231750430.31</v>
      </c>
    </row>
    <row r="981" spans="2:3" ht="15">
      <c r="B981" s="255" t="s">
        <v>2880</v>
      </c>
      <c r="C981" s="172">
        <v>15863400.539999999</v>
      </c>
    </row>
    <row r="982" spans="2:3" ht="15">
      <c r="B982" s="255" t="s">
        <v>2881</v>
      </c>
      <c r="C982" s="172">
        <v>470692589.57999998</v>
      </c>
    </row>
    <row r="983" spans="2:3" ht="15">
      <c r="B983" s="255" t="s">
        <v>2882</v>
      </c>
      <c r="C983" s="172">
        <v>2614900</v>
      </c>
    </row>
    <row r="984" spans="2:3" ht="15">
      <c r="B984" s="255" t="s">
        <v>2883</v>
      </c>
      <c r="C984" s="172">
        <v>477707213.39999998</v>
      </c>
    </row>
    <row r="985" spans="2:3" ht="15">
      <c r="B985" s="255" t="s">
        <v>2884</v>
      </c>
      <c r="C985" s="172">
        <v>4221712.53</v>
      </c>
    </row>
    <row r="986" spans="2:3" ht="15">
      <c r="B986" s="255" t="s">
        <v>2885</v>
      </c>
      <c r="C986" s="172">
        <v>844702094.06000018</v>
      </c>
    </row>
    <row r="987" spans="2:3" ht="15">
      <c r="B987" s="255" t="s">
        <v>2886</v>
      </c>
      <c r="C987" s="172">
        <v>361710451.5</v>
      </c>
    </row>
    <row r="988" spans="2:3" ht="15">
      <c r="B988" s="255" t="s">
        <v>2887</v>
      </c>
      <c r="C988" s="172">
        <v>2095937406.5499997</v>
      </c>
    </row>
    <row r="989" spans="2:3" ht="15">
      <c r="B989" s="255" t="s">
        <v>2888</v>
      </c>
      <c r="C989" s="172">
        <v>136244210.57999998</v>
      </c>
    </row>
    <row r="990" spans="2:3" ht="15">
      <c r="B990" s="255" t="s">
        <v>2889</v>
      </c>
      <c r="C990" s="172">
        <v>341828902.42000002</v>
      </c>
    </row>
    <row r="991" spans="2:3" ht="15">
      <c r="B991" s="255" t="s">
        <v>2890</v>
      </c>
      <c r="C991" s="172">
        <v>15308860.07</v>
      </c>
    </row>
    <row r="992" spans="2:3" ht="15">
      <c r="B992" s="255" t="s">
        <v>2891</v>
      </c>
      <c r="C992" s="172">
        <v>447896971.56000006</v>
      </c>
    </row>
    <row r="993" spans="2:3" ht="15">
      <c r="B993" s="255" t="s">
        <v>2892</v>
      </c>
      <c r="C993" s="172">
        <v>2419942022.9900002</v>
      </c>
    </row>
    <row r="994" spans="2:3" ht="15">
      <c r="B994" s="255" t="s">
        <v>2893</v>
      </c>
      <c r="C994" s="172">
        <v>66320695.200000003</v>
      </c>
    </row>
    <row r="995" spans="2:3" ht="15">
      <c r="B995" s="255" t="s">
        <v>2894</v>
      </c>
      <c r="C995" s="172">
        <v>91878053.099999994</v>
      </c>
    </row>
    <row r="996" spans="2:3" ht="15">
      <c r="B996" s="255" t="s">
        <v>2895</v>
      </c>
      <c r="C996" s="172">
        <v>407330843.19</v>
      </c>
    </row>
    <row r="997" spans="2:3" ht="15">
      <c r="B997" s="255" t="s">
        <v>2896</v>
      </c>
      <c r="C997" s="172">
        <v>369192392.63999999</v>
      </c>
    </row>
    <row r="998" spans="2:3" ht="15">
      <c r="B998" s="255" t="s">
        <v>2897</v>
      </c>
      <c r="C998" s="172">
        <v>3734964.87</v>
      </c>
    </row>
    <row r="999" spans="2:3" ht="15">
      <c r="B999" s="255" t="s">
        <v>2898</v>
      </c>
      <c r="C999" s="172">
        <v>76726144.319999993</v>
      </c>
    </row>
    <row r="1000" spans="2:3" ht="15">
      <c r="B1000" s="255" t="s">
        <v>2899</v>
      </c>
      <c r="C1000" s="172">
        <v>680068802.92000008</v>
      </c>
    </row>
    <row r="1001" spans="2:3" ht="15">
      <c r="B1001" s="255" t="s">
        <v>2900</v>
      </c>
      <c r="C1001" s="172">
        <v>119581712.59999999</v>
      </c>
    </row>
    <row r="1002" spans="2:3" ht="15">
      <c r="B1002" s="255" t="s">
        <v>2901</v>
      </c>
      <c r="C1002" s="172">
        <v>571429070.10000002</v>
      </c>
    </row>
    <row r="1003" spans="2:3" ht="15">
      <c r="B1003" s="255" t="s">
        <v>2902</v>
      </c>
      <c r="C1003" s="172">
        <v>26109750.75</v>
      </c>
    </row>
    <row r="1004" spans="2:3" ht="15">
      <c r="B1004" s="255" t="s">
        <v>2903</v>
      </c>
      <c r="C1004" s="172">
        <v>204489862.98000002</v>
      </c>
    </row>
    <row r="1005" spans="2:3" ht="15">
      <c r="B1005" s="255" t="s">
        <v>2904</v>
      </c>
      <c r="C1005" s="172">
        <v>86980907.579999998</v>
      </c>
    </row>
    <row r="1006" spans="2:3" ht="15">
      <c r="B1006" s="255" t="s">
        <v>2905</v>
      </c>
      <c r="C1006" s="172">
        <v>257077449.87000003</v>
      </c>
    </row>
    <row r="1007" spans="2:3" ht="15">
      <c r="B1007" s="255" t="s">
        <v>2906</v>
      </c>
      <c r="C1007" s="172">
        <v>423000</v>
      </c>
    </row>
    <row r="1008" spans="2:3" ht="15">
      <c r="B1008" s="255" t="s">
        <v>2907</v>
      </c>
      <c r="C1008" s="172">
        <v>4644597.5999999996</v>
      </c>
    </row>
    <row r="1009" spans="2:3" ht="15">
      <c r="B1009" s="255" t="s">
        <v>2908</v>
      </c>
      <c r="C1009" s="172">
        <v>1267310061.4099998</v>
      </c>
    </row>
    <row r="1010" spans="2:3" ht="15">
      <c r="B1010" s="255" t="s">
        <v>2909</v>
      </c>
      <c r="C1010" s="172">
        <v>3210740.01</v>
      </c>
    </row>
    <row r="1011" spans="2:3" ht="15">
      <c r="B1011" s="255" t="s">
        <v>2910</v>
      </c>
      <c r="C1011" s="172">
        <v>134981702.43000001</v>
      </c>
    </row>
    <row r="1012" spans="2:3" ht="15">
      <c r="B1012" s="255" t="s">
        <v>2911</v>
      </c>
      <c r="C1012" s="172">
        <v>480531994.58999997</v>
      </c>
    </row>
    <row r="1013" spans="2:3" ht="15">
      <c r="B1013" s="255" t="s">
        <v>2912</v>
      </c>
      <c r="C1013" s="172">
        <v>167237595.07000002</v>
      </c>
    </row>
    <row r="1014" spans="2:3" ht="15">
      <c r="B1014" s="255" t="s">
        <v>2913</v>
      </c>
      <c r="C1014" s="172">
        <v>245702075.43000004</v>
      </c>
    </row>
    <row r="1015" spans="2:3" ht="15">
      <c r="B1015" s="255" t="s">
        <v>2914</v>
      </c>
      <c r="C1015" s="172">
        <v>2088850</v>
      </c>
    </row>
    <row r="1016" spans="2:3" ht="15">
      <c r="B1016" s="255" t="s">
        <v>2915</v>
      </c>
      <c r="C1016" s="172">
        <v>526106960.60999995</v>
      </c>
    </row>
    <row r="1017" spans="2:3" ht="15">
      <c r="B1017" s="255" t="s">
        <v>2916</v>
      </c>
      <c r="C1017" s="172">
        <v>279470910.93000001</v>
      </c>
    </row>
    <row r="1018" spans="2:3" ht="15">
      <c r="B1018" s="255" t="s">
        <v>2917</v>
      </c>
      <c r="C1018" s="172">
        <v>91633149.230000004</v>
      </c>
    </row>
    <row r="1019" spans="2:3" ht="15">
      <c r="B1019" s="255" t="s">
        <v>2918</v>
      </c>
      <c r="C1019" s="172">
        <v>38369499.740000002</v>
      </c>
    </row>
    <row r="1020" spans="2:3" ht="15">
      <c r="B1020" s="255" t="s">
        <v>2919</v>
      </c>
      <c r="C1020" s="172">
        <v>56446020.630000003</v>
      </c>
    </row>
    <row r="1021" spans="2:3" ht="15">
      <c r="B1021" s="255" t="s">
        <v>2920</v>
      </c>
      <c r="C1021" s="172">
        <v>10985947.5</v>
      </c>
    </row>
    <row r="1022" spans="2:3" ht="15">
      <c r="B1022" s="255" t="s">
        <v>2921</v>
      </c>
      <c r="C1022" s="172">
        <v>60518855.399999999</v>
      </c>
    </row>
    <row r="1023" spans="2:3" ht="15">
      <c r="B1023" s="255" t="s">
        <v>2922</v>
      </c>
      <c r="C1023" s="172">
        <v>231762250.22000003</v>
      </c>
    </row>
    <row r="1024" spans="2:3" ht="15">
      <c r="B1024" s="255" t="s">
        <v>2923</v>
      </c>
      <c r="C1024" s="172">
        <v>223479864</v>
      </c>
    </row>
    <row r="1025" spans="2:3" ht="15">
      <c r="B1025" s="255" t="s">
        <v>2924</v>
      </c>
      <c r="C1025" s="172">
        <v>897554663.58999991</v>
      </c>
    </row>
    <row r="1026" spans="2:3" ht="15">
      <c r="B1026" s="255" t="s">
        <v>2925</v>
      </c>
      <c r="C1026" s="172">
        <v>55815777.109999999</v>
      </c>
    </row>
    <row r="1027" spans="2:3" ht="15">
      <c r="B1027" s="255" t="s">
        <v>2926</v>
      </c>
      <c r="C1027" s="172">
        <v>460912531.53000009</v>
      </c>
    </row>
    <row r="1028" spans="2:3" ht="15">
      <c r="B1028" s="255" t="s">
        <v>2927</v>
      </c>
      <c r="C1028" s="172">
        <v>158859300</v>
      </c>
    </row>
    <row r="1029" spans="2:3" ht="15">
      <c r="B1029" s="255" t="s">
        <v>2928</v>
      </c>
      <c r="C1029" s="172">
        <v>2634546455.0300002</v>
      </c>
    </row>
    <row r="1030" spans="2:3" ht="15">
      <c r="B1030" s="255" t="s">
        <v>2929</v>
      </c>
      <c r="C1030" s="172">
        <v>42350774.480000004</v>
      </c>
    </row>
    <row r="1031" spans="2:3" ht="15">
      <c r="B1031" s="255" t="s">
        <v>2930</v>
      </c>
      <c r="C1031" s="172">
        <v>114396340.72999999</v>
      </c>
    </row>
    <row r="1032" spans="2:3" ht="15">
      <c r="B1032" s="255" t="s">
        <v>2931</v>
      </c>
      <c r="C1032" s="172">
        <v>6145640</v>
      </c>
    </row>
    <row r="1033" spans="2:3" ht="15">
      <c r="B1033" s="255" t="s">
        <v>2932</v>
      </c>
      <c r="C1033" s="172">
        <v>316703450.69999999</v>
      </c>
    </row>
    <row r="1034" spans="2:3" ht="15">
      <c r="B1034" s="255" t="s">
        <v>2933</v>
      </c>
      <c r="C1034" s="172">
        <v>7669875.1500000004</v>
      </c>
    </row>
    <row r="1035" spans="2:3" ht="15">
      <c r="B1035" s="255" t="s">
        <v>2934</v>
      </c>
      <c r="C1035" s="172">
        <v>1020805932.5999999</v>
      </c>
    </row>
    <row r="1036" spans="2:3" ht="15">
      <c r="B1036" s="255" t="s">
        <v>2935</v>
      </c>
      <c r="C1036" s="172">
        <v>60176655.060000002</v>
      </c>
    </row>
    <row r="1037" spans="2:3" ht="15">
      <c r="B1037" s="255" t="s">
        <v>2936</v>
      </c>
      <c r="C1037" s="172">
        <v>364925457.00999999</v>
      </c>
    </row>
    <row r="1038" spans="2:3" ht="15">
      <c r="B1038" s="255" t="s">
        <v>2937</v>
      </c>
      <c r="C1038" s="172">
        <v>35576906.359999999</v>
      </c>
    </row>
    <row r="1039" spans="2:3" ht="15">
      <c r="B1039" s="255" t="s">
        <v>2938</v>
      </c>
      <c r="C1039" s="172">
        <v>1120022244.98</v>
      </c>
    </row>
    <row r="1040" spans="2:3" ht="15">
      <c r="B1040" s="255" t="s">
        <v>2939</v>
      </c>
      <c r="C1040" s="172">
        <v>197941918.79999998</v>
      </c>
    </row>
    <row r="1041" spans="2:3" ht="15">
      <c r="B1041" s="255" t="s">
        <v>2940</v>
      </c>
      <c r="C1041" s="172">
        <v>79904616.540000007</v>
      </c>
    </row>
    <row r="1042" spans="2:3" ht="15">
      <c r="B1042" s="255" t="s">
        <v>2941</v>
      </c>
      <c r="C1042" s="172">
        <v>345204904.02999997</v>
      </c>
    </row>
    <row r="1043" spans="2:3" ht="15">
      <c r="B1043" s="255" t="s">
        <v>2942</v>
      </c>
      <c r="C1043" s="172">
        <v>62492324.849999994</v>
      </c>
    </row>
    <row r="1044" spans="2:3" ht="15">
      <c r="B1044" s="255" t="s">
        <v>2943</v>
      </c>
      <c r="C1044" s="172">
        <v>115897949.90000001</v>
      </c>
    </row>
    <row r="1045" spans="2:3" ht="15">
      <c r="B1045" s="255" t="s">
        <v>2944</v>
      </c>
      <c r="C1045" s="172">
        <v>327042001.03999996</v>
      </c>
    </row>
    <row r="1046" spans="2:3" ht="15">
      <c r="B1046" s="255" t="s">
        <v>2945</v>
      </c>
      <c r="C1046" s="172">
        <v>480951944.87</v>
      </c>
    </row>
    <row r="1047" spans="2:3" ht="15">
      <c r="B1047" s="255" t="s">
        <v>2946</v>
      </c>
      <c r="C1047" s="172">
        <v>1770648142.7</v>
      </c>
    </row>
    <row r="1048" spans="2:3" ht="15">
      <c r="B1048" s="255" t="s">
        <v>2947</v>
      </c>
      <c r="C1048" s="172">
        <v>3446718.75</v>
      </c>
    </row>
    <row r="1049" spans="2:3" ht="15">
      <c r="B1049" s="255" t="s">
        <v>2948</v>
      </c>
      <c r="C1049" s="172">
        <v>605480079.7299999</v>
      </c>
    </row>
    <row r="1050" spans="2:3" ht="15">
      <c r="B1050" s="255" t="s">
        <v>2949</v>
      </c>
      <c r="C1050" s="172">
        <v>145635129.32000002</v>
      </c>
    </row>
    <row r="1051" spans="2:3" ht="15">
      <c r="B1051" s="255" t="s">
        <v>2950</v>
      </c>
      <c r="C1051" s="172">
        <v>345904080.45000005</v>
      </c>
    </row>
    <row r="1052" spans="2:3" ht="15">
      <c r="B1052" s="255" t="s">
        <v>2951</v>
      </c>
      <c r="C1052" s="172">
        <v>1996762306.9599993</v>
      </c>
    </row>
    <row r="1053" spans="2:3" ht="15">
      <c r="B1053" s="255" t="s">
        <v>2952</v>
      </c>
      <c r="C1053" s="172">
        <v>83216370</v>
      </c>
    </row>
    <row r="1054" spans="2:3" ht="15">
      <c r="B1054" s="255" t="s">
        <v>2953</v>
      </c>
      <c r="C1054" s="172">
        <v>1629184414.2</v>
      </c>
    </row>
    <row r="1055" spans="2:3" ht="15">
      <c r="B1055" s="255" t="s">
        <v>2954</v>
      </c>
      <c r="C1055" s="172">
        <v>299270363.16000003</v>
      </c>
    </row>
    <row r="1056" spans="2:3" ht="15">
      <c r="B1056" s="255" t="s">
        <v>2955</v>
      </c>
      <c r="C1056" s="172">
        <v>363779538.07999998</v>
      </c>
    </row>
    <row r="1057" spans="2:3" ht="15">
      <c r="B1057" s="255" t="s">
        <v>2956</v>
      </c>
      <c r="C1057" s="172">
        <v>5591055</v>
      </c>
    </row>
    <row r="1058" spans="2:3" ht="15">
      <c r="B1058" s="255" t="s">
        <v>2957</v>
      </c>
      <c r="C1058" s="172">
        <v>616437635.29999995</v>
      </c>
    </row>
    <row r="1059" spans="2:3" ht="15">
      <c r="B1059" s="255" t="s">
        <v>2958</v>
      </c>
      <c r="C1059" s="172">
        <v>6172250</v>
      </c>
    </row>
    <row r="1060" spans="2:3" ht="15">
      <c r="B1060" s="255" t="s">
        <v>2959</v>
      </c>
      <c r="C1060" s="172">
        <v>46416177.259999998</v>
      </c>
    </row>
    <row r="1061" spans="2:3" ht="15">
      <c r="B1061" s="255" t="s">
        <v>2960</v>
      </c>
      <c r="C1061" s="172">
        <v>420953472.37999994</v>
      </c>
    </row>
    <row r="1062" spans="2:3" ht="15">
      <c r="B1062" s="255" t="s">
        <v>2961</v>
      </c>
      <c r="C1062" s="172">
        <v>611917234.5</v>
      </c>
    </row>
    <row r="1063" spans="2:3" ht="15">
      <c r="B1063" s="255" t="s">
        <v>2962</v>
      </c>
      <c r="C1063" s="172">
        <v>887614577.63</v>
      </c>
    </row>
    <row r="1064" spans="2:3" ht="15">
      <c r="B1064" s="255" t="s">
        <v>2963</v>
      </c>
      <c r="C1064" s="172">
        <v>2704625</v>
      </c>
    </row>
    <row r="1065" spans="2:3" ht="15">
      <c r="B1065" s="255" t="s">
        <v>2964</v>
      </c>
      <c r="C1065" s="172">
        <v>14607899.98</v>
      </c>
    </row>
    <row r="1066" spans="2:3" ht="15">
      <c r="B1066" s="255" t="s">
        <v>2965</v>
      </c>
      <c r="C1066" s="172">
        <v>1193454893.6800001</v>
      </c>
    </row>
    <row r="1067" spans="2:3" ht="15">
      <c r="B1067" s="255" t="s">
        <v>2966</v>
      </c>
      <c r="C1067" s="172">
        <v>1145968114.8</v>
      </c>
    </row>
    <row r="1068" spans="2:3" ht="15">
      <c r="C1068" s="256">
        <f>SUM(C882:C1067)</f>
        <v>82348887050.019989</v>
      </c>
    </row>
    <row r="1069" spans="2:3" ht="15">
      <c r="C1069" s="257"/>
    </row>
    <row r="1071" spans="2:3" ht="15.75">
      <c r="B1071" s="251" t="s">
        <v>2970</v>
      </c>
      <c r="C1071" s="252" t="s">
        <v>2969</v>
      </c>
    </row>
    <row r="1072" spans="2:3" ht="15">
      <c r="B1072" s="253" t="s">
        <v>2781</v>
      </c>
      <c r="C1072" s="172">
        <v>2914992.65</v>
      </c>
    </row>
    <row r="1073" spans="2:3" ht="15">
      <c r="B1073" s="253" t="s">
        <v>2782</v>
      </c>
      <c r="C1073" s="172">
        <v>238573328.09000003</v>
      </c>
    </row>
    <row r="1074" spans="2:3" ht="15">
      <c r="B1074" s="253" t="s">
        <v>2783</v>
      </c>
      <c r="C1074" s="172">
        <v>28748371.840000004</v>
      </c>
    </row>
    <row r="1075" spans="2:3" ht="15">
      <c r="B1075" s="253" t="s">
        <v>2784</v>
      </c>
      <c r="C1075" s="172">
        <v>203985253.37</v>
      </c>
    </row>
    <row r="1076" spans="2:3" ht="15">
      <c r="B1076" s="253" t="s">
        <v>2785</v>
      </c>
      <c r="C1076" s="172">
        <v>1864919051.5999999</v>
      </c>
    </row>
    <row r="1077" spans="2:3" ht="15">
      <c r="B1077" s="253" t="s">
        <v>2786</v>
      </c>
      <c r="C1077" s="172">
        <v>1738480967.6199999</v>
      </c>
    </row>
    <row r="1078" spans="2:3" ht="15">
      <c r="B1078" s="253" t="s">
        <v>2787</v>
      </c>
      <c r="C1078" s="172">
        <v>112038693.14000002</v>
      </c>
    </row>
    <row r="1079" spans="2:3" ht="15">
      <c r="B1079" s="253" t="s">
        <v>2788</v>
      </c>
      <c r="C1079" s="172">
        <v>13180896.41</v>
      </c>
    </row>
    <row r="1080" spans="2:3" ht="15">
      <c r="B1080" s="253" t="s">
        <v>2789</v>
      </c>
      <c r="C1080" s="172">
        <v>1517334932.8499999</v>
      </c>
    </row>
    <row r="1081" spans="2:3" ht="15">
      <c r="B1081" s="253" t="s">
        <v>2790</v>
      </c>
      <c r="C1081" s="172">
        <v>187103027.24999997</v>
      </c>
    </row>
    <row r="1082" spans="2:3" ht="15">
      <c r="B1082" s="253" t="s">
        <v>2791</v>
      </c>
      <c r="C1082" s="172">
        <v>6950141.0700000003</v>
      </c>
    </row>
    <row r="1083" spans="2:3" ht="15">
      <c r="B1083" s="253" t="s">
        <v>2792</v>
      </c>
      <c r="C1083" s="172">
        <v>243249699.06999999</v>
      </c>
    </row>
    <row r="1084" spans="2:3" ht="15">
      <c r="B1084" s="253" t="s">
        <v>2793</v>
      </c>
      <c r="C1084" s="172">
        <v>1385536832.0200002</v>
      </c>
    </row>
    <row r="1085" spans="2:3" ht="15">
      <c r="B1085" s="253" t="s">
        <v>2794</v>
      </c>
      <c r="C1085" s="172">
        <v>621796641.53999996</v>
      </c>
    </row>
    <row r="1086" spans="2:3" ht="15">
      <c r="B1086" s="253" t="s">
        <v>2795</v>
      </c>
      <c r="C1086" s="172">
        <v>2634586324.3600001</v>
      </c>
    </row>
    <row r="1087" spans="2:3" ht="15">
      <c r="B1087" s="253" t="s">
        <v>2796</v>
      </c>
      <c r="C1087" s="172">
        <v>152514177.93000001</v>
      </c>
    </row>
    <row r="1088" spans="2:3" ht="15">
      <c r="B1088" s="253" t="s">
        <v>2797</v>
      </c>
      <c r="C1088" s="172">
        <v>1387394196.6199999</v>
      </c>
    </row>
    <row r="1089" spans="2:3" ht="15">
      <c r="B1089" s="253" t="s">
        <v>2798</v>
      </c>
      <c r="C1089" s="172">
        <v>8343806.6699999999</v>
      </c>
    </row>
    <row r="1090" spans="2:3" ht="15">
      <c r="B1090" s="253" t="s">
        <v>2799</v>
      </c>
      <c r="C1090" s="172">
        <v>919854038.37</v>
      </c>
    </row>
    <row r="1091" spans="2:3" ht="15">
      <c r="B1091" s="253" t="s">
        <v>2800</v>
      </c>
      <c r="C1091" s="172">
        <v>27956178.82</v>
      </c>
    </row>
    <row r="1092" spans="2:3" ht="15">
      <c r="B1092" s="253" t="s">
        <v>2801</v>
      </c>
      <c r="C1092" s="172">
        <v>504731.44</v>
      </c>
    </row>
    <row r="1093" spans="2:3" ht="15">
      <c r="B1093" s="253" t="s">
        <v>2802</v>
      </c>
      <c r="C1093" s="172">
        <v>1160395842.04</v>
      </c>
    </row>
    <row r="1094" spans="2:3" ht="15">
      <c r="B1094" s="253" t="s">
        <v>2803</v>
      </c>
      <c r="C1094" s="172">
        <v>518699452.52999997</v>
      </c>
    </row>
    <row r="1095" spans="2:3" ht="15">
      <c r="B1095" s="253" t="s">
        <v>2804</v>
      </c>
      <c r="C1095" s="172">
        <v>138014059.92000002</v>
      </c>
    </row>
    <row r="1096" spans="2:3" ht="15">
      <c r="B1096" s="253" t="s">
        <v>2805</v>
      </c>
      <c r="C1096" s="172">
        <v>35151308.460000001</v>
      </c>
    </row>
    <row r="1097" spans="2:3" ht="15">
      <c r="B1097" s="253" t="s">
        <v>2806</v>
      </c>
      <c r="C1097" s="172">
        <v>651637819.75999999</v>
      </c>
    </row>
    <row r="1098" spans="2:3" ht="15">
      <c r="B1098" s="253" t="s">
        <v>2807</v>
      </c>
      <c r="C1098" s="172">
        <v>327111857.85000008</v>
      </c>
    </row>
    <row r="1099" spans="2:3" ht="15">
      <c r="B1099" s="253" t="s">
        <v>2808</v>
      </c>
      <c r="C1099" s="172">
        <v>30005074.93</v>
      </c>
    </row>
    <row r="1100" spans="2:3" ht="15">
      <c r="B1100" s="253" t="s">
        <v>2809</v>
      </c>
      <c r="C1100" s="172">
        <v>279529325.71999997</v>
      </c>
    </row>
    <row r="1101" spans="2:3" ht="15">
      <c r="B1101" s="253" t="s">
        <v>2810</v>
      </c>
      <c r="C1101" s="172">
        <v>432273293.14999998</v>
      </c>
    </row>
    <row r="1102" spans="2:3" ht="15">
      <c r="B1102" s="253" t="s">
        <v>2811</v>
      </c>
      <c r="C1102" s="172">
        <v>1374578.4100000001</v>
      </c>
    </row>
    <row r="1103" spans="2:3" ht="15">
      <c r="B1103" s="253" t="s">
        <v>2812</v>
      </c>
      <c r="C1103" s="172">
        <v>52501153.410000004</v>
      </c>
    </row>
    <row r="1104" spans="2:3" ht="15">
      <c r="B1104" s="253" t="s">
        <v>2813</v>
      </c>
      <c r="C1104" s="172">
        <v>183612363.48000002</v>
      </c>
    </row>
    <row r="1105" spans="2:3" ht="15">
      <c r="B1105" s="253" t="s">
        <v>2814</v>
      </c>
      <c r="C1105" s="172">
        <v>1900822.59</v>
      </c>
    </row>
    <row r="1106" spans="2:3" ht="15">
      <c r="B1106" s="253" t="s">
        <v>2815</v>
      </c>
      <c r="C1106" s="172">
        <v>137643773.81999999</v>
      </c>
    </row>
    <row r="1107" spans="2:3" ht="15">
      <c r="B1107" s="253" t="s">
        <v>2816</v>
      </c>
      <c r="C1107" s="172">
        <v>62369359.280000001</v>
      </c>
    </row>
    <row r="1108" spans="2:3" ht="15">
      <c r="B1108" s="253" t="s">
        <v>2817</v>
      </c>
      <c r="C1108" s="172">
        <v>160372328.97999999</v>
      </c>
    </row>
    <row r="1109" spans="2:3" ht="15">
      <c r="B1109" s="253" t="s">
        <v>2818</v>
      </c>
      <c r="C1109" s="172">
        <v>348319259.93000007</v>
      </c>
    </row>
    <row r="1110" spans="2:3" ht="15">
      <c r="B1110" s="253" t="s">
        <v>2819</v>
      </c>
      <c r="C1110" s="172">
        <v>46237761.459999993</v>
      </c>
    </row>
    <row r="1111" spans="2:3" ht="15">
      <c r="B1111" s="253" t="s">
        <v>2820</v>
      </c>
      <c r="C1111" s="172">
        <v>877097522.96999991</v>
      </c>
    </row>
    <row r="1112" spans="2:3" ht="15">
      <c r="B1112" s="253" t="s">
        <v>2821</v>
      </c>
      <c r="C1112" s="172">
        <v>70687214.539999992</v>
      </c>
    </row>
    <row r="1113" spans="2:3" ht="15">
      <c r="B1113" s="253" t="s">
        <v>2822</v>
      </c>
      <c r="C1113" s="172">
        <v>432850915.12</v>
      </c>
    </row>
    <row r="1114" spans="2:3" ht="15">
      <c r="B1114" s="253" t="s">
        <v>2823</v>
      </c>
      <c r="C1114" s="172">
        <v>785129214.96000004</v>
      </c>
    </row>
    <row r="1115" spans="2:3" ht="15">
      <c r="B1115" s="253" t="s">
        <v>2824</v>
      </c>
      <c r="C1115" s="172">
        <v>14546187.530000001</v>
      </c>
    </row>
    <row r="1116" spans="2:3" ht="15">
      <c r="B1116" s="253" t="s">
        <v>2825</v>
      </c>
      <c r="C1116" s="172">
        <v>89896651.74000001</v>
      </c>
    </row>
    <row r="1117" spans="2:3" ht="15">
      <c r="B1117" s="253" t="s">
        <v>2826</v>
      </c>
      <c r="C1117" s="172">
        <v>759128060.28000009</v>
      </c>
    </row>
    <row r="1118" spans="2:3" ht="15">
      <c r="B1118" s="253" t="s">
        <v>2827</v>
      </c>
      <c r="C1118" s="172">
        <v>337796517.51999992</v>
      </c>
    </row>
    <row r="1119" spans="2:3" ht="15">
      <c r="B1119" s="253" t="s">
        <v>2828</v>
      </c>
      <c r="C1119" s="172">
        <v>997883.49</v>
      </c>
    </row>
    <row r="1120" spans="2:3" ht="15">
      <c r="B1120" s="253" t="s">
        <v>2829</v>
      </c>
      <c r="C1120" s="172">
        <v>16297492.92</v>
      </c>
    </row>
    <row r="1121" spans="2:3" ht="15">
      <c r="B1121" s="253" t="s">
        <v>2830</v>
      </c>
      <c r="C1121" s="172">
        <v>6461138.9900000002</v>
      </c>
    </row>
    <row r="1122" spans="2:3" ht="15">
      <c r="B1122" s="253" t="s">
        <v>2831</v>
      </c>
      <c r="C1122" s="172">
        <v>92089572.150000006</v>
      </c>
    </row>
    <row r="1123" spans="2:3" ht="15">
      <c r="B1123" s="253" t="s">
        <v>2832</v>
      </c>
      <c r="C1123" s="172">
        <v>454290347.75999999</v>
      </c>
    </row>
    <row r="1124" spans="2:3" ht="15">
      <c r="B1124" s="253" t="s">
        <v>2833</v>
      </c>
      <c r="C1124" s="172">
        <v>81851270.320000008</v>
      </c>
    </row>
    <row r="1125" spans="2:3" ht="15">
      <c r="B1125" s="253" t="s">
        <v>2834</v>
      </c>
      <c r="C1125" s="172">
        <v>9000692</v>
      </c>
    </row>
    <row r="1126" spans="2:3" ht="15">
      <c r="B1126" s="253" t="s">
        <v>2835</v>
      </c>
      <c r="C1126" s="172">
        <v>257795642.51999998</v>
      </c>
    </row>
    <row r="1127" spans="2:3" ht="15">
      <c r="B1127" s="253" t="s">
        <v>2836</v>
      </c>
      <c r="C1127" s="172">
        <v>7395136.5599999996</v>
      </c>
    </row>
    <row r="1128" spans="2:3" ht="15">
      <c r="B1128" s="253" t="s">
        <v>2837</v>
      </c>
      <c r="C1128" s="172">
        <v>46845424.29999999</v>
      </c>
    </row>
    <row r="1129" spans="2:3" ht="15">
      <c r="B1129" s="253" t="s">
        <v>2838</v>
      </c>
      <c r="C1129" s="172">
        <v>740956422.92999983</v>
      </c>
    </row>
    <row r="1130" spans="2:3" ht="15">
      <c r="B1130" s="253" t="s">
        <v>2839</v>
      </c>
      <c r="C1130" s="172">
        <v>11017152</v>
      </c>
    </row>
    <row r="1131" spans="2:3" ht="15">
      <c r="B1131" s="253" t="s">
        <v>2840</v>
      </c>
      <c r="C1131" s="172">
        <v>143275519.00999999</v>
      </c>
    </row>
    <row r="1132" spans="2:3" ht="15">
      <c r="B1132" s="253" t="s">
        <v>2841</v>
      </c>
      <c r="C1132" s="172">
        <v>1627948088.1500001</v>
      </c>
    </row>
    <row r="1133" spans="2:3" ht="15">
      <c r="B1133" s="253" t="s">
        <v>2842</v>
      </c>
      <c r="C1133" s="172">
        <v>594845094.27999997</v>
      </c>
    </row>
    <row r="1134" spans="2:3" ht="15">
      <c r="B1134" s="253" t="s">
        <v>2843</v>
      </c>
      <c r="C1134" s="172">
        <v>2448151809.46</v>
      </c>
    </row>
    <row r="1135" spans="2:3" ht="15">
      <c r="B1135" s="253" t="s">
        <v>2844</v>
      </c>
      <c r="C1135" s="172">
        <v>491432709.85999995</v>
      </c>
    </row>
    <row r="1136" spans="2:3" ht="15">
      <c r="B1136" s="253" t="s">
        <v>2845</v>
      </c>
      <c r="C1136" s="172">
        <v>113380870.35999998</v>
      </c>
    </row>
    <row r="1137" spans="2:3" ht="15">
      <c r="B1137" s="253" t="s">
        <v>2846</v>
      </c>
      <c r="C1137" s="172">
        <v>153260436.09</v>
      </c>
    </row>
    <row r="1138" spans="2:3" ht="15">
      <c r="B1138" s="253" t="s">
        <v>2847</v>
      </c>
      <c r="C1138" s="172">
        <v>2459690426.1999998</v>
      </c>
    </row>
    <row r="1139" spans="2:3" ht="15">
      <c r="B1139" s="253" t="s">
        <v>2848</v>
      </c>
      <c r="C1139" s="172">
        <v>1184306520.4199998</v>
      </c>
    </row>
    <row r="1140" spans="2:3" ht="15">
      <c r="B1140" s="253" t="s">
        <v>2849</v>
      </c>
      <c r="C1140" s="172">
        <v>234555095.38999999</v>
      </c>
    </row>
    <row r="1141" spans="2:3" ht="15">
      <c r="B1141" s="253" t="s">
        <v>2850</v>
      </c>
      <c r="C1141" s="172">
        <v>946675024.87</v>
      </c>
    </row>
    <row r="1142" spans="2:3" ht="15">
      <c r="B1142" s="253" t="s">
        <v>2851</v>
      </c>
      <c r="C1142" s="172">
        <v>529844433.94000006</v>
      </c>
    </row>
    <row r="1143" spans="2:3" ht="15">
      <c r="B1143" s="253" t="s">
        <v>2852</v>
      </c>
      <c r="C1143" s="172">
        <v>24048522.370000001</v>
      </c>
    </row>
    <row r="1144" spans="2:3" ht="15">
      <c r="B1144" s="253" t="s">
        <v>2853</v>
      </c>
      <c r="C1144" s="172">
        <v>352509129.49000001</v>
      </c>
    </row>
    <row r="1145" spans="2:3" ht="15">
      <c r="B1145" s="253" t="s">
        <v>2854</v>
      </c>
      <c r="C1145" s="172">
        <v>167151388.03</v>
      </c>
    </row>
    <row r="1146" spans="2:3" ht="15">
      <c r="B1146" s="253" t="s">
        <v>2855</v>
      </c>
      <c r="C1146" s="172">
        <v>1209733746.71</v>
      </c>
    </row>
    <row r="1147" spans="2:3" ht="15">
      <c r="B1147" s="253" t="s">
        <v>2856</v>
      </c>
      <c r="C1147" s="172">
        <v>444517117.38999999</v>
      </c>
    </row>
    <row r="1148" spans="2:3" ht="15">
      <c r="B1148" s="253" t="s">
        <v>2857</v>
      </c>
      <c r="C1148" s="172">
        <v>289143884.84999996</v>
      </c>
    </row>
    <row r="1149" spans="2:3" ht="15">
      <c r="B1149" s="253" t="s">
        <v>2858</v>
      </c>
      <c r="C1149" s="172">
        <v>3315300170.5</v>
      </c>
    </row>
    <row r="1150" spans="2:3" ht="15">
      <c r="B1150" s="253" t="s">
        <v>2859</v>
      </c>
      <c r="C1150" s="172">
        <v>489662019.84999996</v>
      </c>
    </row>
    <row r="1151" spans="2:3" ht="15">
      <c r="B1151" s="253" t="s">
        <v>2860</v>
      </c>
      <c r="C1151" s="172">
        <v>67098528.820000008</v>
      </c>
    </row>
    <row r="1152" spans="2:3" ht="15">
      <c r="B1152" s="253" t="s">
        <v>2861</v>
      </c>
      <c r="C1152" s="172">
        <v>82772102.950000003</v>
      </c>
    </row>
    <row r="1153" spans="2:3" ht="15">
      <c r="B1153" s="253" t="s">
        <v>2862</v>
      </c>
      <c r="C1153" s="172">
        <v>288121007.27999997</v>
      </c>
    </row>
    <row r="1154" spans="2:3" ht="15">
      <c r="B1154" s="253" t="s">
        <v>2863</v>
      </c>
      <c r="C1154" s="172">
        <v>357192452.60000002</v>
      </c>
    </row>
    <row r="1155" spans="2:3" ht="15">
      <c r="B1155" s="253" t="s">
        <v>2864</v>
      </c>
      <c r="C1155" s="172">
        <v>289001972.56</v>
      </c>
    </row>
    <row r="1156" spans="2:3" ht="15">
      <c r="B1156" s="253" t="s">
        <v>2865</v>
      </c>
      <c r="C1156" s="172">
        <v>15009320.08</v>
      </c>
    </row>
    <row r="1157" spans="2:3" ht="15">
      <c r="B1157" s="253" t="s">
        <v>2866</v>
      </c>
      <c r="C1157" s="172">
        <v>564537205.82000005</v>
      </c>
    </row>
    <row r="1158" spans="2:3" ht="15">
      <c r="B1158" s="253" t="s">
        <v>2867</v>
      </c>
      <c r="C1158" s="172">
        <v>2372768461.2800002</v>
      </c>
    </row>
    <row r="1159" spans="2:3" ht="15">
      <c r="B1159" s="253" t="s">
        <v>2868</v>
      </c>
      <c r="C1159" s="172">
        <v>58193155.209999993</v>
      </c>
    </row>
    <row r="1160" spans="2:3" ht="15">
      <c r="B1160" s="253" t="s">
        <v>2869</v>
      </c>
      <c r="C1160" s="172">
        <v>199928399</v>
      </c>
    </row>
    <row r="1161" spans="2:3" ht="15">
      <c r="B1161" s="253" t="s">
        <v>2870</v>
      </c>
      <c r="C1161" s="172">
        <v>4271827.29</v>
      </c>
    </row>
    <row r="1162" spans="2:3" ht="15">
      <c r="B1162" s="253" t="s">
        <v>2871</v>
      </c>
      <c r="C1162" s="172">
        <v>951337844.97000015</v>
      </c>
    </row>
    <row r="1163" spans="2:3" ht="15">
      <c r="B1163" s="253" t="s">
        <v>2872</v>
      </c>
      <c r="C1163" s="172">
        <v>15901428.35</v>
      </c>
    </row>
    <row r="1164" spans="2:3" ht="15">
      <c r="B1164" s="253" t="s">
        <v>2873</v>
      </c>
      <c r="C1164" s="172">
        <v>467216367.24000007</v>
      </c>
    </row>
    <row r="1165" spans="2:3" ht="15">
      <c r="B1165" s="253" t="s">
        <v>2874</v>
      </c>
      <c r="C1165" s="172">
        <v>335230337.18000001</v>
      </c>
    </row>
    <row r="1166" spans="2:3" ht="15">
      <c r="B1166" s="253" t="s">
        <v>2875</v>
      </c>
      <c r="C1166" s="172">
        <v>17113667.620000001</v>
      </c>
    </row>
    <row r="1167" spans="2:3" ht="15">
      <c r="B1167" s="253" t="s">
        <v>2876</v>
      </c>
      <c r="C1167" s="172">
        <v>251854227.31</v>
      </c>
    </row>
    <row r="1168" spans="2:3" ht="15">
      <c r="B1168" s="253" t="s">
        <v>2877</v>
      </c>
      <c r="C1168" s="172">
        <v>11360114.949999999</v>
      </c>
    </row>
    <row r="1169" spans="2:3" ht="15">
      <c r="B1169" s="253" t="s">
        <v>2878</v>
      </c>
      <c r="C1169" s="172">
        <v>969558309.45000017</v>
      </c>
    </row>
    <row r="1170" spans="2:3" ht="15">
      <c r="B1170" s="253" t="s">
        <v>2879</v>
      </c>
      <c r="C1170" s="172">
        <v>240286727.03</v>
      </c>
    </row>
    <row r="1171" spans="2:3" ht="15">
      <c r="B1171" s="253" t="s">
        <v>2880</v>
      </c>
      <c r="C1171" s="172">
        <v>15884004.209999999</v>
      </c>
    </row>
    <row r="1172" spans="2:3" ht="15">
      <c r="B1172" s="253" t="s">
        <v>2881</v>
      </c>
      <c r="C1172" s="172">
        <v>555568723.03999996</v>
      </c>
    </row>
    <row r="1173" spans="2:3" ht="15">
      <c r="B1173" s="253" t="s">
        <v>2882</v>
      </c>
      <c r="C1173" s="172">
        <v>2621584.88</v>
      </c>
    </row>
    <row r="1174" spans="2:3" ht="15">
      <c r="B1174" s="253" t="s">
        <v>2883</v>
      </c>
      <c r="C1174" s="172">
        <v>545252406.38</v>
      </c>
    </row>
    <row r="1175" spans="2:3" ht="15">
      <c r="B1175" s="253" t="s">
        <v>2884</v>
      </c>
      <c r="C1175" s="172">
        <v>4345150.71</v>
      </c>
    </row>
    <row r="1176" spans="2:3" ht="15">
      <c r="B1176" s="253" t="s">
        <v>2885</v>
      </c>
      <c r="C1176" s="172">
        <v>782002216.55999994</v>
      </c>
    </row>
    <row r="1177" spans="2:3" ht="15">
      <c r="B1177" s="253" t="s">
        <v>2886</v>
      </c>
      <c r="C1177" s="172">
        <v>360294943.21000004</v>
      </c>
    </row>
    <row r="1178" spans="2:3" ht="15">
      <c r="B1178" s="253" t="s">
        <v>2887</v>
      </c>
      <c r="C1178" s="172">
        <v>2129694420.2599998</v>
      </c>
    </row>
    <row r="1179" spans="2:3" ht="15">
      <c r="B1179" s="253" t="s">
        <v>2888</v>
      </c>
      <c r="C1179" s="172">
        <v>147056113.79000002</v>
      </c>
    </row>
    <row r="1180" spans="2:3" ht="15">
      <c r="B1180" s="253" t="s">
        <v>2889</v>
      </c>
      <c r="C1180" s="172">
        <v>330815859.36000007</v>
      </c>
    </row>
    <row r="1181" spans="2:3" ht="15">
      <c r="B1181" s="253" t="s">
        <v>2890</v>
      </c>
      <c r="C1181" s="172">
        <v>14072859.290000001</v>
      </c>
    </row>
    <row r="1182" spans="2:3" ht="15">
      <c r="B1182" s="253" t="s">
        <v>2891</v>
      </c>
      <c r="C1182" s="172">
        <v>443257787.40000004</v>
      </c>
    </row>
    <row r="1183" spans="2:3" ht="15">
      <c r="B1183" s="253" t="s">
        <v>2892</v>
      </c>
      <c r="C1183" s="172">
        <v>2251982184.7600002</v>
      </c>
    </row>
    <row r="1184" spans="2:3" ht="15">
      <c r="B1184" s="253" t="s">
        <v>2893</v>
      </c>
      <c r="C1184" s="172">
        <v>68631476.109999999</v>
      </c>
    </row>
    <row r="1185" spans="2:3" ht="15">
      <c r="B1185" s="253" t="s">
        <v>2894</v>
      </c>
      <c r="C1185" s="172">
        <v>93771568.099999994</v>
      </c>
    </row>
    <row r="1186" spans="2:3" ht="15">
      <c r="B1186" s="253" t="s">
        <v>2895</v>
      </c>
      <c r="C1186" s="172">
        <v>414138648.32999998</v>
      </c>
    </row>
    <row r="1187" spans="2:3" ht="15">
      <c r="B1187" s="253" t="s">
        <v>2896</v>
      </c>
      <c r="C1187" s="172">
        <v>352836989.58999991</v>
      </c>
    </row>
    <row r="1188" spans="2:3" ht="15">
      <c r="B1188" s="253" t="s">
        <v>2897</v>
      </c>
      <c r="C1188" s="172">
        <v>3429965.83</v>
      </c>
    </row>
    <row r="1189" spans="2:3" ht="15">
      <c r="B1189" s="253" t="s">
        <v>2898</v>
      </c>
      <c r="C1189" s="172">
        <v>76163033.909999996</v>
      </c>
    </row>
    <row r="1190" spans="2:3" ht="15">
      <c r="B1190" s="253" t="s">
        <v>2899</v>
      </c>
      <c r="C1190" s="172">
        <v>620319579.99000013</v>
      </c>
    </row>
    <row r="1191" spans="2:3" ht="15">
      <c r="B1191" s="253" t="s">
        <v>2900</v>
      </c>
      <c r="C1191" s="172">
        <v>118011508.76000001</v>
      </c>
    </row>
    <row r="1192" spans="2:3" ht="15">
      <c r="B1192" s="253" t="s">
        <v>2901</v>
      </c>
      <c r="C1192" s="172">
        <v>599415531.40999997</v>
      </c>
    </row>
    <row r="1193" spans="2:3" ht="15">
      <c r="B1193" s="253" t="s">
        <v>2902</v>
      </c>
      <c r="C1193" s="172">
        <v>26898395.470000003</v>
      </c>
    </row>
    <row r="1194" spans="2:3" ht="15">
      <c r="B1194" s="253" t="s">
        <v>2903</v>
      </c>
      <c r="C1194" s="172">
        <v>217766543.26999998</v>
      </c>
    </row>
    <row r="1195" spans="2:3" ht="15">
      <c r="B1195" s="253" t="s">
        <v>2904</v>
      </c>
      <c r="C1195" s="172">
        <v>113463664.59</v>
      </c>
    </row>
    <row r="1196" spans="2:3" ht="15">
      <c r="B1196" s="253" t="s">
        <v>2905</v>
      </c>
      <c r="C1196" s="172">
        <v>267784085.41999996</v>
      </c>
    </row>
    <row r="1197" spans="2:3" ht="15">
      <c r="B1197" s="253" t="s">
        <v>2906</v>
      </c>
      <c r="C1197" s="172">
        <v>437120.5</v>
      </c>
    </row>
    <row r="1198" spans="2:3" ht="15">
      <c r="B1198" s="253" t="s">
        <v>2907</v>
      </c>
      <c r="C1198" s="172">
        <v>4832780</v>
      </c>
    </row>
    <row r="1199" spans="2:3" ht="15">
      <c r="B1199" s="253" t="s">
        <v>2908</v>
      </c>
      <c r="C1199" s="172">
        <v>1264664084.9000001</v>
      </c>
    </row>
    <row r="1200" spans="2:3" ht="15">
      <c r="B1200" s="253" t="s">
        <v>2909</v>
      </c>
      <c r="C1200" s="172">
        <v>3138985.4</v>
      </c>
    </row>
    <row r="1201" spans="2:3" ht="15">
      <c r="B1201" s="253" t="s">
        <v>2910</v>
      </c>
      <c r="C1201" s="172">
        <v>150516204.22999999</v>
      </c>
    </row>
    <row r="1202" spans="2:3" ht="15">
      <c r="B1202" s="253" t="s">
        <v>2911</v>
      </c>
      <c r="C1202" s="172">
        <v>516833161.70999998</v>
      </c>
    </row>
    <row r="1203" spans="2:3" ht="15">
      <c r="B1203" s="253" t="s">
        <v>2912</v>
      </c>
      <c r="C1203" s="172">
        <v>170221432.49000004</v>
      </c>
    </row>
    <row r="1204" spans="2:3" ht="15">
      <c r="B1204" s="253" t="s">
        <v>2913</v>
      </c>
      <c r="C1204" s="172">
        <v>251190768.61000007</v>
      </c>
    </row>
    <row r="1205" spans="2:3" ht="15">
      <c r="B1205" s="253" t="s">
        <v>2914</v>
      </c>
      <c r="C1205" s="172">
        <v>1961118.59</v>
      </c>
    </row>
    <row r="1206" spans="2:3" ht="15">
      <c r="B1206" s="253" t="s">
        <v>2915</v>
      </c>
      <c r="C1206" s="172">
        <v>558042117.01999998</v>
      </c>
    </row>
    <row r="1207" spans="2:3" ht="15">
      <c r="B1207" s="253" t="s">
        <v>2916</v>
      </c>
      <c r="C1207" s="172">
        <v>264936469.38999993</v>
      </c>
    </row>
    <row r="1208" spans="2:3" ht="15">
      <c r="B1208" s="253" t="s">
        <v>2917</v>
      </c>
      <c r="C1208" s="172">
        <v>90295491.939999998</v>
      </c>
    </row>
    <row r="1209" spans="2:3" ht="15">
      <c r="B1209" s="253" t="s">
        <v>2918</v>
      </c>
      <c r="C1209" s="172">
        <v>37908991.469999999</v>
      </c>
    </row>
    <row r="1210" spans="2:3" ht="15">
      <c r="B1210" s="253" t="s">
        <v>2919</v>
      </c>
      <c r="C1210" s="172">
        <v>58329957.190000005</v>
      </c>
    </row>
    <row r="1211" spans="2:3" ht="15">
      <c r="B1211" s="253" t="s">
        <v>2920</v>
      </c>
      <c r="C1211" s="172">
        <v>10863986.700000001</v>
      </c>
    </row>
    <row r="1212" spans="2:3" ht="15">
      <c r="B1212" s="253" t="s">
        <v>2921</v>
      </c>
      <c r="C1212" s="172">
        <v>61385686.529999994</v>
      </c>
    </row>
    <row r="1213" spans="2:3" ht="15">
      <c r="B1213" s="253" t="s">
        <v>2922</v>
      </c>
      <c r="C1213" s="172">
        <v>241317357.29999998</v>
      </c>
    </row>
    <row r="1214" spans="2:3" ht="15">
      <c r="B1214" s="253" t="s">
        <v>2923</v>
      </c>
      <c r="C1214" s="172">
        <v>229433929.23999998</v>
      </c>
    </row>
    <row r="1215" spans="2:3" ht="15">
      <c r="B1215" s="253" t="s">
        <v>2924</v>
      </c>
      <c r="C1215" s="172">
        <v>958196720.13</v>
      </c>
    </row>
    <row r="1216" spans="2:3" ht="15">
      <c r="B1216" s="253" t="s">
        <v>2925</v>
      </c>
      <c r="C1216" s="172">
        <v>56716885.959999993</v>
      </c>
    </row>
    <row r="1217" spans="2:3" ht="15">
      <c r="B1217" s="253" t="s">
        <v>2926</v>
      </c>
      <c r="C1217" s="172">
        <v>502575724.10000002</v>
      </c>
    </row>
    <row r="1218" spans="2:3" ht="15">
      <c r="B1218" s="253" t="s">
        <v>2927</v>
      </c>
      <c r="C1218" s="172">
        <v>151528816.19999999</v>
      </c>
    </row>
    <row r="1219" spans="2:3" ht="15">
      <c r="B1219" s="253" t="s">
        <v>2928</v>
      </c>
      <c r="C1219" s="172">
        <v>2543053440.7800002</v>
      </c>
    </row>
    <row r="1220" spans="2:3" ht="15">
      <c r="B1220" s="253" t="s">
        <v>2929</v>
      </c>
      <c r="C1220" s="172">
        <v>42378191.359999999</v>
      </c>
    </row>
    <row r="1221" spans="2:3" ht="15">
      <c r="B1221" s="253" t="s">
        <v>2930</v>
      </c>
      <c r="C1221" s="172">
        <v>116201413.19</v>
      </c>
    </row>
    <row r="1222" spans="2:3" ht="15">
      <c r="B1222" s="253" t="s">
        <v>2931</v>
      </c>
      <c r="C1222" s="172">
        <v>6005354.0800000001</v>
      </c>
    </row>
    <row r="1223" spans="2:3" ht="15">
      <c r="B1223" s="253" t="s">
        <v>2932</v>
      </c>
      <c r="C1223" s="172">
        <v>317418129.05000001</v>
      </c>
    </row>
    <row r="1224" spans="2:3" ht="15">
      <c r="B1224" s="253" t="s">
        <v>2933</v>
      </c>
      <c r="C1224" s="172">
        <v>7456167.9700000007</v>
      </c>
    </row>
    <row r="1225" spans="2:3" ht="15">
      <c r="B1225" s="253" t="s">
        <v>2934</v>
      </c>
      <c r="C1225" s="172">
        <v>1039003585.7999998</v>
      </c>
    </row>
    <row r="1226" spans="2:3" ht="15">
      <c r="B1226" s="253" t="s">
        <v>2935</v>
      </c>
      <c r="C1226" s="172">
        <v>59694684.189999998</v>
      </c>
    </row>
    <row r="1227" spans="2:3" ht="15">
      <c r="B1227" s="253" t="s">
        <v>2936</v>
      </c>
      <c r="C1227" s="172">
        <v>367788794.23000002</v>
      </c>
    </row>
    <row r="1228" spans="2:3" ht="15">
      <c r="B1228" s="253" t="s">
        <v>2937</v>
      </c>
      <c r="C1228" s="172">
        <v>36165823.969999999</v>
      </c>
    </row>
    <row r="1229" spans="2:3" ht="15">
      <c r="B1229" s="253" t="s">
        <v>2938</v>
      </c>
      <c r="C1229" s="172">
        <v>1143741787.8</v>
      </c>
    </row>
    <row r="1230" spans="2:3" ht="15">
      <c r="B1230" s="253" t="s">
        <v>2939</v>
      </c>
      <c r="C1230" s="172">
        <v>191478537.73000002</v>
      </c>
    </row>
    <row r="1231" spans="2:3" ht="15">
      <c r="B1231" s="253" t="s">
        <v>2940</v>
      </c>
      <c r="C1231" s="172">
        <v>79370672.310000002</v>
      </c>
    </row>
    <row r="1232" spans="2:3" ht="15">
      <c r="B1232" s="253" t="s">
        <v>2941</v>
      </c>
      <c r="C1232" s="172">
        <v>340952032.29000002</v>
      </c>
    </row>
    <row r="1233" spans="2:3" ht="15">
      <c r="B1233" s="253" t="s">
        <v>2942</v>
      </c>
      <c r="C1233" s="172">
        <v>63865727.960000001</v>
      </c>
    </row>
    <row r="1234" spans="2:3" ht="15">
      <c r="B1234" s="253" t="s">
        <v>2943</v>
      </c>
      <c r="C1234" s="172">
        <v>120098594.39</v>
      </c>
    </row>
    <row r="1235" spans="2:3" ht="15">
      <c r="B1235" s="253" t="s">
        <v>2944</v>
      </c>
      <c r="C1235" s="172">
        <v>345126769.78000003</v>
      </c>
    </row>
    <row r="1236" spans="2:3" ht="15">
      <c r="B1236" s="253" t="s">
        <v>2945</v>
      </c>
      <c r="C1236" s="172">
        <v>474891258.34999996</v>
      </c>
    </row>
    <row r="1237" spans="2:3" ht="15">
      <c r="B1237" s="253" t="s">
        <v>2946</v>
      </c>
      <c r="C1237" s="172">
        <v>1830550144.6599998</v>
      </c>
    </row>
    <row r="1238" spans="2:3" ht="15">
      <c r="B1238" s="253" t="s">
        <v>2947</v>
      </c>
      <c r="C1238" s="172">
        <v>3507963.44</v>
      </c>
    </row>
    <row r="1239" spans="2:3" ht="15">
      <c r="B1239" s="253" t="s">
        <v>2948</v>
      </c>
      <c r="C1239" s="172">
        <v>648060030.85000002</v>
      </c>
    </row>
    <row r="1240" spans="2:3" ht="15">
      <c r="B1240" s="253" t="s">
        <v>2949</v>
      </c>
      <c r="C1240" s="172">
        <v>147090051.97</v>
      </c>
    </row>
    <row r="1241" spans="2:3" ht="15">
      <c r="B1241" s="253" t="s">
        <v>2950</v>
      </c>
      <c r="C1241" s="172">
        <v>350018605</v>
      </c>
    </row>
    <row r="1242" spans="2:3" ht="15">
      <c r="B1242" s="253" t="s">
        <v>2951</v>
      </c>
      <c r="C1242" s="172">
        <v>2015183253.5099998</v>
      </c>
    </row>
    <row r="1243" spans="2:3" ht="15">
      <c r="B1243" s="253" t="s">
        <v>2952</v>
      </c>
      <c r="C1243" s="172">
        <v>81924253.430000007</v>
      </c>
    </row>
    <row r="1244" spans="2:3" ht="15">
      <c r="B1244" s="253" t="s">
        <v>2953</v>
      </c>
      <c r="C1244" s="172">
        <v>1780345604.1500001</v>
      </c>
    </row>
    <row r="1245" spans="2:3" ht="15">
      <c r="B1245" s="253" t="s">
        <v>2954</v>
      </c>
      <c r="C1245" s="172">
        <v>317131976.25</v>
      </c>
    </row>
    <row r="1246" spans="2:3" ht="15">
      <c r="B1246" s="253" t="s">
        <v>2955</v>
      </c>
      <c r="C1246" s="172">
        <v>361137954.96000004</v>
      </c>
    </row>
    <row r="1247" spans="2:3" ht="15">
      <c r="B1247" s="253" t="s">
        <v>2956</v>
      </c>
      <c r="C1247" s="172">
        <v>5380992.5700000003</v>
      </c>
    </row>
    <row r="1248" spans="2:3" ht="15">
      <c r="B1248" s="253" t="s">
        <v>2957</v>
      </c>
      <c r="C1248" s="172">
        <v>621653907.56000006</v>
      </c>
    </row>
    <row r="1249" spans="2:8" ht="15">
      <c r="B1249" s="253" t="s">
        <v>2958</v>
      </c>
      <c r="C1249" s="172">
        <v>5952420.9500000002</v>
      </c>
    </row>
    <row r="1250" spans="2:8" ht="15">
      <c r="B1250" s="253" t="s">
        <v>2959</v>
      </c>
      <c r="C1250" s="172">
        <v>46302593.890000001</v>
      </c>
    </row>
    <row r="1251" spans="2:8" ht="15">
      <c r="B1251" s="253" t="s">
        <v>2960</v>
      </c>
      <c r="C1251" s="172">
        <v>441946178.83999991</v>
      </c>
    </row>
    <row r="1252" spans="2:8" ht="15">
      <c r="B1252" s="253" t="s">
        <v>2961</v>
      </c>
      <c r="C1252" s="172">
        <v>742976814.88999999</v>
      </c>
    </row>
    <row r="1253" spans="2:8" ht="15">
      <c r="B1253" s="253" t="s">
        <v>2962</v>
      </c>
      <c r="C1253" s="172">
        <v>1057065480.3100001</v>
      </c>
    </row>
    <row r="1254" spans="2:8" ht="15">
      <c r="B1254" s="253" t="s">
        <v>2963</v>
      </c>
      <c r="C1254" s="172">
        <v>2544507.5</v>
      </c>
    </row>
    <row r="1255" spans="2:8" ht="15">
      <c r="B1255" s="253" t="s">
        <v>2964</v>
      </c>
      <c r="C1255" s="172">
        <v>15527271.18</v>
      </c>
    </row>
    <row r="1256" spans="2:8" ht="15">
      <c r="B1256" s="253" t="s">
        <v>2965</v>
      </c>
      <c r="C1256" s="172">
        <v>1150851081.6200004</v>
      </c>
    </row>
    <row r="1257" spans="2:8" ht="15">
      <c r="B1257" s="253" t="s">
        <v>2966</v>
      </c>
      <c r="C1257" s="172">
        <v>1218609226.3699999</v>
      </c>
    </row>
    <row r="1258" spans="2:8" ht="15">
      <c r="C1258" s="256">
        <f>SUM(C1072:C1257)</f>
        <v>84012689956.619949</v>
      </c>
    </row>
    <row r="1260" spans="2:8" ht="15.75">
      <c r="B1260" s="251" t="s">
        <v>2971</v>
      </c>
      <c r="C1260" s="258">
        <f>+C1258-C1068</f>
        <v>1663802906.5999603</v>
      </c>
    </row>
    <row r="1262" spans="2:8">
      <c r="B1262" s="118" t="s">
        <v>2972</v>
      </c>
    </row>
    <row r="1264" spans="2:8" s="110" customFormat="1" ht="15">
      <c r="B1264" s="259" t="s">
        <v>2973</v>
      </c>
      <c r="C1264" s="240">
        <v>44742</v>
      </c>
      <c r="D1264" s="173"/>
      <c r="E1264" s="260"/>
      <c r="F1264" s="261"/>
      <c r="G1264" s="120"/>
      <c r="H1264" s="120"/>
    </row>
    <row r="1265" spans="2:8" s="110" customFormat="1" ht="45">
      <c r="B1265" s="210" t="s">
        <v>2633</v>
      </c>
      <c r="C1265" s="210" t="s">
        <v>2974</v>
      </c>
      <c r="D1265" s="174" t="s">
        <v>2635</v>
      </c>
      <c r="E1265" s="211" t="s">
        <v>2636</v>
      </c>
      <c r="F1265" s="212" t="s">
        <v>2637</v>
      </c>
      <c r="G1265" s="120"/>
      <c r="H1265" s="120"/>
    </row>
    <row r="1266" spans="2:8" s="264" customFormat="1">
      <c r="B1266" s="262" t="s">
        <v>123</v>
      </c>
      <c r="C1266" s="263" t="s">
        <v>123</v>
      </c>
      <c r="D1266" s="175" t="s">
        <v>123</v>
      </c>
      <c r="E1266" s="175" t="s">
        <v>123</v>
      </c>
      <c r="F1266" s="175" t="s">
        <v>123</v>
      </c>
      <c r="G1266" s="119"/>
      <c r="H1266" s="119"/>
    </row>
    <row r="1267" spans="2:8" s="110" customFormat="1">
      <c r="B1267" s="265"/>
      <c r="C1267" s="266"/>
      <c r="D1267" s="266"/>
      <c r="E1267" s="266"/>
      <c r="F1267" s="261"/>
      <c r="G1267" s="120"/>
      <c r="H1267" s="120"/>
    </row>
    <row r="1268" spans="2:8" s="110" customFormat="1">
      <c r="B1268" s="266"/>
      <c r="C1268" s="266"/>
      <c r="D1268" s="266"/>
      <c r="E1268" s="266"/>
      <c r="F1268" s="261"/>
      <c r="G1268" s="120"/>
      <c r="H1268" s="120"/>
    </row>
    <row r="1269" spans="2:8" s="110" customFormat="1">
      <c r="B1269" s="267" t="s">
        <v>2975</v>
      </c>
      <c r="C1269" s="263" t="s">
        <v>123</v>
      </c>
      <c r="D1269" s="266"/>
      <c r="E1269" s="266"/>
      <c r="F1269" s="261"/>
      <c r="G1269" s="120"/>
      <c r="H1269" s="120"/>
    </row>
    <row r="1270" spans="2:8" s="110" customFormat="1">
      <c r="B1270" s="266"/>
      <c r="C1270" s="266"/>
      <c r="D1270" s="266"/>
      <c r="E1270" s="266"/>
      <c r="F1270" s="261"/>
      <c r="G1270" s="120"/>
      <c r="H1270" s="120"/>
    </row>
    <row r="1271" spans="2:8" s="110" customFormat="1" ht="15">
      <c r="B1271" s="249" t="s">
        <v>2976</v>
      </c>
      <c r="C1271" s="266"/>
      <c r="E1271" s="266"/>
      <c r="F1271" s="261"/>
      <c r="G1271" s="120"/>
      <c r="H1271" s="120"/>
    </row>
    <row r="1272" spans="2:8" s="110" customFormat="1">
      <c r="B1272" s="266"/>
      <c r="C1272" s="266"/>
      <c r="E1272" s="266"/>
      <c r="F1272" s="261"/>
      <c r="G1272" s="120"/>
      <c r="H1272" s="120"/>
    </row>
    <row r="1273" spans="2:8" s="110" customFormat="1" ht="15">
      <c r="B1273" s="268" t="s">
        <v>2977</v>
      </c>
      <c r="C1273" s="177" t="s">
        <v>2978</v>
      </c>
      <c r="E1273" s="266"/>
      <c r="F1273" s="261"/>
      <c r="G1273" s="120"/>
      <c r="H1273" s="120"/>
    </row>
    <row r="1274" spans="2:8" s="110" customFormat="1" ht="15">
      <c r="B1274" s="269"/>
      <c r="C1274" s="263" t="s">
        <v>123</v>
      </c>
      <c r="E1274" s="266"/>
      <c r="F1274" s="261"/>
      <c r="G1274" s="120"/>
      <c r="H1274" s="120"/>
    </row>
    <row r="1275" spans="2:8" s="110" customFormat="1" ht="15">
      <c r="B1275" s="270"/>
      <c r="C1275" s="178"/>
      <c r="E1275" s="266"/>
      <c r="F1275" s="261"/>
      <c r="G1275" s="120"/>
      <c r="H1275" s="120"/>
    </row>
    <row r="1276" spans="2:8" s="110" customFormat="1">
      <c r="E1276" s="266"/>
      <c r="F1276" s="261"/>
      <c r="G1276" s="120"/>
      <c r="H1276" s="120"/>
    </row>
    <row r="1277" spans="2:8" s="110" customFormat="1" ht="15">
      <c r="B1277" s="271" t="s">
        <v>2967</v>
      </c>
      <c r="C1277" s="179" t="s">
        <v>2978</v>
      </c>
      <c r="E1277" s="266"/>
      <c r="F1277" s="261"/>
      <c r="G1277" s="120"/>
      <c r="H1277" s="120"/>
    </row>
    <row r="1278" spans="2:8" s="110" customFormat="1">
      <c r="B1278" s="263"/>
      <c r="C1278" s="263" t="s">
        <v>123</v>
      </c>
      <c r="E1278" s="266"/>
      <c r="F1278" s="261"/>
      <c r="G1278" s="120"/>
      <c r="H1278" s="120"/>
    </row>
    <row r="1279" spans="2:8" s="110" customFormat="1">
      <c r="C1279" s="264"/>
      <c r="E1279" s="266"/>
      <c r="F1279" s="261"/>
      <c r="G1279" s="120"/>
      <c r="H1279" s="120"/>
    </row>
    <row r="1280" spans="2:8" s="110" customFormat="1" ht="15">
      <c r="B1280" s="268" t="s">
        <v>2979</v>
      </c>
      <c r="C1280" s="177" t="s">
        <v>2980</v>
      </c>
      <c r="E1280" s="266"/>
      <c r="F1280" s="261"/>
      <c r="G1280" s="120"/>
      <c r="H1280" s="120"/>
    </row>
    <row r="1281" spans="2:8" s="110" customFormat="1" ht="15">
      <c r="B1281" s="269"/>
      <c r="C1281" s="263" t="s">
        <v>123</v>
      </c>
      <c r="E1281" s="266"/>
      <c r="F1281" s="261"/>
      <c r="G1281" s="120"/>
      <c r="H1281" s="120"/>
    </row>
    <row r="1282" spans="2:8" s="110" customFormat="1">
      <c r="C1282" s="264"/>
      <c r="F1282" s="120"/>
      <c r="G1282" s="120"/>
      <c r="H1282" s="120"/>
    </row>
    <row r="1283" spans="2:8" s="110" customFormat="1" ht="15">
      <c r="B1283" s="271" t="s">
        <v>2981</v>
      </c>
      <c r="C1283" s="180" t="s">
        <v>2980</v>
      </c>
      <c r="F1283" s="120"/>
      <c r="G1283" s="120"/>
      <c r="H1283" s="120"/>
    </row>
    <row r="1284" spans="2:8" s="110" customFormat="1" ht="15">
      <c r="B1284" s="269"/>
      <c r="C1284" s="263" t="s">
        <v>123</v>
      </c>
      <c r="F1284" s="120"/>
      <c r="G1284" s="120"/>
      <c r="H1284" s="120"/>
    </row>
    <row r="1285" spans="2:8" s="110" customFormat="1">
      <c r="C1285" s="264"/>
      <c r="F1285" s="120"/>
      <c r="G1285" s="120"/>
      <c r="H1285" s="120"/>
    </row>
    <row r="1286" spans="2:8" s="110" customFormat="1" ht="15">
      <c r="B1286" s="272" t="s">
        <v>2982</v>
      </c>
      <c r="C1286" s="263" t="s">
        <v>123</v>
      </c>
      <c r="F1286" s="120"/>
      <c r="G1286" s="120"/>
      <c r="H1286" s="120"/>
    </row>
  </sheetData>
  <mergeCells count="3">
    <mergeCell ref="B1:E1"/>
    <mergeCell ref="C3:C7"/>
    <mergeCell ref="D3:D7"/>
  </mergeCells>
  <conditionalFormatting sqref="B354">
    <cfRule type="expression" dxfId="1106" priority="11">
      <formula>$A67257="Total"</formula>
    </cfRule>
  </conditionalFormatting>
  <conditionalFormatting sqref="C504:C689">
    <cfRule type="expression" dxfId="1105" priority="9">
      <formula>#REF!="Total"</formula>
    </cfRule>
  </conditionalFormatting>
  <conditionalFormatting sqref="C504:C689">
    <cfRule type="expression" dxfId="1104" priority="8">
      <formula>#REF!="Total"</formula>
    </cfRule>
  </conditionalFormatting>
  <conditionalFormatting sqref="C504:C689">
    <cfRule type="expression" dxfId="1103" priority="7">
      <formula>#REF!="Total"</formula>
    </cfRule>
  </conditionalFormatting>
  <conditionalFormatting sqref="C504:C689">
    <cfRule type="expression" dxfId="1102" priority="6">
      <formula>$A503="Total"</formula>
    </cfRule>
  </conditionalFormatting>
  <conditionalFormatting sqref="C504:C689">
    <cfRule type="expression" dxfId="1101" priority="10">
      <formula>#REF!="Total"</formula>
    </cfRule>
  </conditionalFormatting>
  <conditionalFormatting sqref="C693:C878">
    <cfRule type="expression" dxfId="1100" priority="4">
      <formula>#REF!="Total"</formula>
    </cfRule>
  </conditionalFormatting>
  <conditionalFormatting sqref="C693:C878">
    <cfRule type="expression" dxfId="1099" priority="3">
      <formula>#REF!="Total"</formula>
    </cfRule>
  </conditionalFormatting>
  <conditionalFormatting sqref="C693:C878">
    <cfRule type="expression" dxfId="1098" priority="2">
      <formula>#REF!="Total"</formula>
    </cfRule>
  </conditionalFormatting>
  <conditionalFormatting sqref="C693:C878">
    <cfRule type="expression" dxfId="1097" priority="1">
      <formula>$A692="Total"</formula>
    </cfRule>
  </conditionalFormatting>
  <conditionalFormatting sqref="C693:C878">
    <cfRule type="expression" dxfId="1096" priority="5">
      <formula>#REF!="Total"</formula>
    </cfRule>
  </conditionalFormatting>
  <hyperlinks>
    <hyperlink ref="A1" location="Index!A1" display="Index" xr:uid="{00000000-0004-0000-2100-000000000000}"/>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499"/>
  <sheetViews>
    <sheetView workbookViewId="0">
      <selection activeCell="B1" sqref="B1:E1"/>
    </sheetView>
  </sheetViews>
  <sheetFormatPr defaultRowHeight="12.75"/>
  <cols>
    <col min="1" max="1" width="5.42578125" style="12" bestFit="1" customWidth="1"/>
    <col min="2" max="2" width="80.7109375" style="12" customWidth="1"/>
    <col min="3" max="3" width="25.7109375" style="13" customWidth="1"/>
    <col min="4" max="4" width="25.7109375" style="12" customWidth="1"/>
    <col min="5" max="5" width="14.5703125" style="12" bestFit="1" customWidth="1"/>
    <col min="6" max="6" width="12.5703125" style="14" bestFit="1" customWidth="1"/>
    <col min="7" max="7" width="18.140625" style="14" bestFit="1" customWidth="1"/>
    <col min="8" max="8" width="9.140625" style="14" bestFit="1" customWidth="1"/>
    <col min="9" max="16384" width="9.140625" style="12"/>
  </cols>
  <sheetData>
    <row r="1" spans="1:9" s="1" customFormat="1">
      <c r="A1" s="3" t="s">
        <v>0</v>
      </c>
      <c r="B1" s="390" t="s">
        <v>37</v>
      </c>
      <c r="C1" s="390"/>
      <c r="D1" s="390"/>
      <c r="E1" s="390"/>
      <c r="F1" s="4"/>
      <c r="G1" s="4"/>
      <c r="H1" s="4"/>
    </row>
    <row r="2" spans="1:9" s="1" customFormat="1" ht="13.5" thickBot="1">
      <c r="C2" s="5"/>
      <c r="F2" s="4"/>
      <c r="G2" s="4"/>
      <c r="H2" s="4"/>
    </row>
    <row r="3" spans="1:9" s="15" customFormat="1" ht="15">
      <c r="B3" s="32" t="s">
        <v>1766</v>
      </c>
      <c r="C3" s="391"/>
      <c r="D3" s="394"/>
      <c r="F3" s="21"/>
      <c r="G3" s="21"/>
      <c r="H3" s="21"/>
      <c r="I3" s="127"/>
    </row>
    <row r="4" spans="1:9" s="15" customFormat="1" ht="15">
      <c r="B4" s="97" t="s">
        <v>2032</v>
      </c>
      <c r="C4" s="392"/>
      <c r="D4" s="395"/>
      <c r="F4" s="21"/>
      <c r="G4" s="21"/>
      <c r="H4" s="21"/>
      <c r="I4" s="127"/>
    </row>
    <row r="5" spans="1:9" s="15" customFormat="1" ht="15">
      <c r="B5" s="33" t="s">
        <v>993</v>
      </c>
      <c r="C5" s="392"/>
      <c r="D5" s="395"/>
      <c r="F5" s="21"/>
      <c r="G5" s="21"/>
      <c r="H5" s="21"/>
      <c r="I5" s="127"/>
    </row>
    <row r="6" spans="1:9" s="15" customFormat="1" ht="30">
      <c r="B6" s="33" t="s">
        <v>2033</v>
      </c>
      <c r="C6" s="392"/>
      <c r="D6" s="395"/>
      <c r="F6" s="21"/>
      <c r="G6" s="21"/>
      <c r="H6" s="21"/>
      <c r="I6" s="127"/>
    </row>
    <row r="7" spans="1:9" s="15" customFormat="1" ht="30.75" thickBot="1">
      <c r="B7" s="98" t="s">
        <v>2034</v>
      </c>
      <c r="C7" s="393"/>
      <c r="D7" s="396"/>
      <c r="F7" s="21"/>
      <c r="G7" s="21"/>
      <c r="H7" s="21"/>
      <c r="I7" s="127"/>
    </row>
    <row r="8" spans="1:9" s="15" customFormat="1">
      <c r="C8" s="17" t="s">
        <v>995</v>
      </c>
      <c r="D8" s="17" t="s">
        <v>996</v>
      </c>
      <c r="F8" s="21"/>
      <c r="G8" s="21"/>
      <c r="H8" s="21"/>
    </row>
    <row r="11" spans="1:9">
      <c r="B11" s="12" t="s">
        <v>97</v>
      </c>
    </row>
    <row r="13" spans="1:9">
      <c r="B13" s="111" t="s">
        <v>98</v>
      </c>
      <c r="C13" s="112" t="s">
        <v>99</v>
      </c>
      <c r="D13" s="111" t="s">
        <v>128</v>
      </c>
      <c r="E13" s="111" t="s">
        <v>101</v>
      </c>
      <c r="F13" s="113" t="s">
        <v>102</v>
      </c>
      <c r="G13" s="113" t="s">
        <v>103</v>
      </c>
      <c r="H13" s="113" t="s">
        <v>104</v>
      </c>
      <c r="I13" s="114" t="s">
        <v>129</v>
      </c>
    </row>
    <row r="14" spans="1:9">
      <c r="B14" s="114" t="s">
        <v>130</v>
      </c>
      <c r="C14" s="123"/>
    </row>
    <row r="15" spans="1:9">
      <c r="B15" s="114" t="s">
        <v>106</v>
      </c>
      <c r="C15" s="123"/>
    </row>
    <row r="16" spans="1:9">
      <c r="B16" s="12" t="s">
        <v>998</v>
      </c>
      <c r="C16" s="123" t="s">
        <v>131</v>
      </c>
      <c r="D16" s="12" t="s">
        <v>134</v>
      </c>
      <c r="E16" s="12" t="s">
        <v>135</v>
      </c>
      <c r="F16" s="14">
        <v>816425</v>
      </c>
      <c r="G16" s="14">
        <v>21191.54</v>
      </c>
      <c r="H16" s="14">
        <v>4.16</v>
      </c>
    </row>
    <row r="17" spans="2:8">
      <c r="B17" s="12" t="s">
        <v>997</v>
      </c>
      <c r="C17" s="123" t="s">
        <v>131</v>
      </c>
      <c r="D17" s="12" t="s">
        <v>132</v>
      </c>
      <c r="E17" s="12" t="s">
        <v>133</v>
      </c>
      <c r="F17" s="14">
        <v>2206875</v>
      </c>
      <c r="G17" s="14">
        <v>15607.02</v>
      </c>
      <c r="H17" s="14">
        <v>3.06</v>
      </c>
    </row>
    <row r="18" spans="2:8">
      <c r="B18" s="12" t="s">
        <v>1005</v>
      </c>
      <c r="C18" s="123" t="s">
        <v>131</v>
      </c>
      <c r="D18" s="12" t="s">
        <v>145</v>
      </c>
      <c r="E18" s="12" t="s">
        <v>146</v>
      </c>
      <c r="F18" s="14">
        <v>543400</v>
      </c>
      <c r="G18" s="14">
        <v>11796.4</v>
      </c>
      <c r="H18" s="14">
        <v>2.31</v>
      </c>
    </row>
    <row r="19" spans="2:8">
      <c r="B19" s="12" t="s">
        <v>2247</v>
      </c>
      <c r="C19" s="123" t="s">
        <v>131</v>
      </c>
      <c r="D19" s="12" t="s">
        <v>141</v>
      </c>
      <c r="E19" s="12" t="s">
        <v>152</v>
      </c>
      <c r="F19" s="14">
        <v>527100</v>
      </c>
      <c r="G19" s="14">
        <v>11757.49</v>
      </c>
      <c r="H19" s="14">
        <v>2.31</v>
      </c>
    </row>
    <row r="20" spans="2:8">
      <c r="B20" s="12" t="s">
        <v>999</v>
      </c>
      <c r="C20" s="123" t="s">
        <v>131</v>
      </c>
      <c r="D20" s="12" t="s">
        <v>132</v>
      </c>
      <c r="E20" s="12" t="s">
        <v>136</v>
      </c>
      <c r="F20" s="14">
        <v>845950</v>
      </c>
      <c r="G20" s="14">
        <v>11403.41</v>
      </c>
      <c r="H20" s="14">
        <v>2.2400000000000002</v>
      </c>
    </row>
    <row r="21" spans="2:8">
      <c r="B21" s="12" t="s">
        <v>1001</v>
      </c>
      <c r="C21" s="123" t="s">
        <v>131</v>
      </c>
      <c r="D21" s="12" t="s">
        <v>137</v>
      </c>
      <c r="E21" s="12" t="s">
        <v>138</v>
      </c>
      <c r="F21" s="14">
        <v>757200</v>
      </c>
      <c r="G21" s="14">
        <v>11069.51</v>
      </c>
      <c r="H21" s="14">
        <v>2.17</v>
      </c>
    </row>
    <row r="22" spans="2:8">
      <c r="B22" s="12" t="s">
        <v>1014</v>
      </c>
      <c r="C22" s="123" t="s">
        <v>131</v>
      </c>
      <c r="D22" s="12" t="s">
        <v>132</v>
      </c>
      <c r="E22" s="12" t="s">
        <v>149</v>
      </c>
      <c r="F22" s="14">
        <v>1697577</v>
      </c>
      <c r="G22" s="14">
        <v>10810.17</v>
      </c>
      <c r="H22" s="14">
        <v>2.12</v>
      </c>
    </row>
    <row r="23" spans="2:8">
      <c r="B23" s="12" t="s">
        <v>1033</v>
      </c>
      <c r="C23" s="123" t="s">
        <v>131</v>
      </c>
      <c r="D23" s="12" t="s">
        <v>143</v>
      </c>
      <c r="E23" s="12" t="s">
        <v>144</v>
      </c>
      <c r="F23" s="14">
        <v>1542951</v>
      </c>
      <c r="G23" s="14">
        <v>10568.44</v>
      </c>
      <c r="H23" s="14">
        <v>2.0699999999999998</v>
      </c>
    </row>
    <row r="24" spans="2:8">
      <c r="B24" s="12" t="s">
        <v>1000</v>
      </c>
      <c r="C24" s="123" t="s">
        <v>131</v>
      </c>
      <c r="D24" s="12" t="s">
        <v>137</v>
      </c>
      <c r="E24" s="12" t="s">
        <v>139</v>
      </c>
      <c r="F24" s="14">
        <v>316230</v>
      </c>
      <c r="G24" s="14">
        <v>10331.549999999999</v>
      </c>
      <c r="H24" s="14">
        <v>2.0299999999999998</v>
      </c>
    </row>
    <row r="25" spans="2:8">
      <c r="B25" s="12" t="s">
        <v>2222</v>
      </c>
      <c r="C25" s="123" t="s">
        <v>131</v>
      </c>
      <c r="D25" s="12" t="s">
        <v>163</v>
      </c>
      <c r="E25" s="12" t="s">
        <v>164</v>
      </c>
      <c r="F25" s="14">
        <v>642478</v>
      </c>
      <c r="G25" s="14">
        <v>10011.41</v>
      </c>
      <c r="H25" s="14">
        <v>1.96</v>
      </c>
    </row>
    <row r="26" spans="2:8">
      <c r="B26" s="12" t="s">
        <v>446</v>
      </c>
      <c r="C26" s="123" t="s">
        <v>131</v>
      </c>
      <c r="D26" s="12" t="s">
        <v>132</v>
      </c>
      <c r="E26" s="12" t="s">
        <v>447</v>
      </c>
      <c r="F26" s="14">
        <v>2035000</v>
      </c>
      <c r="G26" s="14">
        <v>9481.07</v>
      </c>
      <c r="H26" s="14">
        <v>1.86</v>
      </c>
    </row>
    <row r="27" spans="2:8">
      <c r="B27" s="12" t="s">
        <v>2223</v>
      </c>
      <c r="C27" s="123" t="s">
        <v>131</v>
      </c>
      <c r="D27" s="12" t="s">
        <v>168</v>
      </c>
      <c r="E27" s="12" t="s">
        <v>363</v>
      </c>
      <c r="F27" s="14">
        <v>655952</v>
      </c>
      <c r="G27" s="14">
        <v>8663.49</v>
      </c>
      <c r="H27" s="14">
        <v>1.7</v>
      </c>
    </row>
    <row r="28" spans="2:8">
      <c r="B28" s="12" t="s">
        <v>977</v>
      </c>
      <c r="C28" s="123" t="s">
        <v>131</v>
      </c>
      <c r="F28" s="14">
        <v>25875</v>
      </c>
      <c r="G28" s="14">
        <v>8641.4599999999991</v>
      </c>
      <c r="H28" s="14">
        <v>1.69</v>
      </c>
    </row>
    <row r="29" spans="2:8">
      <c r="B29" s="12" t="s">
        <v>1004</v>
      </c>
      <c r="C29" s="123" t="s">
        <v>131</v>
      </c>
      <c r="D29" s="12" t="s">
        <v>137</v>
      </c>
      <c r="E29" s="12" t="s">
        <v>278</v>
      </c>
      <c r="F29" s="14">
        <v>828000</v>
      </c>
      <c r="G29" s="14">
        <v>8058.51</v>
      </c>
      <c r="H29" s="14">
        <v>1.58</v>
      </c>
    </row>
    <row r="30" spans="2:8">
      <c r="B30" s="12" t="s">
        <v>2248</v>
      </c>
      <c r="C30" s="123" t="s">
        <v>131</v>
      </c>
      <c r="D30" s="12" t="s">
        <v>290</v>
      </c>
      <c r="E30" s="12" t="s">
        <v>457</v>
      </c>
      <c r="F30" s="14">
        <v>264900</v>
      </c>
      <c r="G30" s="14">
        <v>7402.23</v>
      </c>
      <c r="H30" s="14">
        <v>1.45</v>
      </c>
    </row>
    <row r="31" spans="2:8">
      <c r="B31" s="12" t="s">
        <v>2211</v>
      </c>
      <c r="C31" s="123" t="s">
        <v>131</v>
      </c>
      <c r="D31" s="12" t="s">
        <v>137</v>
      </c>
      <c r="E31" s="12" t="s">
        <v>387</v>
      </c>
      <c r="F31" s="14">
        <v>715800</v>
      </c>
      <c r="G31" s="14">
        <v>7158</v>
      </c>
      <c r="H31" s="14">
        <v>1.4</v>
      </c>
    </row>
    <row r="32" spans="2:8">
      <c r="B32" s="12" t="s">
        <v>2216</v>
      </c>
      <c r="C32" s="123" t="s">
        <v>131</v>
      </c>
      <c r="D32" s="12" t="s">
        <v>290</v>
      </c>
      <c r="E32" s="12" t="s">
        <v>458</v>
      </c>
      <c r="F32" s="14">
        <v>251100</v>
      </c>
      <c r="G32" s="14">
        <v>6829.17</v>
      </c>
      <c r="H32" s="14">
        <v>1.34</v>
      </c>
    </row>
    <row r="33" spans="2:8">
      <c r="B33" s="12" t="s">
        <v>2230</v>
      </c>
      <c r="C33" s="123" t="s">
        <v>131</v>
      </c>
      <c r="D33" s="12" t="s">
        <v>268</v>
      </c>
      <c r="E33" s="12" t="s">
        <v>355</v>
      </c>
      <c r="F33" s="14">
        <v>4552686</v>
      </c>
      <c r="G33" s="14">
        <v>6505.79</v>
      </c>
      <c r="H33" s="14">
        <v>1.28</v>
      </c>
    </row>
    <row r="34" spans="2:8">
      <c r="B34" s="12" t="s">
        <v>2255</v>
      </c>
      <c r="C34" s="123" t="s">
        <v>131</v>
      </c>
      <c r="D34" s="12" t="s">
        <v>159</v>
      </c>
      <c r="E34" s="12" t="s">
        <v>160</v>
      </c>
      <c r="F34" s="14">
        <v>731750</v>
      </c>
      <c r="G34" s="14">
        <v>6077.92</v>
      </c>
      <c r="H34" s="14">
        <v>1.19</v>
      </c>
    </row>
    <row r="35" spans="2:8">
      <c r="B35" s="12" t="s">
        <v>1025</v>
      </c>
      <c r="C35" s="123" t="s">
        <v>131</v>
      </c>
      <c r="D35" s="12" t="s">
        <v>168</v>
      </c>
      <c r="E35" s="12" t="s">
        <v>169</v>
      </c>
      <c r="F35" s="14">
        <v>286300</v>
      </c>
      <c r="G35" s="14">
        <v>6075.14</v>
      </c>
      <c r="H35" s="14">
        <v>1.19</v>
      </c>
    </row>
    <row r="36" spans="2:8">
      <c r="B36" s="12" t="s">
        <v>1037</v>
      </c>
      <c r="C36" s="123" t="s">
        <v>131</v>
      </c>
      <c r="D36" s="12" t="s">
        <v>268</v>
      </c>
      <c r="E36" s="12" t="s">
        <v>302</v>
      </c>
      <c r="F36" s="14">
        <v>2726349</v>
      </c>
      <c r="G36" s="14">
        <v>5777.13</v>
      </c>
      <c r="H36" s="14">
        <v>1.1299999999999999</v>
      </c>
    </row>
    <row r="37" spans="2:8">
      <c r="B37" s="12" t="s">
        <v>2293</v>
      </c>
      <c r="C37" s="123" t="s">
        <v>131</v>
      </c>
      <c r="D37" s="12" t="s">
        <v>159</v>
      </c>
      <c r="E37" s="12" t="s">
        <v>179</v>
      </c>
      <c r="F37" s="14">
        <v>151450</v>
      </c>
      <c r="G37" s="14">
        <v>5498.24</v>
      </c>
      <c r="H37" s="14">
        <v>1.08</v>
      </c>
    </row>
    <row r="38" spans="2:8">
      <c r="B38" s="12" t="s">
        <v>2242</v>
      </c>
      <c r="C38" s="123" t="s">
        <v>131</v>
      </c>
      <c r="D38" s="12" t="s">
        <v>168</v>
      </c>
      <c r="E38" s="12" t="s">
        <v>176</v>
      </c>
      <c r="F38" s="14">
        <v>97500</v>
      </c>
      <c r="G38" s="14">
        <v>5467.12</v>
      </c>
      <c r="H38" s="14">
        <v>1.07</v>
      </c>
    </row>
    <row r="39" spans="2:8">
      <c r="B39" s="12" t="s">
        <v>1017</v>
      </c>
      <c r="C39" s="123" t="s">
        <v>131</v>
      </c>
      <c r="D39" s="12" t="s">
        <v>132</v>
      </c>
      <c r="E39" s="12" t="s">
        <v>140</v>
      </c>
      <c r="F39" s="14">
        <v>298400</v>
      </c>
      <c r="G39" s="14">
        <v>4956.72</v>
      </c>
      <c r="H39" s="14">
        <v>0.97</v>
      </c>
    </row>
    <row r="40" spans="2:8">
      <c r="B40" s="133" t="s">
        <v>2301</v>
      </c>
      <c r="C40" s="123" t="s">
        <v>131</v>
      </c>
      <c r="D40" s="12" t="s">
        <v>159</v>
      </c>
      <c r="E40" s="12" t="s">
        <v>455</v>
      </c>
      <c r="F40" s="14">
        <v>530550</v>
      </c>
      <c r="G40" s="14">
        <v>4866.2</v>
      </c>
      <c r="H40" s="14">
        <v>0.95</v>
      </c>
    </row>
    <row r="41" spans="2:8">
      <c r="B41" s="12" t="s">
        <v>2238</v>
      </c>
      <c r="C41" s="123" t="s">
        <v>131</v>
      </c>
      <c r="D41" s="12" t="s">
        <v>468</v>
      </c>
      <c r="E41" s="12" t="s">
        <v>470</v>
      </c>
      <c r="F41" s="14">
        <v>1510000</v>
      </c>
      <c r="G41" s="14">
        <v>4721.7700000000004</v>
      </c>
      <c r="H41" s="14">
        <v>0.93</v>
      </c>
    </row>
    <row r="42" spans="2:8">
      <c r="B42" s="12" t="s">
        <v>1002</v>
      </c>
      <c r="C42" s="123" t="s">
        <v>131</v>
      </c>
      <c r="D42" s="12" t="s">
        <v>141</v>
      </c>
      <c r="E42" s="12" t="s">
        <v>142</v>
      </c>
      <c r="F42" s="14">
        <v>1725600</v>
      </c>
      <c r="G42" s="14">
        <v>4719.5200000000004</v>
      </c>
      <c r="H42" s="14">
        <v>0.93</v>
      </c>
    </row>
    <row r="43" spans="2:8">
      <c r="B43" s="12" t="s">
        <v>976</v>
      </c>
      <c r="C43" s="123" t="s">
        <v>131</v>
      </c>
      <c r="F43" s="14">
        <v>28400</v>
      </c>
      <c r="G43" s="14">
        <v>4471.3999999999996</v>
      </c>
      <c r="H43" s="14">
        <v>0.88</v>
      </c>
    </row>
    <row r="44" spans="2:8">
      <c r="B44" s="12" t="s">
        <v>2245</v>
      </c>
      <c r="C44" s="123" t="s">
        <v>131</v>
      </c>
      <c r="D44" s="12" t="s">
        <v>347</v>
      </c>
      <c r="E44" s="12" t="s">
        <v>348</v>
      </c>
      <c r="F44" s="14">
        <v>1208825</v>
      </c>
      <c r="G44" s="14">
        <v>4093.69</v>
      </c>
      <c r="H44" s="14">
        <v>0.8</v>
      </c>
    </row>
    <row r="45" spans="2:8">
      <c r="B45" s="12" t="s">
        <v>1012</v>
      </c>
      <c r="C45" s="123" t="s">
        <v>131</v>
      </c>
      <c r="D45" s="12" t="s">
        <v>170</v>
      </c>
      <c r="E45" s="12" t="s">
        <v>171</v>
      </c>
      <c r="F45" s="14">
        <v>562725</v>
      </c>
      <c r="G45" s="14">
        <v>3974.81</v>
      </c>
      <c r="H45" s="14">
        <v>0.78</v>
      </c>
    </row>
    <row r="46" spans="2:8">
      <c r="B46" s="12" t="s">
        <v>2431</v>
      </c>
      <c r="C46" s="123" t="s">
        <v>131</v>
      </c>
      <c r="D46" s="12" t="s">
        <v>191</v>
      </c>
      <c r="E46" s="12" t="s">
        <v>356</v>
      </c>
      <c r="F46" s="14">
        <v>415500</v>
      </c>
      <c r="G46" s="14">
        <v>3960.34</v>
      </c>
      <c r="H46" s="14">
        <v>0.78</v>
      </c>
    </row>
    <row r="47" spans="2:8">
      <c r="B47" s="12" t="s">
        <v>2432</v>
      </c>
      <c r="C47" s="123" t="s">
        <v>131</v>
      </c>
      <c r="D47" s="12" t="s">
        <v>290</v>
      </c>
      <c r="E47" s="12" t="s">
        <v>449</v>
      </c>
      <c r="F47" s="14">
        <v>354500</v>
      </c>
      <c r="G47" s="14">
        <v>3875.22</v>
      </c>
      <c r="H47" s="14">
        <v>0.76</v>
      </c>
    </row>
    <row r="48" spans="2:8">
      <c r="B48" s="12" t="s">
        <v>1031</v>
      </c>
      <c r="C48" s="123" t="s">
        <v>131</v>
      </c>
      <c r="D48" s="12" t="s">
        <v>220</v>
      </c>
      <c r="E48" s="12" t="s">
        <v>299</v>
      </c>
      <c r="F48" s="14">
        <v>102450</v>
      </c>
      <c r="G48" s="14">
        <v>3773.75</v>
      </c>
      <c r="H48" s="14">
        <v>0.74</v>
      </c>
    </row>
    <row r="49" spans="2:8">
      <c r="B49" s="12" t="s">
        <v>2209</v>
      </c>
      <c r="C49" s="123" t="s">
        <v>131</v>
      </c>
      <c r="D49" s="12" t="s">
        <v>195</v>
      </c>
      <c r="E49" s="12" t="s">
        <v>454</v>
      </c>
      <c r="F49" s="14">
        <v>542250</v>
      </c>
      <c r="G49" s="14">
        <v>3644.19</v>
      </c>
      <c r="H49" s="14">
        <v>0.71</v>
      </c>
    </row>
    <row r="50" spans="2:8">
      <c r="B50" s="12" t="s">
        <v>1010</v>
      </c>
      <c r="C50" s="123" t="s">
        <v>131</v>
      </c>
      <c r="D50" s="12" t="s">
        <v>168</v>
      </c>
      <c r="E50" s="12" t="s">
        <v>282</v>
      </c>
      <c r="F50" s="14">
        <v>999000</v>
      </c>
      <c r="G50" s="14">
        <v>3626.37</v>
      </c>
      <c r="H50" s="14">
        <v>0.71</v>
      </c>
    </row>
    <row r="51" spans="2:8">
      <c r="B51" s="12" t="s">
        <v>2271</v>
      </c>
      <c r="C51" s="123" t="s">
        <v>131</v>
      </c>
      <c r="D51" s="12" t="s">
        <v>134</v>
      </c>
      <c r="E51" s="12" t="s">
        <v>368</v>
      </c>
      <c r="F51" s="14">
        <v>1101600</v>
      </c>
      <c r="G51" s="14">
        <v>3397.33</v>
      </c>
      <c r="H51" s="14">
        <v>0.67</v>
      </c>
    </row>
    <row r="52" spans="2:8">
      <c r="B52" s="12" t="s">
        <v>2433</v>
      </c>
      <c r="C52" s="123" t="s">
        <v>131</v>
      </c>
      <c r="D52" s="12" t="s">
        <v>155</v>
      </c>
      <c r="E52" s="12" t="s">
        <v>472</v>
      </c>
      <c r="F52" s="14">
        <v>329250</v>
      </c>
      <c r="G52" s="14">
        <v>3372.18</v>
      </c>
      <c r="H52" s="14">
        <v>0.66</v>
      </c>
    </row>
    <row r="53" spans="2:8">
      <c r="B53" s="12" t="s">
        <v>2232</v>
      </c>
      <c r="C53" s="123" t="s">
        <v>131</v>
      </c>
      <c r="D53" s="12" t="s">
        <v>268</v>
      </c>
      <c r="E53" s="12" t="s">
        <v>370</v>
      </c>
      <c r="F53" s="14">
        <v>1593000</v>
      </c>
      <c r="G53" s="14">
        <v>3221.05</v>
      </c>
      <c r="H53" s="14">
        <v>0.63</v>
      </c>
    </row>
    <row r="54" spans="2:8">
      <c r="B54" s="12" t="s">
        <v>2227</v>
      </c>
      <c r="C54" s="123" t="s">
        <v>131</v>
      </c>
      <c r="D54" s="12" t="s">
        <v>191</v>
      </c>
      <c r="E54" s="12" t="s">
        <v>354</v>
      </c>
      <c r="F54" s="14">
        <v>505700</v>
      </c>
      <c r="G54" s="14">
        <v>3198.05</v>
      </c>
      <c r="H54" s="14">
        <v>0.63</v>
      </c>
    </row>
    <row r="55" spans="2:8">
      <c r="B55" s="12" t="s">
        <v>2225</v>
      </c>
      <c r="C55" s="123" t="s">
        <v>131</v>
      </c>
      <c r="D55" s="12" t="s">
        <v>172</v>
      </c>
      <c r="E55" s="12" t="s">
        <v>547</v>
      </c>
      <c r="F55" s="14">
        <v>630000</v>
      </c>
      <c r="G55" s="14">
        <v>3124.49</v>
      </c>
      <c r="H55" s="14">
        <v>0.61</v>
      </c>
    </row>
    <row r="56" spans="2:8">
      <c r="B56" s="12" t="s">
        <v>2212</v>
      </c>
      <c r="C56" s="123" t="s">
        <v>131</v>
      </c>
      <c r="D56" s="12" t="s">
        <v>290</v>
      </c>
      <c r="E56" s="12" t="s">
        <v>386</v>
      </c>
      <c r="F56" s="14">
        <v>36500</v>
      </c>
      <c r="G56" s="14">
        <v>3091.82</v>
      </c>
      <c r="H56" s="14">
        <v>0.61</v>
      </c>
    </row>
    <row r="57" spans="2:8">
      <c r="B57" s="12" t="s">
        <v>2273</v>
      </c>
      <c r="C57" s="123" t="s">
        <v>131</v>
      </c>
      <c r="D57" s="12" t="s">
        <v>147</v>
      </c>
      <c r="E57" s="12" t="s">
        <v>481</v>
      </c>
      <c r="F57" s="14">
        <v>178886</v>
      </c>
      <c r="G57" s="14">
        <v>2985.07</v>
      </c>
      <c r="H57" s="14">
        <v>0.59</v>
      </c>
    </row>
    <row r="58" spans="2:8">
      <c r="B58" s="12" t="s">
        <v>2434</v>
      </c>
      <c r="C58" s="123" t="s">
        <v>131</v>
      </c>
      <c r="D58" s="12" t="s">
        <v>159</v>
      </c>
      <c r="E58" s="12" t="s">
        <v>161</v>
      </c>
      <c r="F58" s="14">
        <v>66009</v>
      </c>
      <c r="G58" s="14">
        <v>2900.3</v>
      </c>
      <c r="H58" s="14">
        <v>0.56999999999999995</v>
      </c>
    </row>
    <row r="59" spans="2:8">
      <c r="B59" s="12" t="s">
        <v>2280</v>
      </c>
      <c r="C59" s="123" t="s">
        <v>131</v>
      </c>
      <c r="D59" s="12" t="s">
        <v>172</v>
      </c>
      <c r="E59" s="12" t="s">
        <v>173</v>
      </c>
      <c r="F59" s="14">
        <v>591000</v>
      </c>
      <c r="G59" s="14">
        <v>2824.39</v>
      </c>
      <c r="H59" s="14">
        <v>0.55000000000000004</v>
      </c>
    </row>
    <row r="60" spans="2:8">
      <c r="B60" s="12" t="s">
        <v>2213</v>
      </c>
      <c r="C60" s="123" t="s">
        <v>131</v>
      </c>
      <c r="D60" s="12" t="s">
        <v>290</v>
      </c>
      <c r="E60" s="12" t="s">
        <v>450</v>
      </c>
      <c r="F60" s="14">
        <v>685675</v>
      </c>
      <c r="G60" s="14">
        <v>2823.61</v>
      </c>
      <c r="H60" s="14">
        <v>0.55000000000000004</v>
      </c>
    </row>
    <row r="61" spans="2:8">
      <c r="B61" s="12" t="s">
        <v>2246</v>
      </c>
      <c r="C61" s="123" t="s">
        <v>131</v>
      </c>
      <c r="D61" s="12" t="s">
        <v>345</v>
      </c>
      <c r="E61" s="12" t="s">
        <v>346</v>
      </c>
      <c r="F61" s="14">
        <v>316350</v>
      </c>
      <c r="G61" s="14">
        <v>2742.91</v>
      </c>
      <c r="H61" s="14">
        <v>0.54</v>
      </c>
    </row>
    <row r="62" spans="2:8">
      <c r="B62" s="12" t="s">
        <v>2435</v>
      </c>
      <c r="C62" s="123" t="s">
        <v>131</v>
      </c>
      <c r="D62" s="12" t="s">
        <v>165</v>
      </c>
      <c r="E62" s="12" t="s">
        <v>389</v>
      </c>
      <c r="F62" s="14">
        <v>341172</v>
      </c>
      <c r="G62" s="14">
        <v>2697.14</v>
      </c>
      <c r="H62" s="14">
        <v>0.53</v>
      </c>
    </row>
    <row r="63" spans="2:8">
      <c r="B63" s="12" t="s">
        <v>1026</v>
      </c>
      <c r="C63" s="123" t="s">
        <v>131</v>
      </c>
      <c r="D63" s="12" t="s">
        <v>186</v>
      </c>
      <c r="E63" s="12" t="s">
        <v>294</v>
      </c>
      <c r="F63" s="14">
        <v>518500</v>
      </c>
      <c r="G63" s="14">
        <v>2535.4699999999998</v>
      </c>
      <c r="H63" s="14">
        <v>0.5</v>
      </c>
    </row>
    <row r="64" spans="2:8">
      <c r="B64" s="12" t="s">
        <v>2235</v>
      </c>
      <c r="C64" s="123" t="s">
        <v>131</v>
      </c>
      <c r="D64" s="12" t="s">
        <v>186</v>
      </c>
      <c r="E64" s="12" t="s">
        <v>187</v>
      </c>
      <c r="F64" s="14">
        <v>216119</v>
      </c>
      <c r="G64" s="14">
        <v>2422.59</v>
      </c>
      <c r="H64" s="14">
        <v>0.48</v>
      </c>
    </row>
    <row r="65" spans="2:8">
      <c r="B65" s="12" t="s">
        <v>1030</v>
      </c>
      <c r="C65" s="123" t="s">
        <v>131</v>
      </c>
      <c r="D65" s="12" t="s">
        <v>165</v>
      </c>
      <c r="E65" s="12" t="s">
        <v>166</v>
      </c>
      <c r="F65" s="14">
        <v>315000</v>
      </c>
      <c r="G65" s="14">
        <v>2393.21</v>
      </c>
      <c r="H65" s="14">
        <v>0.47</v>
      </c>
    </row>
    <row r="66" spans="2:8">
      <c r="B66" s="12" t="s">
        <v>2436</v>
      </c>
      <c r="C66" s="123" t="s">
        <v>131</v>
      </c>
      <c r="D66" s="12" t="s">
        <v>153</v>
      </c>
      <c r="E66" s="12" t="s">
        <v>473</v>
      </c>
      <c r="F66" s="14">
        <v>103800</v>
      </c>
      <c r="G66" s="14">
        <v>2388.33</v>
      </c>
      <c r="H66" s="14">
        <v>0.47</v>
      </c>
    </row>
    <row r="67" spans="2:8">
      <c r="B67" s="12" t="s">
        <v>2250</v>
      </c>
      <c r="C67" s="123" t="s">
        <v>131</v>
      </c>
      <c r="D67" s="12" t="s">
        <v>159</v>
      </c>
      <c r="E67" s="12" t="s">
        <v>479</v>
      </c>
      <c r="F67" s="14">
        <v>383350</v>
      </c>
      <c r="G67" s="14">
        <v>2342.08</v>
      </c>
      <c r="H67" s="14">
        <v>0.46</v>
      </c>
    </row>
    <row r="68" spans="2:8">
      <c r="B68" s="12" t="s">
        <v>2285</v>
      </c>
      <c r="C68" s="123" t="s">
        <v>131</v>
      </c>
      <c r="D68" s="12" t="s">
        <v>237</v>
      </c>
      <c r="E68" s="12" t="s">
        <v>831</v>
      </c>
      <c r="F68" s="14">
        <v>1035000</v>
      </c>
      <c r="G68" s="14">
        <v>2330.3000000000002</v>
      </c>
      <c r="H68" s="14">
        <v>0.46</v>
      </c>
    </row>
    <row r="69" spans="2:8">
      <c r="B69" s="12" t="s">
        <v>1032</v>
      </c>
      <c r="C69" s="123" t="s">
        <v>131</v>
      </c>
      <c r="D69" s="12" t="s">
        <v>186</v>
      </c>
      <c r="E69" s="12" t="s">
        <v>297</v>
      </c>
      <c r="F69" s="14">
        <v>197250</v>
      </c>
      <c r="G69" s="14">
        <v>2133.46</v>
      </c>
      <c r="H69" s="14">
        <v>0.42</v>
      </c>
    </row>
    <row r="70" spans="2:8">
      <c r="B70" s="12" t="s">
        <v>1009</v>
      </c>
      <c r="C70" s="123" t="s">
        <v>131</v>
      </c>
      <c r="D70" s="12" t="s">
        <v>155</v>
      </c>
      <c r="E70" s="12" t="s">
        <v>281</v>
      </c>
      <c r="F70" s="14">
        <v>93155</v>
      </c>
      <c r="G70" s="14">
        <v>2050.5300000000002</v>
      </c>
      <c r="H70" s="14">
        <v>0.4</v>
      </c>
    </row>
    <row r="71" spans="2:8">
      <c r="B71" s="12" t="s">
        <v>2437</v>
      </c>
      <c r="C71" s="123" t="s">
        <v>131</v>
      </c>
      <c r="D71" s="12" t="s">
        <v>153</v>
      </c>
      <c r="E71" s="12" t="s">
        <v>475</v>
      </c>
      <c r="F71" s="14">
        <v>510769</v>
      </c>
      <c r="G71" s="14">
        <v>1998.38</v>
      </c>
      <c r="H71" s="14">
        <v>0.39</v>
      </c>
    </row>
    <row r="72" spans="2:8">
      <c r="B72" s="12" t="s">
        <v>2438</v>
      </c>
      <c r="C72" s="123" t="s">
        <v>131</v>
      </c>
      <c r="D72" s="12" t="s">
        <v>174</v>
      </c>
      <c r="E72" s="12" t="s">
        <v>201</v>
      </c>
      <c r="F72" s="14">
        <v>57526</v>
      </c>
      <c r="G72" s="14">
        <v>1839.77</v>
      </c>
      <c r="H72" s="14">
        <v>0.36</v>
      </c>
    </row>
    <row r="73" spans="2:8">
      <c r="B73" s="12" t="s">
        <v>2281</v>
      </c>
      <c r="C73" s="123" t="s">
        <v>131</v>
      </c>
      <c r="D73" s="12" t="s">
        <v>250</v>
      </c>
      <c r="E73" s="12" t="s">
        <v>832</v>
      </c>
      <c r="F73" s="14">
        <v>236444</v>
      </c>
      <c r="G73" s="14">
        <v>1798.39</v>
      </c>
      <c r="H73" s="14">
        <v>0.35</v>
      </c>
    </row>
    <row r="74" spans="2:8">
      <c r="B74" s="12" t="s">
        <v>2259</v>
      </c>
      <c r="C74" s="123" t="s">
        <v>131</v>
      </c>
      <c r="D74" s="12" t="s">
        <v>153</v>
      </c>
      <c r="E74" s="12" t="s">
        <v>550</v>
      </c>
      <c r="F74" s="14">
        <v>73500</v>
      </c>
      <c r="G74" s="14">
        <v>1764.33</v>
      </c>
      <c r="H74" s="14">
        <v>0.35</v>
      </c>
    </row>
    <row r="75" spans="2:8">
      <c r="B75" s="12" t="s">
        <v>2229</v>
      </c>
      <c r="C75" s="123" t="s">
        <v>131</v>
      </c>
      <c r="D75" s="12" t="s">
        <v>132</v>
      </c>
      <c r="E75" s="12" t="s">
        <v>406</v>
      </c>
      <c r="F75" s="14">
        <v>217800</v>
      </c>
      <c r="G75" s="14">
        <v>1730.09</v>
      </c>
      <c r="H75" s="14">
        <v>0.34</v>
      </c>
    </row>
    <row r="76" spans="2:8">
      <c r="B76" s="12" t="s">
        <v>2267</v>
      </c>
      <c r="C76" s="123" t="s">
        <v>131</v>
      </c>
      <c r="D76" s="12" t="s">
        <v>191</v>
      </c>
      <c r="E76" s="12" t="s">
        <v>360</v>
      </c>
      <c r="F76" s="14">
        <v>67000</v>
      </c>
      <c r="G76" s="14">
        <v>1714.87</v>
      </c>
      <c r="H76" s="14">
        <v>0.34</v>
      </c>
    </row>
    <row r="77" spans="2:8">
      <c r="B77" s="12" t="s">
        <v>2439</v>
      </c>
      <c r="C77" s="123" t="s">
        <v>131</v>
      </c>
      <c r="D77" s="12" t="s">
        <v>268</v>
      </c>
      <c r="E77" s="12" t="s">
        <v>474</v>
      </c>
      <c r="F77" s="14">
        <v>2366080</v>
      </c>
      <c r="G77" s="14">
        <v>1684.65</v>
      </c>
      <c r="H77" s="14">
        <v>0.33</v>
      </c>
    </row>
    <row r="78" spans="2:8">
      <c r="B78" s="12" t="s">
        <v>1035</v>
      </c>
      <c r="C78" s="123" t="s">
        <v>131</v>
      </c>
      <c r="D78" s="12" t="s">
        <v>155</v>
      </c>
      <c r="E78" s="12" t="s">
        <v>300</v>
      </c>
      <c r="F78" s="14">
        <v>93000</v>
      </c>
      <c r="G78" s="14">
        <v>1643.17</v>
      </c>
      <c r="H78" s="14">
        <v>0.32</v>
      </c>
    </row>
    <row r="79" spans="2:8">
      <c r="B79" s="12" t="s">
        <v>2440</v>
      </c>
      <c r="C79" s="123" t="s">
        <v>131</v>
      </c>
      <c r="D79" s="12" t="s">
        <v>147</v>
      </c>
      <c r="E79" s="12" t="s">
        <v>198</v>
      </c>
      <c r="F79" s="14">
        <v>70302</v>
      </c>
      <c r="G79" s="14">
        <v>1579.44</v>
      </c>
      <c r="H79" s="14">
        <v>0.31</v>
      </c>
    </row>
    <row r="80" spans="2:8">
      <c r="B80" s="12" t="s">
        <v>1034</v>
      </c>
      <c r="C80" s="123" t="s">
        <v>131</v>
      </c>
      <c r="D80" s="12" t="s">
        <v>182</v>
      </c>
      <c r="E80" s="12" t="s">
        <v>298</v>
      </c>
      <c r="F80" s="14">
        <v>87000</v>
      </c>
      <c r="G80" s="14">
        <v>1559.34</v>
      </c>
      <c r="H80" s="14">
        <v>0.31</v>
      </c>
    </row>
    <row r="81" spans="2:9">
      <c r="B81" s="12" t="s">
        <v>2441</v>
      </c>
      <c r="C81" s="123" t="s">
        <v>131</v>
      </c>
      <c r="D81" s="12" t="s">
        <v>147</v>
      </c>
      <c r="E81" s="12" t="s">
        <v>471</v>
      </c>
      <c r="F81" s="14">
        <v>451605</v>
      </c>
      <c r="G81" s="14">
        <v>1536.13</v>
      </c>
      <c r="H81" s="14">
        <v>0.3</v>
      </c>
    </row>
    <row r="82" spans="2:9">
      <c r="B82" s="12" t="s">
        <v>2442</v>
      </c>
      <c r="C82" s="123" t="s">
        <v>131</v>
      </c>
      <c r="D82" s="12" t="s">
        <v>147</v>
      </c>
      <c r="E82" s="12" t="s">
        <v>230</v>
      </c>
      <c r="F82" s="14">
        <v>64300</v>
      </c>
      <c r="G82" s="14">
        <v>1212.1500000000001</v>
      </c>
      <c r="H82" s="14">
        <v>0.24</v>
      </c>
    </row>
    <row r="83" spans="2:9">
      <c r="B83" s="12" t="s">
        <v>553</v>
      </c>
      <c r="C83" s="123" t="s">
        <v>131</v>
      </c>
      <c r="D83" s="12" t="s">
        <v>186</v>
      </c>
      <c r="E83" s="12" t="s">
        <v>554</v>
      </c>
      <c r="F83" s="14">
        <v>158055</v>
      </c>
      <c r="G83" s="14">
        <v>1065.1300000000001</v>
      </c>
      <c r="H83" s="14">
        <v>0.21</v>
      </c>
    </row>
    <row r="84" spans="2:9">
      <c r="B84" s="12" t="s">
        <v>2443</v>
      </c>
      <c r="C84" s="123" t="s">
        <v>131</v>
      </c>
      <c r="D84" s="12" t="s">
        <v>250</v>
      </c>
      <c r="E84" s="12" t="s">
        <v>251</v>
      </c>
      <c r="F84" s="14">
        <v>433136</v>
      </c>
      <c r="G84" s="14">
        <v>943.8</v>
      </c>
      <c r="H84" s="14">
        <v>0.19</v>
      </c>
    </row>
    <row r="85" spans="2:9">
      <c r="B85" s="12" t="s">
        <v>2234</v>
      </c>
      <c r="C85" s="123" t="s">
        <v>131</v>
      </c>
      <c r="D85" s="12" t="s">
        <v>145</v>
      </c>
      <c r="E85" s="12" t="s">
        <v>260</v>
      </c>
      <c r="F85" s="14">
        <v>1901160</v>
      </c>
      <c r="G85" s="14">
        <v>934.42</v>
      </c>
      <c r="H85" s="14">
        <v>0.18</v>
      </c>
    </row>
    <row r="86" spans="2:9">
      <c r="B86" s="12" t="s">
        <v>2444</v>
      </c>
      <c r="C86" s="123" t="s">
        <v>131</v>
      </c>
      <c r="D86" s="12" t="s">
        <v>163</v>
      </c>
      <c r="E86" s="12" t="s">
        <v>524</v>
      </c>
      <c r="F86" s="14">
        <v>344600</v>
      </c>
      <c r="G86" s="14">
        <v>803.09</v>
      </c>
      <c r="H86" s="14">
        <v>0.16</v>
      </c>
    </row>
    <row r="87" spans="2:9">
      <c r="B87" s="12" t="s">
        <v>2237</v>
      </c>
      <c r="C87" s="123" t="s">
        <v>131</v>
      </c>
      <c r="D87" s="12" t="s">
        <v>468</v>
      </c>
      <c r="E87" s="12" t="s">
        <v>578</v>
      </c>
      <c r="F87" s="14">
        <v>58933</v>
      </c>
      <c r="G87" s="14">
        <v>697.15</v>
      </c>
      <c r="H87" s="14">
        <v>0.14000000000000001</v>
      </c>
    </row>
    <row r="88" spans="2:9">
      <c r="B88" s="12" t="s">
        <v>2445</v>
      </c>
      <c r="C88" s="123" t="s">
        <v>131</v>
      </c>
      <c r="D88" s="12" t="s">
        <v>143</v>
      </c>
      <c r="E88" s="12" t="s">
        <v>484</v>
      </c>
      <c r="F88" s="14">
        <v>61971</v>
      </c>
      <c r="G88" s="14">
        <v>187.4</v>
      </c>
      <c r="H88" s="14">
        <v>0.04</v>
      </c>
    </row>
    <row r="89" spans="2:9">
      <c r="B89" s="12" t="s">
        <v>1007</v>
      </c>
      <c r="C89" s="123" t="s">
        <v>131</v>
      </c>
      <c r="D89" s="12" t="s">
        <v>147</v>
      </c>
      <c r="E89" s="12" t="s">
        <v>148</v>
      </c>
      <c r="F89" s="14">
        <v>9000</v>
      </c>
      <c r="G89" s="14">
        <v>174.71</v>
      </c>
      <c r="H89" s="14">
        <v>0.03</v>
      </c>
    </row>
    <row r="90" spans="2:9">
      <c r="B90" s="12" t="s">
        <v>2305</v>
      </c>
      <c r="C90" s="123" t="s">
        <v>131</v>
      </c>
      <c r="D90" s="12" t="s">
        <v>143</v>
      </c>
      <c r="E90" s="12" t="s">
        <v>144</v>
      </c>
      <c r="F90" s="14">
        <v>1900</v>
      </c>
      <c r="G90" s="14">
        <v>13</v>
      </c>
      <c r="H90" s="14">
        <v>0</v>
      </c>
      <c r="I90" s="12" t="s">
        <v>413</v>
      </c>
    </row>
    <row r="91" spans="2:9">
      <c r="B91" s="12" t="s">
        <v>2418</v>
      </c>
      <c r="C91" s="123" t="s">
        <v>131</v>
      </c>
      <c r="D91" s="12" t="s">
        <v>290</v>
      </c>
      <c r="E91" s="12" t="s">
        <v>450</v>
      </c>
      <c r="F91" s="14">
        <v>-12825</v>
      </c>
      <c r="G91" s="14">
        <v>-52.94</v>
      </c>
      <c r="H91" s="14">
        <v>-0.01</v>
      </c>
    </row>
    <row r="92" spans="2:9">
      <c r="B92" s="12" t="s">
        <v>2331</v>
      </c>
      <c r="C92" s="123" t="s">
        <v>131</v>
      </c>
      <c r="D92" s="12" t="s">
        <v>347</v>
      </c>
      <c r="E92" s="12" t="s">
        <v>348</v>
      </c>
      <c r="F92" s="14">
        <v>-24725</v>
      </c>
      <c r="G92" s="14">
        <v>-83.84</v>
      </c>
      <c r="H92" s="14">
        <v>-0.02</v>
      </c>
    </row>
    <row r="93" spans="2:9">
      <c r="B93" s="12" t="s">
        <v>2408</v>
      </c>
      <c r="C93" s="123" t="s">
        <v>131</v>
      </c>
      <c r="D93" s="12" t="s">
        <v>147</v>
      </c>
      <c r="E93" s="12" t="s">
        <v>148</v>
      </c>
      <c r="F93" s="14">
        <v>-9000</v>
      </c>
      <c r="G93" s="14">
        <v>-174.26</v>
      </c>
      <c r="H93" s="14">
        <v>-0.03</v>
      </c>
    </row>
    <row r="94" spans="2:9">
      <c r="B94" s="12" t="s">
        <v>2386</v>
      </c>
      <c r="C94" s="123" t="s">
        <v>131</v>
      </c>
      <c r="D94" s="12" t="s">
        <v>163</v>
      </c>
      <c r="E94" s="12" t="s">
        <v>164</v>
      </c>
      <c r="F94" s="14">
        <v>-11400</v>
      </c>
      <c r="G94" s="14">
        <v>-174.82</v>
      </c>
      <c r="H94" s="14">
        <v>-0.03</v>
      </c>
    </row>
    <row r="95" spans="2:9">
      <c r="B95" s="12" t="s">
        <v>2426</v>
      </c>
      <c r="C95" s="123" t="s">
        <v>131</v>
      </c>
      <c r="D95" s="12" t="s">
        <v>132</v>
      </c>
      <c r="E95" s="12" t="s">
        <v>133</v>
      </c>
      <c r="F95" s="14">
        <v>-28875</v>
      </c>
      <c r="G95" s="14">
        <v>-204.61</v>
      </c>
      <c r="H95" s="14">
        <v>-0.04</v>
      </c>
    </row>
    <row r="96" spans="2:9">
      <c r="B96" s="12" t="s">
        <v>2396</v>
      </c>
      <c r="C96" s="123" t="s">
        <v>131</v>
      </c>
      <c r="D96" s="12" t="s">
        <v>170</v>
      </c>
      <c r="E96" s="12" t="s">
        <v>171</v>
      </c>
      <c r="F96" s="14">
        <v>-54900</v>
      </c>
      <c r="G96" s="14">
        <v>-388.8</v>
      </c>
      <c r="H96" s="14">
        <v>-0.08</v>
      </c>
    </row>
    <row r="97" spans="2:8">
      <c r="B97" s="12" t="s">
        <v>2382</v>
      </c>
      <c r="C97" s="123" t="s">
        <v>131</v>
      </c>
      <c r="D97" s="12" t="s">
        <v>345</v>
      </c>
      <c r="E97" s="12" t="s">
        <v>346</v>
      </c>
      <c r="F97" s="14">
        <v>-77775</v>
      </c>
      <c r="G97" s="14">
        <v>-673.06</v>
      </c>
      <c r="H97" s="14">
        <v>-0.13</v>
      </c>
    </row>
    <row r="98" spans="2:8">
      <c r="B98" s="12" t="s">
        <v>2400</v>
      </c>
      <c r="C98" s="123" t="s">
        <v>131</v>
      </c>
      <c r="D98" s="12" t="s">
        <v>132</v>
      </c>
      <c r="E98" s="12" t="s">
        <v>406</v>
      </c>
      <c r="F98" s="14">
        <v>-103500</v>
      </c>
      <c r="G98" s="14">
        <v>-820.5</v>
      </c>
      <c r="H98" s="14">
        <v>-0.16</v>
      </c>
    </row>
    <row r="99" spans="2:8">
      <c r="B99" s="12" t="s">
        <v>2400</v>
      </c>
      <c r="C99" s="123" t="s">
        <v>131</v>
      </c>
      <c r="D99" s="12" t="s">
        <v>132</v>
      </c>
      <c r="E99" s="12" t="s">
        <v>406</v>
      </c>
      <c r="F99" s="14">
        <v>-114300</v>
      </c>
      <c r="G99" s="14">
        <v>-903.6</v>
      </c>
      <c r="H99" s="14">
        <v>-0.18</v>
      </c>
    </row>
    <row r="100" spans="2:8">
      <c r="B100" s="12" t="s">
        <v>2359</v>
      </c>
      <c r="C100" s="123" t="s">
        <v>131</v>
      </c>
      <c r="D100" s="12" t="s">
        <v>168</v>
      </c>
      <c r="E100" s="12" t="s">
        <v>169</v>
      </c>
      <c r="F100" s="14">
        <v>-46750</v>
      </c>
      <c r="G100" s="14">
        <v>-993.67</v>
      </c>
      <c r="H100" s="14">
        <v>-0.19</v>
      </c>
    </row>
    <row r="101" spans="2:8">
      <c r="B101" s="12" t="s">
        <v>2398</v>
      </c>
      <c r="C101" s="123" t="s">
        <v>131</v>
      </c>
      <c r="D101" s="12" t="s">
        <v>137</v>
      </c>
      <c r="E101" s="12" t="s">
        <v>138</v>
      </c>
      <c r="F101" s="14">
        <v>-69900</v>
      </c>
      <c r="G101" s="14">
        <v>-1024.17</v>
      </c>
      <c r="H101" s="14">
        <v>-0.2</v>
      </c>
    </row>
    <row r="102" spans="2:8">
      <c r="B102" s="12" t="s">
        <v>2355</v>
      </c>
      <c r="C102" s="123" t="s">
        <v>131</v>
      </c>
      <c r="D102" s="12" t="s">
        <v>134</v>
      </c>
      <c r="E102" s="12" t="s">
        <v>368</v>
      </c>
      <c r="F102" s="14">
        <v>-360000</v>
      </c>
      <c r="G102" s="14">
        <v>-1113.1199999999999</v>
      </c>
      <c r="H102" s="14">
        <v>-0.22</v>
      </c>
    </row>
    <row r="103" spans="2:8">
      <c r="B103" s="12" t="s">
        <v>2380</v>
      </c>
      <c r="C103" s="123" t="s">
        <v>131</v>
      </c>
      <c r="D103" s="12" t="s">
        <v>132</v>
      </c>
      <c r="E103" s="12" t="s">
        <v>136</v>
      </c>
      <c r="F103" s="14">
        <v>-101750</v>
      </c>
      <c r="G103" s="14">
        <v>-1368.79</v>
      </c>
      <c r="H103" s="14">
        <v>-0.27</v>
      </c>
    </row>
    <row r="104" spans="2:8">
      <c r="B104" s="12" t="s">
        <v>2405</v>
      </c>
      <c r="C104" s="123" t="s">
        <v>131</v>
      </c>
      <c r="D104" s="12" t="s">
        <v>172</v>
      </c>
      <c r="E104" s="12" t="s">
        <v>547</v>
      </c>
      <c r="F104" s="14">
        <v>-283750</v>
      </c>
      <c r="G104" s="14">
        <v>-1407.12</v>
      </c>
      <c r="H104" s="14">
        <v>-0.28000000000000003</v>
      </c>
    </row>
    <row r="105" spans="2:8">
      <c r="B105" s="12" t="s">
        <v>2406</v>
      </c>
      <c r="C105" s="123" t="s">
        <v>131</v>
      </c>
      <c r="D105" s="12" t="s">
        <v>134</v>
      </c>
      <c r="E105" s="12" t="s">
        <v>135</v>
      </c>
      <c r="F105" s="14">
        <v>-64250</v>
      </c>
      <c r="G105" s="14">
        <v>-1665.36</v>
      </c>
      <c r="H105" s="14">
        <v>-0.33</v>
      </c>
    </row>
    <row r="106" spans="2:8">
      <c r="B106" s="12" t="s">
        <v>2405</v>
      </c>
      <c r="C106" s="123" t="s">
        <v>131</v>
      </c>
      <c r="D106" s="12" t="s">
        <v>172</v>
      </c>
      <c r="E106" s="12" t="s">
        <v>547</v>
      </c>
      <c r="F106" s="14">
        <v>-346250</v>
      </c>
      <c r="G106" s="14">
        <v>-1716.36</v>
      </c>
      <c r="H106" s="14">
        <v>-0.34</v>
      </c>
    </row>
    <row r="107" spans="2:8">
      <c r="B107" s="12" t="s">
        <v>2337</v>
      </c>
      <c r="C107" s="123" t="s">
        <v>131</v>
      </c>
      <c r="D107" s="12" t="s">
        <v>186</v>
      </c>
      <c r="E107" s="12" t="s">
        <v>297</v>
      </c>
      <c r="F107" s="14">
        <v>-197250</v>
      </c>
      <c r="G107" s="14">
        <v>-2136.61</v>
      </c>
      <c r="H107" s="14">
        <v>-0.42</v>
      </c>
    </row>
    <row r="108" spans="2:8">
      <c r="B108" s="12" t="s">
        <v>2366</v>
      </c>
      <c r="C108" s="123" t="s">
        <v>131</v>
      </c>
      <c r="D108" s="12" t="s">
        <v>137</v>
      </c>
      <c r="E108" s="12" t="s">
        <v>139</v>
      </c>
      <c r="F108" s="14">
        <v>-69600</v>
      </c>
      <c r="G108" s="14">
        <v>-2274.0100000000002</v>
      </c>
      <c r="H108" s="14">
        <v>-0.45</v>
      </c>
    </row>
    <row r="109" spans="2:8">
      <c r="B109" s="12" t="s">
        <v>2339</v>
      </c>
      <c r="C109" s="123" t="s">
        <v>131</v>
      </c>
      <c r="D109" s="12" t="s">
        <v>168</v>
      </c>
      <c r="E109" s="12" t="s">
        <v>176</v>
      </c>
      <c r="F109" s="14">
        <v>-42800</v>
      </c>
      <c r="G109" s="14">
        <v>-2380.02</v>
      </c>
      <c r="H109" s="14">
        <v>-0.47</v>
      </c>
    </row>
    <row r="110" spans="2:8">
      <c r="B110" s="12" t="s">
        <v>2378</v>
      </c>
      <c r="C110" s="123" t="s">
        <v>131</v>
      </c>
      <c r="D110" s="12" t="s">
        <v>165</v>
      </c>
      <c r="E110" s="12" t="s">
        <v>166</v>
      </c>
      <c r="F110" s="14">
        <v>-315000</v>
      </c>
      <c r="G110" s="14">
        <v>-2396.9899999999998</v>
      </c>
      <c r="H110" s="14">
        <v>-0.47</v>
      </c>
    </row>
    <row r="111" spans="2:8">
      <c r="B111" s="12" t="s">
        <v>2371</v>
      </c>
      <c r="C111" s="123" t="s">
        <v>131</v>
      </c>
      <c r="D111" s="12" t="s">
        <v>159</v>
      </c>
      <c r="E111" s="12" t="s">
        <v>160</v>
      </c>
      <c r="F111" s="14">
        <v>-293300</v>
      </c>
      <c r="G111" s="14">
        <v>-2439.08</v>
      </c>
      <c r="H111" s="14">
        <v>-0.48</v>
      </c>
    </row>
    <row r="112" spans="2:8">
      <c r="B112" s="12" t="s">
        <v>2347</v>
      </c>
      <c r="C112" s="123" t="s">
        <v>131</v>
      </c>
      <c r="D112" s="12" t="s">
        <v>195</v>
      </c>
      <c r="E112" s="12" t="s">
        <v>454</v>
      </c>
      <c r="F112" s="14">
        <v>-403750</v>
      </c>
      <c r="G112" s="14">
        <v>-2702.1</v>
      </c>
      <c r="H112" s="14">
        <v>-0.53</v>
      </c>
    </row>
    <row r="113" spans="2:8">
      <c r="B113" s="12" t="s">
        <v>2344</v>
      </c>
      <c r="C113" s="123" t="s">
        <v>131</v>
      </c>
      <c r="D113" s="12" t="s">
        <v>290</v>
      </c>
      <c r="E113" s="12" t="s">
        <v>457</v>
      </c>
      <c r="F113" s="14">
        <v>-104300</v>
      </c>
      <c r="G113" s="14">
        <v>-2911.85</v>
      </c>
      <c r="H113" s="14">
        <v>-0.56999999999999995</v>
      </c>
    </row>
    <row r="114" spans="2:8">
      <c r="B114" s="12" t="s">
        <v>2419</v>
      </c>
      <c r="C114" s="123" t="s">
        <v>131</v>
      </c>
      <c r="D114" s="12" t="s">
        <v>290</v>
      </c>
      <c r="E114" s="12" t="s">
        <v>386</v>
      </c>
      <c r="F114" s="14">
        <v>-36500</v>
      </c>
      <c r="G114" s="14">
        <v>-3088.9</v>
      </c>
      <c r="H114" s="14">
        <v>-0.61</v>
      </c>
    </row>
    <row r="115" spans="2:8">
      <c r="B115" s="12" t="s">
        <v>2322</v>
      </c>
      <c r="C115" s="123" t="s">
        <v>131</v>
      </c>
      <c r="D115" s="12" t="s">
        <v>159</v>
      </c>
      <c r="E115" s="12" t="s">
        <v>179</v>
      </c>
      <c r="F115" s="14">
        <v>-86250</v>
      </c>
      <c r="G115" s="14">
        <v>-3125.53</v>
      </c>
      <c r="H115" s="14">
        <v>-0.61</v>
      </c>
    </row>
    <row r="116" spans="2:8">
      <c r="B116" s="12" t="s">
        <v>2402</v>
      </c>
      <c r="C116" s="123" t="s">
        <v>131</v>
      </c>
      <c r="D116" s="12" t="s">
        <v>191</v>
      </c>
      <c r="E116" s="12" t="s">
        <v>354</v>
      </c>
      <c r="F116" s="14">
        <v>-505700</v>
      </c>
      <c r="G116" s="14">
        <v>-3185.15</v>
      </c>
      <c r="H116" s="14">
        <v>-0.62</v>
      </c>
    </row>
    <row r="117" spans="2:8">
      <c r="B117" s="12" t="s">
        <v>2394</v>
      </c>
      <c r="C117" s="123" t="s">
        <v>131</v>
      </c>
      <c r="D117" s="12" t="s">
        <v>268</v>
      </c>
      <c r="E117" s="12" t="s">
        <v>370</v>
      </c>
      <c r="F117" s="14">
        <v>-1593000</v>
      </c>
      <c r="G117" s="14">
        <v>-3228.21</v>
      </c>
      <c r="H117" s="14">
        <v>-0.63</v>
      </c>
    </row>
    <row r="118" spans="2:8">
      <c r="B118" s="12" t="s">
        <v>2316</v>
      </c>
      <c r="C118" s="123" t="s">
        <v>131</v>
      </c>
      <c r="D118" s="12" t="s">
        <v>137</v>
      </c>
      <c r="E118" s="12" t="s">
        <v>278</v>
      </c>
      <c r="F118" s="14">
        <v>-369600</v>
      </c>
      <c r="G118" s="14">
        <v>-3575.7</v>
      </c>
      <c r="H118" s="14">
        <v>-0.7</v>
      </c>
    </row>
    <row r="119" spans="2:8">
      <c r="B119" s="12" t="s">
        <v>2421</v>
      </c>
      <c r="C119" s="123" t="s">
        <v>131</v>
      </c>
      <c r="D119" s="12" t="s">
        <v>168</v>
      </c>
      <c r="E119" s="12" t="s">
        <v>282</v>
      </c>
      <c r="F119" s="14">
        <v>-999000</v>
      </c>
      <c r="G119" s="14">
        <v>-3624.87</v>
      </c>
      <c r="H119" s="14">
        <v>-0.71</v>
      </c>
    </row>
    <row r="120" spans="2:8">
      <c r="B120" s="12" t="s">
        <v>2422</v>
      </c>
      <c r="C120" s="123" t="s">
        <v>131</v>
      </c>
      <c r="D120" s="12" t="s">
        <v>137</v>
      </c>
      <c r="E120" s="12" t="s">
        <v>387</v>
      </c>
      <c r="F120" s="14">
        <v>-396000</v>
      </c>
      <c r="G120" s="14">
        <v>-3846.94</v>
      </c>
      <c r="H120" s="14">
        <v>-0.75</v>
      </c>
    </row>
    <row r="121" spans="2:8">
      <c r="B121" s="12" t="s">
        <v>2406</v>
      </c>
      <c r="C121" s="123" t="s">
        <v>131</v>
      </c>
      <c r="D121" s="12" t="s">
        <v>134</v>
      </c>
      <c r="E121" s="12" t="s">
        <v>135</v>
      </c>
      <c r="F121" s="14">
        <v>-171500</v>
      </c>
      <c r="G121" s="14">
        <v>-4459.43</v>
      </c>
      <c r="H121" s="14">
        <v>-0.87</v>
      </c>
    </row>
    <row r="122" spans="2:8">
      <c r="B122" s="12" t="s">
        <v>2377</v>
      </c>
      <c r="C122" s="123" t="s">
        <v>131</v>
      </c>
      <c r="D122" s="12" t="s">
        <v>132</v>
      </c>
      <c r="E122" s="12" t="s">
        <v>140</v>
      </c>
      <c r="F122" s="14">
        <v>-298400</v>
      </c>
      <c r="G122" s="14">
        <v>-4948.67</v>
      </c>
      <c r="H122" s="14">
        <v>-0.97</v>
      </c>
    </row>
    <row r="123" spans="2:8">
      <c r="B123" s="12" t="s">
        <v>2425</v>
      </c>
      <c r="C123" s="123" t="s">
        <v>131</v>
      </c>
      <c r="D123" s="12" t="s">
        <v>132</v>
      </c>
      <c r="E123" s="12" t="s">
        <v>149</v>
      </c>
      <c r="F123" s="14">
        <v>-838800</v>
      </c>
      <c r="G123" s="14">
        <v>-5340.64</v>
      </c>
      <c r="H123" s="14">
        <v>-1.05</v>
      </c>
    </row>
    <row r="124" spans="2:8">
      <c r="B124" s="12" t="s">
        <v>2306</v>
      </c>
      <c r="C124" s="123" t="s">
        <v>131</v>
      </c>
      <c r="D124" s="12" t="s">
        <v>168</v>
      </c>
      <c r="E124" s="12" t="s">
        <v>363</v>
      </c>
      <c r="F124" s="14">
        <v>-408025</v>
      </c>
      <c r="G124" s="14">
        <v>-5402.66</v>
      </c>
      <c r="H124" s="14">
        <v>-1.06</v>
      </c>
    </row>
    <row r="125" spans="2:8">
      <c r="B125" s="12" t="s">
        <v>2424</v>
      </c>
      <c r="C125" s="123" t="s">
        <v>131</v>
      </c>
      <c r="D125" s="12" t="s">
        <v>145</v>
      </c>
      <c r="E125" s="12" t="s">
        <v>146</v>
      </c>
      <c r="F125" s="14">
        <v>-261000</v>
      </c>
      <c r="G125" s="14">
        <v>-5659</v>
      </c>
      <c r="H125" s="14">
        <v>-1.1100000000000001</v>
      </c>
    </row>
    <row r="126" spans="2:8">
      <c r="B126" s="12" t="s">
        <v>2413</v>
      </c>
      <c r="C126" s="123" t="s">
        <v>131</v>
      </c>
      <c r="D126" s="12" t="s">
        <v>290</v>
      </c>
      <c r="E126" s="12" t="s">
        <v>458</v>
      </c>
      <c r="F126" s="14">
        <v>-251100</v>
      </c>
      <c r="G126" s="14">
        <v>-6757.48</v>
      </c>
      <c r="H126" s="14">
        <v>-1.33</v>
      </c>
    </row>
    <row r="127" spans="2:8">
      <c r="B127" s="12" t="s">
        <v>2381</v>
      </c>
      <c r="C127" s="123" t="s">
        <v>131</v>
      </c>
      <c r="D127" s="12" t="s">
        <v>141</v>
      </c>
      <c r="E127" s="12" t="s">
        <v>152</v>
      </c>
      <c r="F127" s="14">
        <v>-318600</v>
      </c>
      <c r="G127" s="14">
        <v>-7118.32</v>
      </c>
      <c r="H127" s="14">
        <v>-1.4</v>
      </c>
    </row>
    <row r="128" spans="2:8">
      <c r="B128" s="117" t="s">
        <v>979</v>
      </c>
      <c r="C128" s="123"/>
      <c r="G128" s="22">
        <f>SUM(G16:G90)</f>
        <v>346719.91000000027</v>
      </c>
      <c r="H128" s="22">
        <f>SUM(H16:H90)</f>
        <v>68.02</v>
      </c>
    </row>
    <row r="129" spans="2:8" s="110" customFormat="1">
      <c r="B129" s="118" t="s">
        <v>980</v>
      </c>
      <c r="C129" s="119"/>
      <c r="F129" s="120"/>
      <c r="G129" s="120"/>
      <c r="H129" s="120"/>
    </row>
    <row r="130" spans="2:8" s="110" customFormat="1">
      <c r="B130" s="118" t="s">
        <v>981</v>
      </c>
      <c r="C130" s="119"/>
      <c r="F130" s="120"/>
      <c r="G130" s="120"/>
      <c r="H130" s="120"/>
    </row>
    <row r="131" spans="2:8">
      <c r="B131" s="12" t="s">
        <v>733</v>
      </c>
      <c r="C131" s="123" t="s">
        <v>131</v>
      </c>
      <c r="D131" s="12" t="s">
        <v>468</v>
      </c>
      <c r="E131" s="12" t="s">
        <v>734</v>
      </c>
      <c r="F131" s="14">
        <v>435000</v>
      </c>
      <c r="G131" s="14">
        <v>1425.97</v>
      </c>
      <c r="H131" s="14">
        <v>0.28000000000000003</v>
      </c>
    </row>
    <row r="132" spans="2:8" s="110" customFormat="1">
      <c r="B132" s="118" t="s">
        <v>982</v>
      </c>
      <c r="C132" s="119"/>
      <c r="F132" s="120"/>
      <c r="G132" s="26">
        <f>SUM(G131)</f>
        <v>1425.97</v>
      </c>
      <c r="H132" s="26">
        <f>SUM(H131)</f>
        <v>0.28000000000000003</v>
      </c>
    </row>
    <row r="133" spans="2:8" s="110" customFormat="1">
      <c r="B133" s="118" t="s">
        <v>983</v>
      </c>
      <c r="C133" s="121"/>
      <c r="D133" s="118"/>
      <c r="E133" s="118"/>
      <c r="F133" s="26"/>
      <c r="G133" s="26">
        <f>+G128+G132</f>
        <v>348145.88000000024</v>
      </c>
      <c r="H133" s="26">
        <f>+H128+H132</f>
        <v>68.3</v>
      </c>
    </row>
    <row r="134" spans="2:8">
      <c r="B134" s="111" t="s">
        <v>98</v>
      </c>
      <c r="C134" s="112" t="s">
        <v>99</v>
      </c>
      <c r="D134" s="111" t="s">
        <v>100</v>
      </c>
      <c r="E134" s="111" t="s">
        <v>101</v>
      </c>
      <c r="F134" s="113" t="s">
        <v>102</v>
      </c>
      <c r="G134" s="113" t="s">
        <v>103</v>
      </c>
      <c r="H134" s="113" t="s">
        <v>104</v>
      </c>
    </row>
    <row r="135" spans="2:8">
      <c r="B135" s="114" t="s">
        <v>105</v>
      </c>
      <c r="C135" s="123"/>
    </row>
    <row r="136" spans="2:8">
      <c r="B136" s="114" t="s">
        <v>106</v>
      </c>
      <c r="C136" s="123"/>
    </row>
    <row r="137" spans="2:8">
      <c r="B137" s="114" t="s">
        <v>107</v>
      </c>
      <c r="C137" s="123"/>
    </row>
    <row r="138" spans="2:8">
      <c r="B138" s="12" t="s">
        <v>2141</v>
      </c>
      <c r="C138" s="123">
        <v>7.11</v>
      </c>
      <c r="D138" s="12" t="s">
        <v>108</v>
      </c>
      <c r="E138" s="12" t="s">
        <v>493</v>
      </c>
      <c r="F138" s="14">
        <v>16000000</v>
      </c>
      <c r="G138" s="14">
        <v>15222.93</v>
      </c>
      <c r="H138" s="14">
        <v>2.99</v>
      </c>
    </row>
    <row r="139" spans="2:8">
      <c r="B139" s="12" t="s">
        <v>2133</v>
      </c>
      <c r="C139" s="123">
        <v>6.2</v>
      </c>
      <c r="D139" s="12" t="s">
        <v>108</v>
      </c>
      <c r="E139" s="12" t="s">
        <v>491</v>
      </c>
      <c r="F139" s="14">
        <v>5500000</v>
      </c>
      <c r="G139" s="14">
        <v>5544.14</v>
      </c>
      <c r="H139" s="14">
        <v>1.0900000000000001</v>
      </c>
    </row>
    <row r="140" spans="2:8">
      <c r="B140" s="12" t="s">
        <v>2142</v>
      </c>
      <c r="C140" s="123">
        <v>7.17</v>
      </c>
      <c r="D140" s="12" t="s">
        <v>108</v>
      </c>
      <c r="E140" s="12" t="s">
        <v>497</v>
      </c>
      <c r="F140" s="14">
        <v>3000000</v>
      </c>
      <c r="G140" s="14">
        <v>2840.92</v>
      </c>
      <c r="H140" s="14">
        <v>0.56000000000000005</v>
      </c>
    </row>
    <row r="141" spans="2:8">
      <c r="B141" s="12" t="s">
        <v>2139</v>
      </c>
      <c r="C141" s="123">
        <v>7.07</v>
      </c>
      <c r="D141" s="12" t="s">
        <v>108</v>
      </c>
      <c r="E141" s="12" t="s">
        <v>834</v>
      </c>
      <c r="F141" s="14">
        <v>2500000</v>
      </c>
      <c r="G141" s="14">
        <v>2358.5700000000002</v>
      </c>
      <c r="H141" s="14">
        <v>0.46</v>
      </c>
    </row>
    <row r="142" spans="2:8">
      <c r="B142" s="12" t="s">
        <v>2128</v>
      </c>
      <c r="C142" s="123">
        <v>5.57</v>
      </c>
      <c r="D142" s="12" t="s">
        <v>108</v>
      </c>
      <c r="E142" s="12" t="s">
        <v>835</v>
      </c>
      <c r="F142" s="14">
        <v>2000000</v>
      </c>
      <c r="G142" s="14">
        <v>1988.15</v>
      </c>
      <c r="H142" s="14">
        <v>0.39</v>
      </c>
    </row>
    <row r="143" spans="2:8">
      <c r="B143" s="12" t="s">
        <v>2136</v>
      </c>
      <c r="C143" s="123">
        <v>6.53</v>
      </c>
      <c r="D143" s="12" t="s">
        <v>108</v>
      </c>
      <c r="E143" s="12" t="s">
        <v>657</v>
      </c>
      <c r="F143" s="14">
        <v>1500000</v>
      </c>
      <c r="G143" s="14">
        <v>1523.46</v>
      </c>
      <c r="H143" s="14">
        <v>0.3</v>
      </c>
    </row>
    <row r="144" spans="2:8">
      <c r="B144" s="12" t="s">
        <v>2140</v>
      </c>
      <c r="C144" s="123">
        <v>6.95</v>
      </c>
      <c r="D144" s="12" t="s">
        <v>108</v>
      </c>
      <c r="E144" s="12" t="s">
        <v>837</v>
      </c>
      <c r="F144" s="14">
        <v>1500000</v>
      </c>
      <c r="G144" s="14">
        <v>1431.83</v>
      </c>
      <c r="H144" s="14">
        <v>0.28000000000000003</v>
      </c>
    </row>
    <row r="145" spans="2:9">
      <c r="B145" s="12" t="s">
        <v>838</v>
      </c>
      <c r="C145" s="123">
        <v>7.09</v>
      </c>
      <c r="D145" s="12" t="s">
        <v>108</v>
      </c>
      <c r="E145" s="12" t="s">
        <v>839</v>
      </c>
      <c r="F145" s="14">
        <v>1230000</v>
      </c>
      <c r="G145" s="14">
        <v>1276.9100000000001</v>
      </c>
      <c r="H145" s="14">
        <v>0.25</v>
      </c>
    </row>
    <row r="146" spans="2:9">
      <c r="B146" s="12" t="s">
        <v>840</v>
      </c>
      <c r="C146" s="123">
        <v>6.81</v>
      </c>
      <c r="D146" s="12" t="s">
        <v>108</v>
      </c>
      <c r="E146" s="12" t="s">
        <v>841</v>
      </c>
      <c r="F146" s="14">
        <v>1000000</v>
      </c>
      <c r="G146" s="14">
        <v>1033.48</v>
      </c>
      <c r="H146" s="14">
        <v>0.2</v>
      </c>
    </row>
    <row r="147" spans="2:9">
      <c r="B147" s="12" t="s">
        <v>842</v>
      </c>
      <c r="C147" s="123">
        <v>6.15</v>
      </c>
      <c r="D147" s="12" t="s">
        <v>108</v>
      </c>
      <c r="E147" s="12" t="s">
        <v>843</v>
      </c>
      <c r="F147" s="14">
        <v>1000000</v>
      </c>
      <c r="G147" s="14">
        <v>1015.05</v>
      </c>
      <c r="H147" s="14">
        <v>0.2</v>
      </c>
    </row>
    <row r="148" spans="2:9">
      <c r="B148" s="12" t="s">
        <v>2137</v>
      </c>
      <c r="C148" s="123">
        <v>5.15</v>
      </c>
      <c r="D148" s="12" t="s">
        <v>108</v>
      </c>
      <c r="E148" s="12" t="s">
        <v>736</v>
      </c>
      <c r="F148" s="14">
        <v>1000000</v>
      </c>
      <c r="G148" s="14">
        <v>1006.16</v>
      </c>
      <c r="H148" s="14">
        <v>0.2</v>
      </c>
    </row>
    <row r="149" spans="2:9">
      <c r="B149" s="12" t="s">
        <v>2132</v>
      </c>
      <c r="C149" s="123">
        <v>5.8</v>
      </c>
      <c r="D149" s="12" t="s">
        <v>108</v>
      </c>
      <c r="E149" s="12" t="s">
        <v>738</v>
      </c>
      <c r="F149" s="14">
        <v>1000000</v>
      </c>
      <c r="G149" s="14">
        <v>1004.58</v>
      </c>
      <c r="H149" s="14">
        <v>0.2</v>
      </c>
    </row>
    <row r="150" spans="2:9">
      <c r="B150" s="12" t="s">
        <v>844</v>
      </c>
      <c r="C150" s="123">
        <v>6.81</v>
      </c>
      <c r="D150" s="12" t="s">
        <v>108</v>
      </c>
      <c r="E150" s="12" t="s">
        <v>845</v>
      </c>
      <c r="F150" s="14">
        <v>950000</v>
      </c>
      <c r="G150" s="14">
        <v>980.56</v>
      </c>
      <c r="H150" s="14">
        <v>0.19</v>
      </c>
    </row>
    <row r="151" spans="2:9">
      <c r="B151" s="12" t="s">
        <v>846</v>
      </c>
      <c r="C151" s="123">
        <v>6.77</v>
      </c>
      <c r="D151" s="12" t="s">
        <v>108</v>
      </c>
      <c r="E151" s="12" t="s">
        <v>847</v>
      </c>
      <c r="F151" s="14">
        <v>500000</v>
      </c>
      <c r="G151" s="14">
        <v>515.61</v>
      </c>
      <c r="H151" s="14">
        <v>0.1</v>
      </c>
    </row>
    <row r="152" spans="2:9">
      <c r="B152" s="12" t="s">
        <v>2143</v>
      </c>
      <c r="C152" s="123">
        <v>7.19</v>
      </c>
      <c r="D152" s="12" t="s">
        <v>108</v>
      </c>
      <c r="E152" s="12" t="s">
        <v>848</v>
      </c>
      <c r="F152" s="14">
        <v>500000</v>
      </c>
      <c r="G152" s="14">
        <v>496</v>
      </c>
      <c r="H152" s="14">
        <v>0.1</v>
      </c>
    </row>
    <row r="153" spans="2:9">
      <c r="B153" s="12" t="s">
        <v>498</v>
      </c>
      <c r="C153" s="123">
        <v>7.37</v>
      </c>
      <c r="D153" s="12" t="s">
        <v>108</v>
      </c>
      <c r="E153" s="12" t="s">
        <v>499</v>
      </c>
      <c r="F153" s="14">
        <v>1700</v>
      </c>
      <c r="G153" s="14">
        <v>1.54</v>
      </c>
      <c r="H153" s="14">
        <v>0</v>
      </c>
      <c r="I153" s="12" t="s">
        <v>413</v>
      </c>
    </row>
    <row r="154" spans="2:9">
      <c r="B154" s="114" t="s">
        <v>109</v>
      </c>
      <c r="C154" s="232"/>
      <c r="D154" s="114"/>
      <c r="E154" s="114"/>
      <c r="F154" s="22"/>
      <c r="G154" s="22">
        <f>SUM(G134:G153)</f>
        <v>38239.890000000007</v>
      </c>
      <c r="H154" s="22">
        <f>SUM(H134:H153)</f>
        <v>7.5100000000000007</v>
      </c>
    </row>
    <row r="155" spans="2:9">
      <c r="B155" s="114" t="s">
        <v>318</v>
      </c>
      <c r="C155" s="123"/>
    </row>
    <row r="156" spans="2:9">
      <c r="B156" s="12" t="s">
        <v>2446</v>
      </c>
      <c r="C156" s="123">
        <v>7.61</v>
      </c>
      <c r="D156" s="12" t="s">
        <v>320</v>
      </c>
      <c r="E156" s="12" t="s">
        <v>849</v>
      </c>
      <c r="F156" s="14">
        <v>1000</v>
      </c>
      <c r="G156" s="14">
        <v>9943.74</v>
      </c>
      <c r="H156" s="14">
        <v>1.95</v>
      </c>
    </row>
    <row r="157" spans="2:9">
      <c r="B157" s="12" t="s">
        <v>850</v>
      </c>
      <c r="C157" s="123">
        <v>7.36</v>
      </c>
      <c r="D157" s="12" t="s">
        <v>320</v>
      </c>
      <c r="E157" s="12" t="s">
        <v>851</v>
      </c>
      <c r="F157" s="14">
        <v>500</v>
      </c>
      <c r="G157" s="14">
        <v>5008.79</v>
      </c>
      <c r="H157" s="14">
        <v>0.98</v>
      </c>
    </row>
    <row r="158" spans="2:9">
      <c r="B158" s="12" t="s">
        <v>852</v>
      </c>
      <c r="C158" s="123">
        <v>7.16</v>
      </c>
      <c r="D158" s="12" t="s">
        <v>320</v>
      </c>
      <c r="E158" s="12" t="s">
        <v>853</v>
      </c>
      <c r="F158" s="14">
        <v>500</v>
      </c>
      <c r="G158" s="14">
        <v>5004.78</v>
      </c>
      <c r="H158" s="14">
        <v>0.98</v>
      </c>
    </row>
    <row r="159" spans="2:9">
      <c r="B159" s="12" t="s">
        <v>854</v>
      </c>
      <c r="C159" s="123">
        <v>7.24</v>
      </c>
      <c r="D159" s="12" t="s">
        <v>332</v>
      </c>
      <c r="E159" s="12" t="s">
        <v>855</v>
      </c>
      <c r="F159" s="14">
        <v>500</v>
      </c>
      <c r="G159" s="14">
        <v>4988.1499999999996</v>
      </c>
      <c r="H159" s="14">
        <v>0.98</v>
      </c>
    </row>
    <row r="160" spans="2:9">
      <c r="B160" s="12" t="s">
        <v>2447</v>
      </c>
      <c r="C160" s="123">
        <v>7.25</v>
      </c>
      <c r="D160" s="12" t="s">
        <v>320</v>
      </c>
      <c r="E160" s="12" t="s">
        <v>674</v>
      </c>
      <c r="F160" s="14">
        <v>500</v>
      </c>
      <c r="G160" s="14">
        <v>4886.25</v>
      </c>
      <c r="H160" s="14">
        <v>0.96</v>
      </c>
    </row>
    <row r="161" spans="2:8">
      <c r="B161" s="12" t="s">
        <v>1451</v>
      </c>
      <c r="C161" s="123">
        <v>7.04</v>
      </c>
      <c r="D161" s="12" t="s">
        <v>320</v>
      </c>
      <c r="E161" s="12" t="s">
        <v>856</v>
      </c>
      <c r="F161" s="14">
        <v>500</v>
      </c>
      <c r="G161" s="14">
        <v>4849</v>
      </c>
      <c r="H161" s="14">
        <v>0.95</v>
      </c>
    </row>
    <row r="162" spans="2:8">
      <c r="B162" s="12" t="s">
        <v>857</v>
      </c>
      <c r="C162" s="123">
        <v>7.34</v>
      </c>
      <c r="D162" s="12" t="s">
        <v>320</v>
      </c>
      <c r="E162" s="12" t="s">
        <v>858</v>
      </c>
      <c r="F162" s="14">
        <v>500</v>
      </c>
      <c r="G162" s="14">
        <v>4781.24</v>
      </c>
      <c r="H162" s="14">
        <v>0.94</v>
      </c>
    </row>
    <row r="163" spans="2:8">
      <c r="B163" s="12" t="s">
        <v>1048</v>
      </c>
      <c r="C163" s="123">
        <v>7.94</v>
      </c>
      <c r="D163" s="12" t="s">
        <v>320</v>
      </c>
      <c r="E163" s="12" t="s">
        <v>324</v>
      </c>
      <c r="F163" s="14">
        <v>500</v>
      </c>
      <c r="G163" s="14">
        <v>4728.7</v>
      </c>
      <c r="H163" s="14">
        <v>0.93</v>
      </c>
    </row>
    <row r="164" spans="2:8">
      <c r="B164" s="12" t="s">
        <v>859</v>
      </c>
      <c r="C164" s="123">
        <v>7.27</v>
      </c>
      <c r="D164" s="12" t="s">
        <v>320</v>
      </c>
      <c r="E164" s="12" t="s">
        <v>860</v>
      </c>
      <c r="F164" s="14">
        <v>350</v>
      </c>
      <c r="G164" s="14">
        <v>3575.31</v>
      </c>
      <c r="H164" s="14">
        <v>0.7</v>
      </c>
    </row>
    <row r="165" spans="2:8">
      <c r="B165" s="12" t="s">
        <v>2448</v>
      </c>
      <c r="C165" s="123">
        <v>7.3</v>
      </c>
      <c r="D165" s="12" t="s">
        <v>320</v>
      </c>
      <c r="E165" s="12" t="s">
        <v>861</v>
      </c>
      <c r="F165" s="14">
        <v>300</v>
      </c>
      <c r="G165" s="14">
        <v>3037.52</v>
      </c>
      <c r="H165" s="14">
        <v>0.6</v>
      </c>
    </row>
    <row r="166" spans="2:8">
      <c r="B166" s="12" t="s">
        <v>1946</v>
      </c>
      <c r="C166" s="123">
        <v>6.48</v>
      </c>
      <c r="D166" s="12" t="s">
        <v>320</v>
      </c>
      <c r="E166" s="12" t="s">
        <v>862</v>
      </c>
      <c r="F166" s="14">
        <v>300</v>
      </c>
      <c r="G166" s="14">
        <v>2998.78</v>
      </c>
      <c r="H166" s="14">
        <v>0.59</v>
      </c>
    </row>
    <row r="167" spans="2:8">
      <c r="B167" s="12" t="s">
        <v>1297</v>
      </c>
      <c r="C167" s="123">
        <v>6.76</v>
      </c>
      <c r="D167" s="12" t="s">
        <v>320</v>
      </c>
      <c r="E167" s="12" t="s">
        <v>673</v>
      </c>
      <c r="F167" s="14">
        <v>300</v>
      </c>
      <c r="G167" s="14">
        <v>2961.77</v>
      </c>
      <c r="H167" s="14">
        <v>0.57999999999999996</v>
      </c>
    </row>
    <row r="168" spans="2:8">
      <c r="B168" s="12" t="s">
        <v>1280</v>
      </c>
      <c r="C168" s="123">
        <v>6.43</v>
      </c>
      <c r="D168" s="12" t="s">
        <v>320</v>
      </c>
      <c r="E168" s="12" t="s">
        <v>863</v>
      </c>
      <c r="F168" s="14">
        <v>250</v>
      </c>
      <c r="G168" s="14">
        <v>2512.33</v>
      </c>
      <c r="H168" s="14">
        <v>0.49</v>
      </c>
    </row>
    <row r="169" spans="2:8">
      <c r="B169" s="12" t="s">
        <v>2449</v>
      </c>
      <c r="C169" s="123">
        <v>6.52</v>
      </c>
      <c r="D169" s="12" t="s">
        <v>320</v>
      </c>
      <c r="E169" s="12" t="s">
        <v>864</v>
      </c>
      <c r="F169" s="14">
        <v>250</v>
      </c>
      <c r="G169" s="14">
        <v>2506</v>
      </c>
      <c r="H169" s="14">
        <v>0.49</v>
      </c>
    </row>
    <row r="170" spans="2:8">
      <c r="B170" s="12" t="s">
        <v>865</v>
      </c>
      <c r="C170" s="123">
        <v>6.5</v>
      </c>
      <c r="D170" s="12" t="s">
        <v>320</v>
      </c>
      <c r="E170" s="12" t="s">
        <v>866</v>
      </c>
      <c r="F170" s="14">
        <v>250</v>
      </c>
      <c r="G170" s="14">
        <v>2504.7800000000002</v>
      </c>
      <c r="H170" s="14">
        <v>0.49</v>
      </c>
    </row>
    <row r="171" spans="2:8">
      <c r="B171" s="12" t="s">
        <v>867</v>
      </c>
      <c r="C171" s="123">
        <v>6.37</v>
      </c>
      <c r="D171" s="12" t="s">
        <v>320</v>
      </c>
      <c r="E171" s="12" t="s">
        <v>868</v>
      </c>
      <c r="F171" s="14">
        <v>250</v>
      </c>
      <c r="G171" s="14">
        <v>2475.7199999999998</v>
      </c>
      <c r="H171" s="14">
        <v>0.49</v>
      </c>
    </row>
    <row r="172" spans="2:8">
      <c r="B172" s="12" t="s">
        <v>2450</v>
      </c>
      <c r="C172" s="123">
        <v>7.27</v>
      </c>
      <c r="D172" s="12" t="s">
        <v>320</v>
      </c>
      <c r="E172" s="12" t="s">
        <v>869</v>
      </c>
      <c r="F172" s="14">
        <v>250</v>
      </c>
      <c r="G172" s="14">
        <v>2475.63</v>
      </c>
      <c r="H172" s="14">
        <v>0.49</v>
      </c>
    </row>
    <row r="173" spans="2:8">
      <c r="B173" s="12" t="s">
        <v>1549</v>
      </c>
      <c r="C173" s="123">
        <v>6.98</v>
      </c>
      <c r="D173" s="12" t="s">
        <v>328</v>
      </c>
      <c r="E173" s="12" t="s">
        <v>870</v>
      </c>
      <c r="F173" s="14">
        <v>250</v>
      </c>
      <c r="G173" s="14">
        <v>2466.9499999999998</v>
      </c>
      <c r="H173" s="14">
        <v>0.48</v>
      </c>
    </row>
    <row r="174" spans="2:8">
      <c r="B174" s="12" t="s">
        <v>1289</v>
      </c>
      <c r="C174" s="123">
        <v>7.6</v>
      </c>
      <c r="D174" s="12" t="s">
        <v>320</v>
      </c>
      <c r="E174" s="12" t="s">
        <v>871</v>
      </c>
      <c r="F174" s="14">
        <v>250</v>
      </c>
      <c r="G174" s="14">
        <v>2451.34</v>
      </c>
      <c r="H174" s="14">
        <v>0.48</v>
      </c>
    </row>
    <row r="175" spans="2:8">
      <c r="B175" s="12" t="s">
        <v>872</v>
      </c>
      <c r="C175" s="123">
        <v>6.97</v>
      </c>
      <c r="D175" s="12" t="s">
        <v>320</v>
      </c>
      <c r="E175" s="12" t="s">
        <v>873</v>
      </c>
      <c r="F175" s="14">
        <v>250</v>
      </c>
      <c r="G175" s="14">
        <v>2436.7600000000002</v>
      </c>
      <c r="H175" s="14">
        <v>0.48</v>
      </c>
    </row>
    <row r="176" spans="2:8">
      <c r="B176" s="12" t="s">
        <v>1283</v>
      </c>
      <c r="C176" s="123">
        <v>7.3</v>
      </c>
      <c r="D176" s="12" t="s">
        <v>320</v>
      </c>
      <c r="E176" s="12" t="s">
        <v>874</v>
      </c>
      <c r="F176" s="14">
        <v>250</v>
      </c>
      <c r="G176" s="14">
        <v>2432.3000000000002</v>
      </c>
      <c r="H176" s="14">
        <v>0.48</v>
      </c>
    </row>
    <row r="177" spans="2:8">
      <c r="B177" s="12" t="s">
        <v>875</v>
      </c>
      <c r="C177" s="123">
        <v>7.01</v>
      </c>
      <c r="D177" s="12" t="s">
        <v>320</v>
      </c>
      <c r="E177" s="12" t="s">
        <v>876</v>
      </c>
      <c r="F177" s="14">
        <v>250</v>
      </c>
      <c r="G177" s="14">
        <v>2430.9899999999998</v>
      </c>
      <c r="H177" s="14">
        <v>0.48</v>
      </c>
    </row>
    <row r="178" spans="2:8">
      <c r="B178" s="12" t="s">
        <v>1049</v>
      </c>
      <c r="C178" s="123">
        <v>8.41</v>
      </c>
      <c r="D178" s="12" t="s">
        <v>677</v>
      </c>
      <c r="E178" s="12" t="s">
        <v>678</v>
      </c>
      <c r="F178" s="14">
        <v>250</v>
      </c>
      <c r="G178" s="14">
        <v>2342.92</v>
      </c>
      <c r="H178" s="14">
        <v>0.46</v>
      </c>
    </row>
    <row r="179" spans="2:8">
      <c r="B179" s="12" t="s">
        <v>2451</v>
      </c>
      <c r="C179" s="123">
        <v>7.21</v>
      </c>
      <c r="D179" s="12" t="s">
        <v>320</v>
      </c>
      <c r="E179" s="12" t="s">
        <v>877</v>
      </c>
      <c r="F179" s="14">
        <v>150</v>
      </c>
      <c r="G179" s="14">
        <v>1540.04</v>
      </c>
      <c r="H179" s="14">
        <v>0.3</v>
      </c>
    </row>
    <row r="180" spans="2:8">
      <c r="B180" s="12" t="s">
        <v>878</v>
      </c>
      <c r="C180" s="123">
        <v>6.98</v>
      </c>
      <c r="D180" s="12" t="s">
        <v>320</v>
      </c>
      <c r="E180" s="12" t="s">
        <v>879</v>
      </c>
      <c r="F180" s="14">
        <v>150</v>
      </c>
      <c r="G180" s="14">
        <v>1508.69</v>
      </c>
      <c r="H180" s="14">
        <v>0.3</v>
      </c>
    </row>
    <row r="181" spans="2:8">
      <c r="B181" s="12" t="s">
        <v>2452</v>
      </c>
      <c r="C181" s="123">
        <v>6.28</v>
      </c>
      <c r="D181" s="12" t="s">
        <v>320</v>
      </c>
      <c r="E181" s="12" t="s">
        <v>880</v>
      </c>
      <c r="F181" s="14">
        <v>150</v>
      </c>
      <c r="G181" s="14">
        <v>1508.47</v>
      </c>
      <c r="H181" s="14">
        <v>0.3</v>
      </c>
    </row>
    <row r="182" spans="2:8">
      <c r="B182" s="12" t="s">
        <v>881</v>
      </c>
      <c r="C182" s="123">
        <v>6.02</v>
      </c>
      <c r="D182" s="12" t="s">
        <v>320</v>
      </c>
      <c r="E182" s="12" t="s">
        <v>882</v>
      </c>
      <c r="F182" s="14">
        <v>150</v>
      </c>
      <c r="G182" s="14">
        <v>1503.73</v>
      </c>
      <c r="H182" s="14">
        <v>0.28999999999999998</v>
      </c>
    </row>
    <row r="183" spans="2:8">
      <c r="B183" s="12" t="s">
        <v>2453</v>
      </c>
      <c r="C183" s="123">
        <v>6.4</v>
      </c>
      <c r="D183" s="12" t="s">
        <v>320</v>
      </c>
      <c r="E183" s="12" t="s">
        <v>883</v>
      </c>
      <c r="F183" s="14">
        <v>150</v>
      </c>
      <c r="G183" s="14">
        <v>1493.19</v>
      </c>
      <c r="H183" s="14">
        <v>0.28999999999999998</v>
      </c>
    </row>
    <row r="184" spans="2:8">
      <c r="B184" s="12" t="s">
        <v>2454</v>
      </c>
      <c r="C184" s="123">
        <v>7.65</v>
      </c>
      <c r="D184" s="12" t="s">
        <v>320</v>
      </c>
      <c r="E184" s="12" t="s">
        <v>884</v>
      </c>
      <c r="F184" s="14">
        <v>150</v>
      </c>
      <c r="G184" s="14">
        <v>1448.63</v>
      </c>
      <c r="H184" s="14">
        <v>0.28000000000000003</v>
      </c>
    </row>
    <row r="185" spans="2:8">
      <c r="B185" s="12" t="s">
        <v>885</v>
      </c>
      <c r="C185" s="123">
        <v>6.5</v>
      </c>
      <c r="D185" s="12" t="s">
        <v>320</v>
      </c>
      <c r="E185" s="12" t="s">
        <v>886</v>
      </c>
      <c r="F185" s="14">
        <v>100</v>
      </c>
      <c r="G185" s="14">
        <v>1003.87</v>
      </c>
      <c r="H185" s="14">
        <v>0.2</v>
      </c>
    </row>
    <row r="186" spans="2:8">
      <c r="B186" s="12" t="s">
        <v>887</v>
      </c>
      <c r="C186" s="123">
        <v>6.44</v>
      </c>
      <c r="D186" s="12" t="s">
        <v>320</v>
      </c>
      <c r="E186" s="12" t="s">
        <v>888</v>
      </c>
      <c r="F186" s="14">
        <v>100</v>
      </c>
      <c r="G186" s="14">
        <v>999.8</v>
      </c>
      <c r="H186" s="14">
        <v>0.2</v>
      </c>
    </row>
    <row r="187" spans="2:8">
      <c r="B187" s="12" t="s">
        <v>2455</v>
      </c>
      <c r="C187" s="123">
        <v>7.3</v>
      </c>
      <c r="D187" s="12" t="s">
        <v>320</v>
      </c>
      <c r="E187" s="12" t="s">
        <v>889</v>
      </c>
      <c r="F187" s="14">
        <v>93</v>
      </c>
      <c r="G187" s="14">
        <v>952.43</v>
      </c>
      <c r="H187" s="14">
        <v>0.19</v>
      </c>
    </row>
    <row r="188" spans="2:8">
      <c r="B188" s="12" t="s">
        <v>1284</v>
      </c>
      <c r="C188" s="123">
        <v>8.23</v>
      </c>
      <c r="D188" s="12" t="s">
        <v>320</v>
      </c>
      <c r="E188" s="12" t="s">
        <v>326</v>
      </c>
      <c r="F188" s="14">
        <v>100</v>
      </c>
      <c r="G188" s="14">
        <v>925.18</v>
      </c>
      <c r="H188" s="14">
        <v>0.18</v>
      </c>
    </row>
    <row r="189" spans="2:8">
      <c r="B189" s="12" t="s">
        <v>890</v>
      </c>
      <c r="C189" s="123">
        <v>7.24</v>
      </c>
      <c r="D189" s="12" t="s">
        <v>320</v>
      </c>
      <c r="E189" s="12" t="s">
        <v>891</v>
      </c>
      <c r="F189" s="14">
        <v>60</v>
      </c>
      <c r="G189" s="14">
        <v>615.29</v>
      </c>
      <c r="H189" s="14">
        <v>0.12</v>
      </c>
    </row>
    <row r="190" spans="2:8">
      <c r="B190" s="12" t="s">
        <v>1776</v>
      </c>
      <c r="C190" s="123">
        <v>6.76</v>
      </c>
      <c r="D190" s="12" t="s">
        <v>320</v>
      </c>
      <c r="E190" s="12" t="s">
        <v>892</v>
      </c>
      <c r="F190" s="14">
        <v>50</v>
      </c>
      <c r="G190" s="14">
        <v>504.33</v>
      </c>
      <c r="H190" s="14">
        <v>0.1</v>
      </c>
    </row>
    <row r="191" spans="2:8">
      <c r="B191" s="12" t="s">
        <v>2456</v>
      </c>
      <c r="C191" s="123">
        <v>5.69</v>
      </c>
      <c r="D191" s="12" t="s">
        <v>320</v>
      </c>
      <c r="E191" s="12" t="s">
        <v>893</v>
      </c>
      <c r="F191" s="14">
        <v>50</v>
      </c>
      <c r="G191" s="14">
        <v>502.85</v>
      </c>
      <c r="H191" s="14">
        <v>0.1</v>
      </c>
    </row>
    <row r="192" spans="2:8">
      <c r="B192" s="12" t="s">
        <v>2457</v>
      </c>
      <c r="C192" s="123">
        <v>5.43</v>
      </c>
      <c r="D192" s="12" t="s">
        <v>320</v>
      </c>
      <c r="E192" s="12" t="s">
        <v>894</v>
      </c>
      <c r="F192" s="14">
        <v>50</v>
      </c>
      <c r="G192" s="14">
        <v>501.5</v>
      </c>
      <c r="H192" s="14">
        <v>0.1</v>
      </c>
    </row>
    <row r="193" spans="2:8">
      <c r="B193" s="12" t="s">
        <v>2458</v>
      </c>
      <c r="C193" s="123">
        <v>5.8</v>
      </c>
      <c r="D193" s="12" t="s">
        <v>328</v>
      </c>
      <c r="E193" s="12" t="s">
        <v>895</v>
      </c>
      <c r="F193" s="14">
        <v>50</v>
      </c>
      <c r="G193" s="14">
        <v>501.33</v>
      </c>
      <c r="H193" s="14">
        <v>0.1</v>
      </c>
    </row>
    <row r="194" spans="2:8">
      <c r="B194" s="12" t="s">
        <v>1729</v>
      </c>
      <c r="C194" s="123">
        <v>6.7</v>
      </c>
      <c r="D194" s="12" t="s">
        <v>328</v>
      </c>
      <c r="E194" s="12" t="s">
        <v>896</v>
      </c>
      <c r="F194" s="14">
        <v>50</v>
      </c>
      <c r="G194" s="14">
        <v>496.63</v>
      </c>
      <c r="H194" s="14">
        <v>0.1</v>
      </c>
    </row>
    <row r="195" spans="2:8">
      <c r="B195" s="12" t="s">
        <v>897</v>
      </c>
      <c r="C195" s="123">
        <v>6.73</v>
      </c>
      <c r="D195" s="12" t="s">
        <v>320</v>
      </c>
      <c r="E195" s="12" t="s">
        <v>898</v>
      </c>
      <c r="F195" s="14">
        <v>50</v>
      </c>
      <c r="G195" s="14">
        <v>492.4</v>
      </c>
      <c r="H195" s="14">
        <v>0.1</v>
      </c>
    </row>
    <row r="196" spans="2:8">
      <c r="B196" s="12" t="s">
        <v>2459</v>
      </c>
      <c r="C196" s="123">
        <v>7.52</v>
      </c>
      <c r="D196" s="12" t="s">
        <v>332</v>
      </c>
      <c r="E196" s="12" t="s">
        <v>899</v>
      </c>
      <c r="F196" s="14">
        <v>250</v>
      </c>
      <c r="G196" s="14">
        <v>491.02</v>
      </c>
      <c r="H196" s="14">
        <v>0.1</v>
      </c>
    </row>
    <row r="197" spans="2:8">
      <c r="B197" s="12" t="s">
        <v>2460</v>
      </c>
      <c r="C197" s="123">
        <v>7.23</v>
      </c>
      <c r="D197" s="12" t="s">
        <v>320</v>
      </c>
      <c r="E197" s="12" t="s">
        <v>900</v>
      </c>
      <c r="F197" s="14">
        <v>50</v>
      </c>
      <c r="G197" s="14">
        <v>486.78</v>
      </c>
      <c r="H197" s="14">
        <v>0.1</v>
      </c>
    </row>
    <row r="198" spans="2:8">
      <c r="B198" s="12" t="s">
        <v>1523</v>
      </c>
      <c r="C198" s="123">
        <v>8.23</v>
      </c>
      <c r="D198" s="12" t="s">
        <v>320</v>
      </c>
      <c r="E198" s="12" t="s">
        <v>327</v>
      </c>
      <c r="F198" s="14">
        <v>30</v>
      </c>
      <c r="G198" s="14">
        <v>276.29000000000002</v>
      </c>
      <c r="H198" s="14">
        <v>0.05</v>
      </c>
    </row>
    <row r="199" spans="2:8" ht="25.5">
      <c r="B199" s="133" t="s">
        <v>1527</v>
      </c>
      <c r="C199" s="123">
        <v>7.38</v>
      </c>
      <c r="D199" s="12" t="s">
        <v>677</v>
      </c>
      <c r="E199" s="12" t="s">
        <v>901</v>
      </c>
      <c r="F199" s="14">
        <v>20</v>
      </c>
      <c r="G199" s="14">
        <v>198.3</v>
      </c>
      <c r="H199" s="14">
        <v>0.04</v>
      </c>
    </row>
    <row r="200" spans="2:8">
      <c r="B200" s="12" t="s">
        <v>2461</v>
      </c>
      <c r="C200" s="123">
        <v>8.23</v>
      </c>
      <c r="D200" s="12" t="s">
        <v>320</v>
      </c>
      <c r="E200" s="12" t="s">
        <v>902</v>
      </c>
      <c r="F200" s="14">
        <v>20</v>
      </c>
      <c r="G200" s="14">
        <v>177.27</v>
      </c>
      <c r="H200" s="14">
        <v>0.03</v>
      </c>
    </row>
    <row r="201" spans="2:8">
      <c r="B201" s="12" t="s">
        <v>903</v>
      </c>
      <c r="C201" s="123">
        <v>5.92</v>
      </c>
      <c r="D201" s="12" t="s">
        <v>320</v>
      </c>
      <c r="E201" s="12" t="s">
        <v>904</v>
      </c>
      <c r="F201" s="14">
        <v>10</v>
      </c>
      <c r="G201" s="14">
        <v>100.45</v>
      </c>
      <c r="H201" s="14">
        <v>0.02</v>
      </c>
    </row>
    <row r="202" spans="2:8">
      <c r="B202" s="114" t="s">
        <v>336</v>
      </c>
      <c r="C202" s="232"/>
      <c r="D202" s="114"/>
      <c r="E202" s="114"/>
      <c r="F202" s="22"/>
      <c r="G202" s="22">
        <f>SUM(G155:G201)</f>
        <v>102028.21999999997</v>
      </c>
      <c r="H202" s="22">
        <f>SUM(H155:H201)</f>
        <v>20.040000000000017</v>
      </c>
    </row>
    <row r="203" spans="2:8" s="110" customFormat="1">
      <c r="B203" s="118" t="s">
        <v>978</v>
      </c>
      <c r="C203" s="121"/>
      <c r="D203" s="118"/>
      <c r="E203" s="118"/>
      <c r="F203" s="26"/>
      <c r="G203" s="26"/>
      <c r="H203" s="26"/>
    </row>
    <row r="204" spans="2:8">
      <c r="B204" s="12" t="s">
        <v>32</v>
      </c>
      <c r="C204" s="123" t="s">
        <v>131</v>
      </c>
      <c r="D204" s="12" t="s">
        <v>440</v>
      </c>
      <c r="E204" s="12" t="s">
        <v>645</v>
      </c>
      <c r="F204" s="14">
        <v>140714930.78200001</v>
      </c>
      <c r="G204" s="14">
        <v>16891</v>
      </c>
      <c r="H204" s="14">
        <v>3.31</v>
      </c>
    </row>
    <row r="205" spans="2:8" s="110" customFormat="1">
      <c r="B205" s="118" t="s">
        <v>975</v>
      </c>
      <c r="C205" s="121"/>
      <c r="D205" s="118"/>
      <c r="E205" s="118"/>
      <c r="F205" s="26"/>
      <c r="G205" s="26">
        <f>SUM(G204)</f>
        <v>16891</v>
      </c>
      <c r="H205" s="26">
        <f>SUM(H204)</f>
        <v>3.31</v>
      </c>
    </row>
    <row r="206" spans="2:8">
      <c r="B206" s="114" t="s">
        <v>397</v>
      </c>
      <c r="C206" s="115"/>
      <c r="D206" s="114"/>
      <c r="E206" s="114"/>
      <c r="F206" s="22"/>
      <c r="G206" s="22">
        <v>24905</v>
      </c>
      <c r="H206" s="22">
        <v>4.88</v>
      </c>
    </row>
    <row r="207" spans="2:8">
      <c r="B207" s="114" t="s">
        <v>116</v>
      </c>
      <c r="C207" s="115"/>
      <c r="D207" s="114"/>
      <c r="E207" s="114"/>
      <c r="F207" s="22"/>
      <c r="G207" s="22">
        <f>+G128+G132+G154+G202+G205+G206</f>
        <v>530209.99000000022</v>
      </c>
      <c r="H207" s="22">
        <f>+H128+H132+H154+H202+H205+H206</f>
        <v>104.04000000000002</v>
      </c>
    </row>
    <row r="208" spans="2:8">
      <c r="B208" s="114" t="s">
        <v>117</v>
      </c>
      <c r="C208" s="115"/>
      <c r="D208" s="114"/>
      <c r="E208" s="114"/>
      <c r="F208" s="22"/>
      <c r="G208" s="22">
        <f>+G209-G207</f>
        <v>-20250.60780341021</v>
      </c>
      <c r="H208" s="22">
        <f>+H209-H207</f>
        <v>-4.0400000000000205</v>
      </c>
    </row>
    <row r="209" spans="2:8">
      <c r="B209" s="114" t="s">
        <v>118</v>
      </c>
      <c r="C209" s="115"/>
      <c r="D209" s="114"/>
      <c r="E209" s="114"/>
      <c r="F209" s="22"/>
      <c r="G209" s="22">
        <v>509959.38219659001</v>
      </c>
      <c r="H209" s="22">
        <v>100</v>
      </c>
    </row>
    <row r="210" spans="2:8">
      <c r="B210" s="12" t="s">
        <v>119</v>
      </c>
    </row>
    <row r="211" spans="2:8">
      <c r="B211" s="12" t="s">
        <v>120</v>
      </c>
    </row>
    <row r="212" spans="2:8">
      <c r="B212" s="12" t="s">
        <v>121</v>
      </c>
      <c r="C212" s="231">
        <v>44742</v>
      </c>
    </row>
    <row r="213" spans="2:8">
      <c r="B213" s="114" t="s">
        <v>2127</v>
      </c>
    </row>
    <row r="214" spans="2:8" ht="25.5">
      <c r="B214" s="116" t="s">
        <v>122</v>
      </c>
      <c r="C214" s="13" t="s">
        <v>123</v>
      </c>
    </row>
    <row r="215" spans="2:8">
      <c r="B215" s="114"/>
    </row>
    <row r="216" spans="2:8">
      <c r="B216" s="114" t="s">
        <v>124</v>
      </c>
    </row>
    <row r="217" spans="2:8">
      <c r="B217" s="114" t="s">
        <v>212</v>
      </c>
    </row>
    <row r="218" spans="2:8">
      <c r="B218" s="114" t="s">
        <v>125</v>
      </c>
    </row>
    <row r="219" spans="2:8">
      <c r="B219" s="114" t="s">
        <v>905</v>
      </c>
      <c r="C219" s="115"/>
    </row>
    <row r="220" spans="2:8">
      <c r="B220" s="114" t="s">
        <v>906</v>
      </c>
      <c r="C220" s="115"/>
    </row>
    <row r="221" spans="2:8">
      <c r="B221" s="114" t="s">
        <v>907</v>
      </c>
      <c r="C221" s="115"/>
    </row>
    <row r="222" spans="2:8">
      <c r="B222" s="114" t="s">
        <v>908</v>
      </c>
      <c r="C222" s="115"/>
    </row>
    <row r="223" spans="2:8">
      <c r="B223" s="114" t="s">
        <v>909</v>
      </c>
      <c r="C223" s="115"/>
    </row>
    <row r="224" spans="2:8">
      <c r="B224" s="114" t="s">
        <v>910</v>
      </c>
      <c r="C224" s="115"/>
    </row>
    <row r="225" spans="2:3">
      <c r="B225" s="114" t="s">
        <v>911</v>
      </c>
      <c r="C225" s="115"/>
    </row>
    <row r="226" spans="2:3">
      <c r="B226" s="114" t="s">
        <v>912</v>
      </c>
      <c r="C226" s="115"/>
    </row>
    <row r="227" spans="2:3">
      <c r="B227" s="114" t="s">
        <v>2167</v>
      </c>
      <c r="C227" s="232"/>
    </row>
    <row r="228" spans="2:3">
      <c r="B228" s="114" t="s">
        <v>126</v>
      </c>
      <c r="C228" s="123"/>
    </row>
    <row r="229" spans="2:3">
      <c r="B229" s="122" t="s">
        <v>2160</v>
      </c>
      <c r="C229" s="123"/>
    </row>
    <row r="230" spans="2:3">
      <c r="B230" s="114" t="s">
        <v>127</v>
      </c>
      <c r="C230" s="123"/>
    </row>
    <row r="232" spans="2:3" ht="14.25">
      <c r="B232" s="233" t="s">
        <v>2631</v>
      </c>
      <c r="C232" s="125"/>
    </row>
    <row r="233" spans="2:3" ht="25.5">
      <c r="B233" s="212" t="s">
        <v>2623</v>
      </c>
      <c r="C233" s="212" t="s">
        <v>2624</v>
      </c>
    </row>
    <row r="234" spans="2:3">
      <c r="B234" s="234" t="s">
        <v>2625</v>
      </c>
      <c r="C234" s="235">
        <v>0</v>
      </c>
    </row>
    <row r="235" spans="2:3">
      <c r="B235" s="234" t="s">
        <v>2626</v>
      </c>
      <c r="C235" s="235">
        <v>0</v>
      </c>
    </row>
    <row r="236" spans="2:3">
      <c r="B236" s="234" t="s">
        <v>2627</v>
      </c>
      <c r="C236" s="235">
        <v>34500</v>
      </c>
    </row>
    <row r="237" spans="2:3">
      <c r="B237" s="234" t="s">
        <v>2628</v>
      </c>
      <c r="C237" s="235">
        <v>0</v>
      </c>
    </row>
    <row r="238" spans="2:3">
      <c r="B238" s="236" t="s">
        <v>2629</v>
      </c>
      <c r="C238" s="235">
        <v>0</v>
      </c>
    </row>
    <row r="239" spans="2:3">
      <c r="B239" s="237" t="s">
        <v>2630</v>
      </c>
      <c r="C239" s="238">
        <f>SUM(C234:C238)</f>
        <v>34500</v>
      </c>
    </row>
    <row r="242" spans="2:6" ht="15">
      <c r="B242" s="239" t="s">
        <v>2632</v>
      </c>
      <c r="C242" s="240">
        <v>44742</v>
      </c>
      <c r="D242" s="110"/>
      <c r="E242" s="110"/>
      <c r="F242" s="120"/>
    </row>
    <row r="243" spans="2:6" ht="45">
      <c r="B243" s="241" t="s">
        <v>2633</v>
      </c>
      <c r="C243" s="241" t="s">
        <v>2634</v>
      </c>
      <c r="D243" s="242" t="s">
        <v>2635</v>
      </c>
      <c r="E243" s="241" t="s">
        <v>2636</v>
      </c>
      <c r="F243" s="241" t="s">
        <v>2637</v>
      </c>
    </row>
    <row r="244" spans="2:6" ht="15">
      <c r="B244" s="181" t="s">
        <v>2639</v>
      </c>
      <c r="C244" s="182">
        <v>-46750</v>
      </c>
      <c r="D244" s="172">
        <v>2128.8434000000002</v>
      </c>
      <c r="E244" s="172">
        <v>2125.5</v>
      </c>
      <c r="F244" s="185">
        <v>34500</v>
      </c>
    </row>
    <row r="245" spans="2:6" ht="15">
      <c r="B245" s="181" t="s">
        <v>2641</v>
      </c>
      <c r="C245" s="182">
        <v>-403750</v>
      </c>
      <c r="D245" s="172">
        <v>691.61170000000004</v>
      </c>
      <c r="E245" s="172">
        <v>669.25</v>
      </c>
      <c r="F245" s="183"/>
    </row>
    <row r="246" spans="2:6" ht="15">
      <c r="B246" s="181" t="s">
        <v>2645</v>
      </c>
      <c r="C246" s="182">
        <v>-999000</v>
      </c>
      <c r="D246" s="172">
        <v>366.8492</v>
      </c>
      <c r="E246" s="172">
        <v>362.85</v>
      </c>
      <c r="F246" s="183"/>
    </row>
    <row r="247" spans="2:6" ht="15">
      <c r="B247" s="181" t="s">
        <v>2648</v>
      </c>
      <c r="C247" s="182">
        <v>-838800</v>
      </c>
      <c r="D247" s="172">
        <v>635.98829999999998</v>
      </c>
      <c r="E247" s="172">
        <v>636.70000000000005</v>
      </c>
      <c r="F247" s="183"/>
    </row>
    <row r="248" spans="2:6" ht="15">
      <c r="B248" s="181" t="s">
        <v>2657</v>
      </c>
      <c r="C248" s="182">
        <v>-360000</v>
      </c>
      <c r="D248" s="172">
        <v>316.85660000000001</v>
      </c>
      <c r="E248" s="172">
        <v>309.2</v>
      </c>
      <c r="F248" s="183"/>
    </row>
    <row r="249" spans="2:6" ht="15">
      <c r="B249" s="181" t="s">
        <v>2659</v>
      </c>
      <c r="C249" s="182">
        <v>1900</v>
      </c>
      <c r="D249" s="172">
        <v>652.80999999999995</v>
      </c>
      <c r="E249" s="172">
        <v>684.2</v>
      </c>
      <c r="F249" s="183"/>
    </row>
    <row r="250" spans="2:6" ht="15">
      <c r="B250" s="181" t="s">
        <v>2667</v>
      </c>
      <c r="C250" s="182">
        <v>-283750</v>
      </c>
      <c r="D250" s="172">
        <v>510.12419999999997</v>
      </c>
      <c r="E250" s="172">
        <v>495.9</v>
      </c>
      <c r="F250" s="183"/>
    </row>
    <row r="251" spans="2:6" ht="15">
      <c r="B251" s="181" t="s">
        <v>2983</v>
      </c>
      <c r="C251" s="182">
        <v>-346250</v>
      </c>
      <c r="D251" s="172">
        <v>511.12479999999999</v>
      </c>
      <c r="E251" s="172">
        <v>495.7</v>
      </c>
      <c r="F251" s="183"/>
    </row>
    <row r="252" spans="2:6" ht="15">
      <c r="B252" s="181" t="s">
        <v>2671</v>
      </c>
      <c r="C252" s="182">
        <v>-86250</v>
      </c>
      <c r="D252" s="172">
        <v>3627.2287999999999</v>
      </c>
      <c r="E252" s="172">
        <v>3623.8</v>
      </c>
      <c r="F252" s="183"/>
    </row>
    <row r="253" spans="2:6" ht="15">
      <c r="B253" s="181" t="s">
        <v>2675</v>
      </c>
      <c r="C253" s="182">
        <v>-104300</v>
      </c>
      <c r="D253" s="172">
        <v>2857.8818999999999</v>
      </c>
      <c r="E253" s="172">
        <v>2791.8</v>
      </c>
      <c r="F253" s="183"/>
    </row>
    <row r="254" spans="2:6" ht="15">
      <c r="B254" s="181" t="s">
        <v>2686</v>
      </c>
      <c r="C254" s="182">
        <v>-408025</v>
      </c>
      <c r="D254" s="172">
        <v>1340.6255000000001</v>
      </c>
      <c r="E254" s="172">
        <v>1324.1</v>
      </c>
      <c r="F254" s="183"/>
    </row>
    <row r="255" spans="2:6" ht="15">
      <c r="B255" s="181" t="s">
        <v>2689</v>
      </c>
      <c r="C255" s="182">
        <v>-369600</v>
      </c>
      <c r="D255" s="172">
        <v>989.34180000000003</v>
      </c>
      <c r="E255" s="172">
        <v>967.45</v>
      </c>
      <c r="F255" s="183"/>
    </row>
    <row r="256" spans="2:6" ht="15">
      <c r="B256" s="181" t="s">
        <v>2691</v>
      </c>
      <c r="C256" s="182">
        <v>-101750</v>
      </c>
      <c r="D256" s="172">
        <v>1364.5514000000001</v>
      </c>
      <c r="E256" s="172">
        <v>1345.25</v>
      </c>
      <c r="F256" s="183"/>
    </row>
    <row r="257" spans="2:6" ht="15">
      <c r="B257" s="181" t="s">
        <v>2693</v>
      </c>
      <c r="C257" s="182">
        <v>-251100</v>
      </c>
      <c r="D257" s="172">
        <v>2699.7678000000001</v>
      </c>
      <c r="E257" s="172">
        <v>2691.15</v>
      </c>
      <c r="F257" s="183"/>
    </row>
    <row r="258" spans="2:6" ht="15">
      <c r="B258" s="181" t="s">
        <v>2695</v>
      </c>
      <c r="C258" s="182">
        <v>-24725</v>
      </c>
      <c r="D258" s="172">
        <v>316.6671</v>
      </c>
      <c r="E258" s="172">
        <v>339.1</v>
      </c>
      <c r="F258" s="183"/>
    </row>
    <row r="259" spans="2:6" ht="15">
      <c r="B259" s="181" t="s">
        <v>2697</v>
      </c>
      <c r="C259" s="182">
        <v>-318600</v>
      </c>
      <c r="D259" s="172">
        <v>2256.1242000000002</v>
      </c>
      <c r="E259" s="172">
        <v>2234.25</v>
      </c>
      <c r="F259" s="183"/>
    </row>
    <row r="260" spans="2:6" ht="15">
      <c r="B260" s="181" t="s">
        <v>2698</v>
      </c>
      <c r="C260" s="182">
        <v>-261000</v>
      </c>
      <c r="D260" s="172">
        <v>2208.8123999999998</v>
      </c>
      <c r="E260" s="172">
        <v>2168.1999999999998</v>
      </c>
      <c r="F260" s="183"/>
    </row>
    <row r="261" spans="2:6" ht="15">
      <c r="B261" s="181" t="s">
        <v>2699</v>
      </c>
      <c r="C261" s="182">
        <v>-28875</v>
      </c>
      <c r="D261" s="172">
        <v>708.85389999999995</v>
      </c>
      <c r="E261" s="172">
        <v>708.6</v>
      </c>
      <c r="F261" s="183"/>
    </row>
    <row r="262" spans="2:6" ht="15">
      <c r="B262" s="181" t="s">
        <v>2712</v>
      </c>
      <c r="C262" s="182">
        <v>-114300</v>
      </c>
      <c r="D262" s="172">
        <v>818.78629999999998</v>
      </c>
      <c r="E262" s="172">
        <v>790.55</v>
      </c>
      <c r="F262" s="183"/>
    </row>
    <row r="263" spans="2:6" ht="15">
      <c r="B263" s="181" t="s">
        <v>2984</v>
      </c>
      <c r="C263" s="182">
        <v>-103500</v>
      </c>
      <c r="D263" s="172">
        <v>821.74659999999994</v>
      </c>
      <c r="E263" s="172">
        <v>792.75</v>
      </c>
      <c r="F263" s="183"/>
    </row>
    <row r="264" spans="2:6" ht="15">
      <c r="B264" s="181" t="s">
        <v>2713</v>
      </c>
      <c r="C264" s="182">
        <v>-69900</v>
      </c>
      <c r="D264" s="172">
        <v>1464.2048</v>
      </c>
      <c r="E264" s="172">
        <v>1465.2</v>
      </c>
      <c r="F264" s="183"/>
    </row>
    <row r="265" spans="2:6" ht="15">
      <c r="B265" s="181" t="s">
        <v>2718</v>
      </c>
      <c r="C265" s="182">
        <v>-298400</v>
      </c>
      <c r="D265" s="172">
        <v>1675.6983</v>
      </c>
      <c r="E265" s="172">
        <v>1658.4</v>
      </c>
      <c r="F265" s="183"/>
    </row>
    <row r="266" spans="2:6" ht="15">
      <c r="B266" s="181" t="s">
        <v>2723</v>
      </c>
      <c r="C266" s="182">
        <v>-11400</v>
      </c>
      <c r="D266" s="172">
        <v>1531.7516000000001</v>
      </c>
      <c r="E266" s="172">
        <v>1533.5</v>
      </c>
      <c r="F266" s="183"/>
    </row>
    <row r="267" spans="2:6" ht="15">
      <c r="B267" s="181" t="s">
        <v>2731</v>
      </c>
      <c r="C267" s="182">
        <v>-36500</v>
      </c>
      <c r="D267" s="172">
        <v>7742.4142000000002</v>
      </c>
      <c r="E267" s="172">
        <v>8462.75</v>
      </c>
      <c r="F267" s="183"/>
    </row>
    <row r="268" spans="2:6" ht="15">
      <c r="B268" s="181" t="s">
        <v>2985</v>
      </c>
      <c r="C268" s="182">
        <v>-171500</v>
      </c>
      <c r="D268" s="172">
        <v>2532.7748999999999</v>
      </c>
      <c r="E268" s="172">
        <v>2600.25</v>
      </c>
      <c r="F268" s="183"/>
    </row>
    <row r="269" spans="2:6" ht="15">
      <c r="B269" s="181" t="s">
        <v>2749</v>
      </c>
      <c r="C269" s="182">
        <v>-64250</v>
      </c>
      <c r="D269" s="172">
        <v>2523.8874999999998</v>
      </c>
      <c r="E269" s="172">
        <v>2592</v>
      </c>
      <c r="F269" s="183"/>
    </row>
    <row r="270" spans="2:6" ht="15">
      <c r="B270" s="181" t="s">
        <v>2752</v>
      </c>
      <c r="C270" s="182">
        <v>-197250</v>
      </c>
      <c r="D270" s="172">
        <v>1085.9658999999999</v>
      </c>
      <c r="E270" s="172">
        <v>1083.2</v>
      </c>
      <c r="F270" s="183"/>
    </row>
    <row r="271" spans="2:6" ht="15">
      <c r="B271" s="181" t="s">
        <v>2757</v>
      </c>
      <c r="C271" s="182">
        <v>-293300</v>
      </c>
      <c r="D271" s="172">
        <v>819.36860000000001</v>
      </c>
      <c r="E271" s="172">
        <v>831.6</v>
      </c>
      <c r="F271" s="183"/>
    </row>
    <row r="272" spans="2:6" ht="15">
      <c r="B272" s="181" t="s">
        <v>2760</v>
      </c>
      <c r="C272" s="182">
        <v>-69600</v>
      </c>
      <c r="D272" s="172">
        <v>3298.8872000000001</v>
      </c>
      <c r="E272" s="172">
        <v>3267.25</v>
      </c>
      <c r="F272" s="183"/>
    </row>
    <row r="273" spans="2:6" ht="15">
      <c r="B273" s="181" t="s">
        <v>2761</v>
      </c>
      <c r="C273" s="182">
        <v>-54900</v>
      </c>
      <c r="D273" s="172">
        <v>731.64660000000003</v>
      </c>
      <c r="E273" s="172">
        <v>708.2</v>
      </c>
      <c r="F273" s="183"/>
    </row>
    <row r="274" spans="2:6" ht="15">
      <c r="B274" s="181" t="s">
        <v>2762</v>
      </c>
      <c r="C274" s="182">
        <v>-12825</v>
      </c>
      <c r="D274" s="172">
        <v>419.21609999999998</v>
      </c>
      <c r="E274" s="172">
        <v>412.8</v>
      </c>
      <c r="F274" s="183"/>
    </row>
    <row r="275" spans="2:6" ht="15">
      <c r="B275" s="181" t="s">
        <v>2763</v>
      </c>
      <c r="C275" s="182">
        <v>-1593000</v>
      </c>
      <c r="D275" s="172">
        <v>208.85919999999999</v>
      </c>
      <c r="E275" s="172">
        <v>202.65</v>
      </c>
      <c r="F275" s="183"/>
    </row>
    <row r="276" spans="2:6" ht="15">
      <c r="B276" s="181" t="s">
        <v>2764</v>
      </c>
      <c r="C276" s="182">
        <v>-77775</v>
      </c>
      <c r="D276" s="172">
        <v>852.58500000000004</v>
      </c>
      <c r="E276" s="172">
        <v>865.4</v>
      </c>
      <c r="F276" s="183"/>
    </row>
    <row r="277" spans="2:6" ht="15">
      <c r="B277" s="181" t="s">
        <v>2765</v>
      </c>
      <c r="C277" s="182">
        <v>-396000</v>
      </c>
      <c r="D277" s="172">
        <v>948.94349999999997</v>
      </c>
      <c r="E277" s="172">
        <v>971.45</v>
      </c>
      <c r="F277" s="183"/>
    </row>
    <row r="278" spans="2:6" ht="15">
      <c r="B278" s="181" t="s">
        <v>2766</v>
      </c>
      <c r="C278" s="182">
        <v>-9000</v>
      </c>
      <c r="D278" s="172">
        <v>1942.0916</v>
      </c>
      <c r="E278" s="172">
        <v>1936.2</v>
      </c>
      <c r="F278" s="183"/>
    </row>
    <row r="279" spans="2:6" ht="15">
      <c r="B279" s="181" t="s">
        <v>2770</v>
      </c>
      <c r="C279" s="182">
        <v>-42800</v>
      </c>
      <c r="D279" s="172">
        <v>5542.9561999999996</v>
      </c>
      <c r="E279" s="172">
        <v>5560.8</v>
      </c>
      <c r="F279" s="183"/>
    </row>
    <row r="280" spans="2:6" ht="15">
      <c r="B280" s="181" t="s">
        <v>2771</v>
      </c>
      <c r="C280" s="182">
        <v>-315000</v>
      </c>
      <c r="D280" s="172">
        <v>763.26829999999995</v>
      </c>
      <c r="E280" s="172">
        <v>760.95</v>
      </c>
      <c r="F280" s="183"/>
    </row>
    <row r="281" spans="2:6" ht="15">
      <c r="B281" s="181" t="s">
        <v>2772</v>
      </c>
      <c r="C281" s="182">
        <v>-505700</v>
      </c>
      <c r="D281" s="172">
        <v>652.38869999999997</v>
      </c>
      <c r="E281" s="172">
        <v>629.85</v>
      </c>
      <c r="F281" s="184"/>
    </row>
    <row r="284" spans="2:6" ht="15">
      <c r="B284" s="273" t="s">
        <v>2986</v>
      </c>
      <c r="C284" s="248">
        <v>0.1832</v>
      </c>
    </row>
    <row r="287" spans="2:6" ht="15">
      <c r="B287" s="249" t="s">
        <v>2780</v>
      </c>
      <c r="C287" s="250"/>
    </row>
    <row r="288" spans="2:6" ht="15.75">
      <c r="B288" s="274" t="s">
        <v>2778</v>
      </c>
      <c r="C288" s="197" t="s">
        <v>2978</v>
      </c>
    </row>
    <row r="289" spans="2:3" ht="15">
      <c r="B289" s="181" t="s">
        <v>2987</v>
      </c>
      <c r="C289" s="188">
        <v>33</v>
      </c>
    </row>
    <row r="290" spans="2:3" ht="15">
      <c r="B290" s="181" t="s">
        <v>2784</v>
      </c>
      <c r="C290" s="188">
        <v>134</v>
      </c>
    </row>
    <row r="291" spans="2:3" ht="15">
      <c r="B291" s="181" t="s">
        <v>2786</v>
      </c>
      <c r="C291" s="188">
        <v>162</v>
      </c>
    </row>
    <row r="292" spans="2:3" ht="15">
      <c r="B292" s="181" t="s">
        <v>2789</v>
      </c>
      <c r="C292" s="188">
        <v>333</v>
      </c>
    </row>
    <row r="293" spans="2:3" ht="15">
      <c r="B293" s="181" t="s">
        <v>2988</v>
      </c>
      <c r="C293" s="188">
        <v>52</v>
      </c>
    </row>
    <row r="294" spans="2:3" ht="15">
      <c r="B294" s="181" t="s">
        <v>2795</v>
      </c>
      <c r="C294" s="188">
        <v>566</v>
      </c>
    </row>
    <row r="295" spans="2:3" ht="15">
      <c r="B295" s="181" t="s">
        <v>2807</v>
      </c>
      <c r="C295" s="188">
        <v>42</v>
      </c>
    </row>
    <row r="296" spans="2:3" ht="15">
      <c r="B296" s="181" t="s">
        <v>2812</v>
      </c>
      <c r="C296" s="188">
        <v>196</v>
      </c>
    </row>
    <row r="297" spans="2:3" ht="15">
      <c r="B297" s="181" t="s">
        <v>2989</v>
      </c>
      <c r="C297" s="188">
        <v>333</v>
      </c>
    </row>
    <row r="298" spans="2:3" ht="15">
      <c r="B298" s="181" t="s">
        <v>2817</v>
      </c>
      <c r="C298" s="188">
        <v>17</v>
      </c>
    </row>
    <row r="299" spans="2:3" ht="15">
      <c r="B299" s="181" t="s">
        <v>2820</v>
      </c>
      <c r="C299" s="188">
        <v>505</v>
      </c>
    </row>
    <row r="300" spans="2:3" ht="15">
      <c r="B300" s="181" t="s">
        <v>2822</v>
      </c>
      <c r="C300" s="188">
        <v>501</v>
      </c>
    </row>
    <row r="301" spans="2:3" ht="15">
      <c r="B301" s="181" t="s">
        <v>2826</v>
      </c>
      <c r="C301" s="188">
        <v>303</v>
      </c>
    </row>
    <row r="302" spans="2:3" ht="15">
      <c r="B302" s="181" t="s">
        <v>2838</v>
      </c>
      <c r="C302" s="188">
        <v>435</v>
      </c>
    </row>
    <row r="303" spans="2:3" ht="15">
      <c r="B303" s="181" t="s">
        <v>2841</v>
      </c>
      <c r="C303" s="188">
        <v>261</v>
      </c>
    </row>
    <row r="304" spans="2:3" ht="15">
      <c r="B304" s="181" t="s">
        <v>2843</v>
      </c>
      <c r="C304" s="188">
        <v>537</v>
      </c>
    </row>
    <row r="305" spans="2:3" ht="15">
      <c r="B305" s="181" t="s">
        <v>2847</v>
      </c>
      <c r="C305" s="188">
        <v>1166</v>
      </c>
    </row>
    <row r="306" spans="2:3" ht="15">
      <c r="B306" s="181" t="s">
        <v>2848</v>
      </c>
      <c r="C306" s="188">
        <v>691</v>
      </c>
    </row>
    <row r="307" spans="2:3" ht="15">
      <c r="B307" s="181" t="s">
        <v>2852</v>
      </c>
      <c r="C307" s="188">
        <v>44</v>
      </c>
    </row>
    <row r="308" spans="2:3" ht="15">
      <c r="B308" s="181" t="s">
        <v>2853</v>
      </c>
      <c r="C308" s="188">
        <v>782</v>
      </c>
    </row>
    <row r="309" spans="2:3" ht="15">
      <c r="B309" s="181" t="s">
        <v>2855</v>
      </c>
      <c r="C309" s="188">
        <v>254</v>
      </c>
    </row>
    <row r="310" spans="2:3" ht="15">
      <c r="B310" s="181" t="s">
        <v>2990</v>
      </c>
      <c r="C310" s="188">
        <v>41</v>
      </c>
    </row>
    <row r="311" spans="2:3" ht="15">
      <c r="B311" s="181" t="s">
        <v>2858</v>
      </c>
      <c r="C311" s="188">
        <v>137</v>
      </c>
    </row>
    <row r="312" spans="2:3" ht="15">
      <c r="B312" s="181" t="s">
        <v>2871</v>
      </c>
      <c r="C312" s="188">
        <v>1</v>
      </c>
    </row>
    <row r="313" spans="2:3" ht="15">
      <c r="B313" s="181" t="s">
        <v>2878</v>
      </c>
      <c r="C313" s="188">
        <v>75</v>
      </c>
    </row>
    <row r="314" spans="2:3" ht="15">
      <c r="B314" s="181" t="s">
        <v>2887</v>
      </c>
      <c r="C314" s="188">
        <v>113</v>
      </c>
    </row>
    <row r="315" spans="2:3" ht="15">
      <c r="B315" s="181" t="s">
        <v>2892</v>
      </c>
      <c r="C315" s="188">
        <v>7</v>
      </c>
    </row>
    <row r="316" spans="2:3" ht="15">
      <c r="B316" s="181" t="s">
        <v>2895</v>
      </c>
      <c r="C316" s="188">
        <v>256</v>
      </c>
    </row>
    <row r="317" spans="2:3" ht="15">
      <c r="B317" s="181" t="s">
        <v>2991</v>
      </c>
      <c r="C317" s="188">
        <v>79</v>
      </c>
    </row>
    <row r="318" spans="2:3" ht="15">
      <c r="B318" s="181" t="s">
        <v>2928</v>
      </c>
      <c r="C318" s="188">
        <v>1036</v>
      </c>
    </row>
    <row r="319" spans="2:3" ht="15">
      <c r="B319" s="181" t="s">
        <v>2930</v>
      </c>
      <c r="C319" s="188">
        <v>294</v>
      </c>
    </row>
    <row r="320" spans="2:3" ht="15">
      <c r="B320" s="181" t="s">
        <v>2941</v>
      </c>
      <c r="C320" s="188">
        <v>64</v>
      </c>
    </row>
    <row r="321" spans="2:3" ht="15">
      <c r="B321" s="181" t="s">
        <v>2992</v>
      </c>
      <c r="C321" s="188">
        <v>31</v>
      </c>
    </row>
    <row r="322" spans="2:3" ht="15">
      <c r="B322" s="181" t="s">
        <v>2945</v>
      </c>
      <c r="C322" s="188">
        <v>108</v>
      </c>
    </row>
    <row r="323" spans="2:3" ht="15">
      <c r="B323" s="181" t="s">
        <v>2948</v>
      </c>
      <c r="C323" s="188">
        <v>121</v>
      </c>
    </row>
    <row r="324" spans="2:3" ht="15">
      <c r="B324" s="181" t="s">
        <v>2950</v>
      </c>
      <c r="C324" s="188">
        <v>187</v>
      </c>
    </row>
    <row r="325" spans="2:3" ht="15">
      <c r="B325" s="181" t="s">
        <v>2951</v>
      </c>
      <c r="C325" s="188">
        <v>429</v>
      </c>
    </row>
    <row r="326" spans="2:3" ht="15">
      <c r="B326" s="181" t="s">
        <v>2953</v>
      </c>
      <c r="C326" s="188">
        <v>130</v>
      </c>
    </row>
    <row r="327" spans="2:3" ht="15">
      <c r="B327" s="181" t="s">
        <v>2960</v>
      </c>
      <c r="C327" s="188">
        <v>214</v>
      </c>
    </row>
    <row r="328" spans="2:3" ht="15">
      <c r="B328" s="181" t="s">
        <v>2961</v>
      </c>
      <c r="C328" s="188">
        <v>389</v>
      </c>
    </row>
    <row r="331" spans="2:3" ht="15.75">
      <c r="B331" s="274" t="s">
        <v>2993</v>
      </c>
      <c r="C331" s="197" t="s">
        <v>2978</v>
      </c>
    </row>
    <row r="332" spans="2:3" ht="15">
      <c r="B332" s="181" t="s">
        <v>2987</v>
      </c>
      <c r="C332" s="188">
        <v>33</v>
      </c>
    </row>
    <row r="333" spans="2:3" ht="15">
      <c r="B333" s="181" t="s">
        <v>2784</v>
      </c>
      <c r="C333" s="188">
        <v>134</v>
      </c>
    </row>
    <row r="334" spans="2:3" ht="15">
      <c r="B334" s="181" t="s">
        <v>2786</v>
      </c>
      <c r="C334" s="188">
        <v>162</v>
      </c>
    </row>
    <row r="335" spans="2:3" ht="15">
      <c r="B335" s="181" t="s">
        <v>2789</v>
      </c>
      <c r="C335" s="188">
        <v>333</v>
      </c>
    </row>
    <row r="336" spans="2:3" ht="15">
      <c r="B336" s="181" t="s">
        <v>2988</v>
      </c>
      <c r="C336" s="188">
        <v>52</v>
      </c>
    </row>
    <row r="337" spans="2:3" ht="15">
      <c r="B337" s="181" t="s">
        <v>2795</v>
      </c>
      <c r="C337" s="188">
        <v>566</v>
      </c>
    </row>
    <row r="338" spans="2:3" ht="15">
      <c r="B338" s="181" t="s">
        <v>2807</v>
      </c>
      <c r="C338" s="188">
        <v>42</v>
      </c>
    </row>
    <row r="339" spans="2:3" ht="15">
      <c r="B339" s="181" t="s">
        <v>2812</v>
      </c>
      <c r="C339" s="188">
        <v>196</v>
      </c>
    </row>
    <row r="340" spans="2:3" ht="15">
      <c r="B340" s="181" t="s">
        <v>2989</v>
      </c>
      <c r="C340" s="188">
        <v>333</v>
      </c>
    </row>
    <row r="341" spans="2:3" ht="15">
      <c r="B341" s="181" t="s">
        <v>2817</v>
      </c>
      <c r="C341" s="188">
        <v>17</v>
      </c>
    </row>
    <row r="342" spans="2:3" ht="15">
      <c r="B342" s="181" t="s">
        <v>2820</v>
      </c>
      <c r="C342" s="188">
        <v>505</v>
      </c>
    </row>
    <row r="343" spans="2:3" ht="15">
      <c r="B343" s="181" t="s">
        <v>2822</v>
      </c>
      <c r="C343" s="188">
        <v>501</v>
      </c>
    </row>
    <row r="344" spans="2:3" ht="15">
      <c r="B344" s="181" t="s">
        <v>2826</v>
      </c>
      <c r="C344" s="188">
        <v>303</v>
      </c>
    </row>
    <row r="345" spans="2:3" ht="15">
      <c r="B345" s="181" t="s">
        <v>2838</v>
      </c>
      <c r="C345" s="188">
        <v>435</v>
      </c>
    </row>
    <row r="346" spans="2:3" ht="15">
      <c r="B346" s="181" t="s">
        <v>2841</v>
      </c>
      <c r="C346" s="188">
        <v>261</v>
      </c>
    </row>
    <row r="347" spans="2:3" ht="15">
      <c r="B347" s="181" t="s">
        <v>2843</v>
      </c>
      <c r="C347" s="188">
        <v>537</v>
      </c>
    </row>
    <row r="348" spans="2:3" ht="15">
      <c r="B348" s="181" t="s">
        <v>2847</v>
      </c>
      <c r="C348" s="188">
        <v>1166</v>
      </c>
    </row>
    <row r="349" spans="2:3" ht="15">
      <c r="B349" s="181" t="s">
        <v>2848</v>
      </c>
      <c r="C349" s="188">
        <v>691</v>
      </c>
    </row>
    <row r="350" spans="2:3" ht="15">
      <c r="B350" s="181" t="s">
        <v>2852</v>
      </c>
      <c r="C350" s="188">
        <v>44</v>
      </c>
    </row>
    <row r="351" spans="2:3" ht="15">
      <c r="B351" s="181" t="s">
        <v>2853</v>
      </c>
      <c r="C351" s="188">
        <v>782</v>
      </c>
    </row>
    <row r="352" spans="2:3" ht="15">
      <c r="B352" s="181" t="s">
        <v>2855</v>
      </c>
      <c r="C352" s="188">
        <v>254</v>
      </c>
    </row>
    <row r="353" spans="2:3" ht="15">
      <c r="B353" s="181" t="s">
        <v>2990</v>
      </c>
      <c r="C353" s="188">
        <v>41</v>
      </c>
    </row>
    <row r="354" spans="2:3" ht="15">
      <c r="B354" s="181" t="s">
        <v>2858</v>
      </c>
      <c r="C354" s="188">
        <v>137</v>
      </c>
    </row>
    <row r="355" spans="2:3" ht="15">
      <c r="B355" s="181" t="s">
        <v>2871</v>
      </c>
      <c r="C355" s="188">
        <v>1</v>
      </c>
    </row>
    <row r="356" spans="2:3" ht="15">
      <c r="B356" s="181" t="s">
        <v>2878</v>
      </c>
      <c r="C356" s="188">
        <v>75</v>
      </c>
    </row>
    <row r="357" spans="2:3" ht="15">
      <c r="B357" s="181" t="s">
        <v>2887</v>
      </c>
      <c r="C357" s="188">
        <v>113</v>
      </c>
    </row>
    <row r="358" spans="2:3" ht="15">
      <c r="B358" s="181" t="s">
        <v>2892</v>
      </c>
      <c r="C358" s="188">
        <v>7</v>
      </c>
    </row>
    <row r="359" spans="2:3" ht="15">
      <c r="B359" s="181" t="s">
        <v>2895</v>
      </c>
      <c r="C359" s="188">
        <v>256</v>
      </c>
    </row>
    <row r="360" spans="2:3" ht="15">
      <c r="B360" s="181" t="s">
        <v>2991</v>
      </c>
      <c r="C360" s="188">
        <v>79</v>
      </c>
    </row>
    <row r="361" spans="2:3" ht="15">
      <c r="B361" s="181" t="s">
        <v>2928</v>
      </c>
      <c r="C361" s="188">
        <v>1036</v>
      </c>
    </row>
    <row r="362" spans="2:3" ht="15">
      <c r="B362" s="181" t="s">
        <v>2930</v>
      </c>
      <c r="C362" s="188">
        <v>294</v>
      </c>
    </row>
    <row r="363" spans="2:3" ht="15">
      <c r="B363" s="181" t="s">
        <v>2941</v>
      </c>
      <c r="C363" s="188">
        <v>64</v>
      </c>
    </row>
    <row r="364" spans="2:3" ht="15">
      <c r="B364" s="181" t="s">
        <v>2992</v>
      </c>
      <c r="C364" s="188">
        <v>31</v>
      </c>
    </row>
    <row r="365" spans="2:3" ht="15">
      <c r="B365" s="181" t="s">
        <v>2945</v>
      </c>
      <c r="C365" s="188">
        <v>108</v>
      </c>
    </row>
    <row r="366" spans="2:3" ht="15">
      <c r="B366" s="181" t="s">
        <v>2948</v>
      </c>
      <c r="C366" s="188">
        <v>121</v>
      </c>
    </row>
    <row r="367" spans="2:3" ht="15">
      <c r="B367" s="181" t="s">
        <v>2950</v>
      </c>
      <c r="C367" s="188">
        <v>187</v>
      </c>
    </row>
    <row r="368" spans="2:3" ht="15">
      <c r="B368" s="181" t="s">
        <v>2951</v>
      </c>
      <c r="C368" s="188">
        <v>429</v>
      </c>
    </row>
    <row r="369" spans="2:3" ht="15">
      <c r="B369" s="181" t="s">
        <v>2953</v>
      </c>
      <c r="C369" s="188">
        <v>130</v>
      </c>
    </row>
    <row r="370" spans="2:3" ht="15">
      <c r="B370" s="181" t="s">
        <v>2960</v>
      </c>
      <c r="C370" s="188">
        <v>214</v>
      </c>
    </row>
    <row r="371" spans="2:3" ht="15">
      <c r="B371" s="181" t="s">
        <v>2961</v>
      </c>
      <c r="C371" s="188">
        <v>389</v>
      </c>
    </row>
    <row r="374" spans="2:3" ht="15.75">
      <c r="B374" s="251" t="s">
        <v>2968</v>
      </c>
      <c r="C374" s="252" t="s">
        <v>2969</v>
      </c>
    </row>
    <row r="375" spans="2:3" ht="15">
      <c r="B375" s="181" t="s">
        <v>2987</v>
      </c>
      <c r="C375" s="172">
        <v>18982425</v>
      </c>
    </row>
    <row r="376" spans="2:3" ht="15">
      <c r="B376" s="181" t="s">
        <v>2784</v>
      </c>
      <c r="C376" s="172">
        <v>141230727.13</v>
      </c>
    </row>
    <row r="377" spans="2:3" ht="15">
      <c r="B377" s="181" t="s">
        <v>2786</v>
      </c>
      <c r="C377" s="172">
        <v>279193125</v>
      </c>
    </row>
    <row r="378" spans="2:3" ht="15">
      <c r="B378" s="181" t="s">
        <v>2789</v>
      </c>
      <c r="C378" s="172">
        <v>365611960.79999995</v>
      </c>
    </row>
    <row r="379" spans="2:3" ht="15">
      <c r="B379" s="181" t="s">
        <v>2988</v>
      </c>
      <c r="C379" s="172">
        <v>39696121.920000002</v>
      </c>
    </row>
    <row r="380" spans="2:3" ht="15">
      <c r="B380" s="181" t="s">
        <v>2795</v>
      </c>
      <c r="C380" s="172">
        <v>432635875.31999993</v>
      </c>
    </row>
    <row r="381" spans="2:3" ht="15">
      <c r="B381" s="181" t="s">
        <v>2807</v>
      </c>
      <c r="C381" s="172">
        <v>51701995.160000004</v>
      </c>
    </row>
    <row r="382" spans="2:3" ht="15">
      <c r="B382" s="181" t="s">
        <v>2812</v>
      </c>
      <c r="C382" s="172">
        <v>111764147.04000001</v>
      </c>
    </row>
    <row r="383" spans="2:3" ht="15">
      <c r="B383" s="181" t="s">
        <v>2989</v>
      </c>
      <c r="C383" s="172">
        <v>198374343.75</v>
      </c>
    </row>
    <row r="384" spans="2:3" ht="15">
      <c r="B384" s="181" t="s">
        <v>2817</v>
      </c>
      <c r="C384" s="172">
        <v>17261367.629999999</v>
      </c>
    </row>
    <row r="385" spans="2:3" ht="15">
      <c r="B385" s="181" t="s">
        <v>2820</v>
      </c>
      <c r="C385" s="172">
        <v>322396556.75</v>
      </c>
    </row>
    <row r="386" spans="2:3" ht="15">
      <c r="B386" s="181" t="s">
        <v>2822</v>
      </c>
      <c r="C386" s="172">
        <v>359351562.95999998</v>
      </c>
    </row>
    <row r="387" spans="2:3" ht="15">
      <c r="B387" s="181" t="s">
        <v>2826</v>
      </c>
      <c r="C387" s="172">
        <v>302221102.61000001</v>
      </c>
    </row>
    <row r="388" spans="2:3" ht="15">
      <c r="B388" s="181" t="s">
        <v>2838</v>
      </c>
      <c r="C388" s="172">
        <v>551965110.8900001</v>
      </c>
    </row>
    <row r="389" spans="2:3" ht="15">
      <c r="B389" s="181" t="s">
        <v>2841</v>
      </c>
      <c r="C389" s="172">
        <v>196455243.99000001</v>
      </c>
    </row>
    <row r="390" spans="2:3" ht="15">
      <c r="B390" s="181" t="s">
        <v>2843</v>
      </c>
      <c r="C390" s="172">
        <v>373821929.31999999</v>
      </c>
    </row>
    <row r="391" spans="2:3" ht="15">
      <c r="B391" s="181" t="s">
        <v>2847</v>
      </c>
      <c r="C391" s="172">
        <v>771821250.48000002</v>
      </c>
    </row>
    <row r="392" spans="2:3" ht="15">
      <c r="B392" s="181" t="s">
        <v>2848</v>
      </c>
      <c r="C392" s="172">
        <v>573954596.27999997</v>
      </c>
    </row>
    <row r="393" spans="2:3" ht="15">
      <c r="B393" s="181" t="s">
        <v>2852</v>
      </c>
      <c r="C393" s="172">
        <v>29566350</v>
      </c>
    </row>
    <row r="394" spans="2:3" ht="15">
      <c r="B394" s="181" t="s">
        <v>2853</v>
      </c>
      <c r="C394" s="172">
        <v>538664339.43000007</v>
      </c>
    </row>
    <row r="395" spans="2:3" ht="15">
      <c r="B395" s="181" t="s">
        <v>2855</v>
      </c>
      <c r="C395" s="172">
        <v>189322557.84</v>
      </c>
    </row>
    <row r="396" spans="2:3" ht="15">
      <c r="B396" s="181" t="s">
        <v>2990</v>
      </c>
      <c r="C396" s="172">
        <v>40124083.18</v>
      </c>
    </row>
    <row r="397" spans="2:3" ht="15">
      <c r="B397" s="181" t="s">
        <v>2858</v>
      </c>
      <c r="C397" s="172">
        <v>134377238.06</v>
      </c>
    </row>
    <row r="398" spans="2:3" ht="15">
      <c r="B398" s="181" t="s">
        <v>2871</v>
      </c>
      <c r="C398" s="172">
        <v>878400</v>
      </c>
    </row>
    <row r="399" spans="2:3" ht="15">
      <c r="B399" s="181" t="s">
        <v>2878</v>
      </c>
      <c r="C399" s="172">
        <v>56095940.079999998</v>
      </c>
    </row>
    <row r="400" spans="2:3" ht="15">
      <c r="B400" s="181" t="s">
        <v>2887</v>
      </c>
      <c r="C400" s="172">
        <v>101791445.18000001</v>
      </c>
    </row>
    <row r="401" spans="2:3" ht="15">
      <c r="B401" s="181" t="s">
        <v>2892</v>
      </c>
      <c r="C401" s="172">
        <v>5924330.0199999996</v>
      </c>
    </row>
    <row r="402" spans="2:3" ht="15">
      <c r="B402" s="181" t="s">
        <v>2895</v>
      </c>
      <c r="C402" s="172">
        <v>242732177</v>
      </c>
    </row>
    <row r="403" spans="2:3" ht="15">
      <c r="B403" s="181" t="s">
        <v>2991</v>
      </c>
      <c r="C403" s="172">
        <v>49997049.950000003</v>
      </c>
    </row>
    <row r="404" spans="2:3" ht="15">
      <c r="B404" s="181" t="s">
        <v>2928</v>
      </c>
      <c r="C404" s="172">
        <v>653991201.33000004</v>
      </c>
    </row>
    <row r="405" spans="2:3" ht="15">
      <c r="B405" s="181" t="s">
        <v>2930</v>
      </c>
      <c r="C405" s="172">
        <v>242696775.90000001</v>
      </c>
    </row>
    <row r="406" spans="2:3" ht="15">
      <c r="B406" s="181" t="s">
        <v>2941</v>
      </c>
      <c r="C406" s="172">
        <v>74759963.599999994</v>
      </c>
    </row>
    <row r="407" spans="2:3" ht="15">
      <c r="B407" s="181" t="s">
        <v>2992</v>
      </c>
      <c r="C407" s="172">
        <v>29912220.359999999</v>
      </c>
    </row>
    <row r="408" spans="2:3" ht="15">
      <c r="B408" s="181" t="s">
        <v>2945</v>
      </c>
      <c r="C408" s="172">
        <v>106225694.33000001</v>
      </c>
    </row>
    <row r="409" spans="2:3" ht="15">
      <c r="B409" s="181" t="s">
        <v>2948</v>
      </c>
      <c r="C409" s="172">
        <v>336890952.56999999</v>
      </c>
    </row>
    <row r="410" spans="2:3" ht="15">
      <c r="B410" s="181" t="s">
        <v>2950</v>
      </c>
      <c r="C410" s="172">
        <v>312435881.00999999</v>
      </c>
    </row>
    <row r="411" spans="2:3" ht="15">
      <c r="B411" s="181" t="s">
        <v>2951</v>
      </c>
      <c r="C411" s="172">
        <v>419421634.37</v>
      </c>
    </row>
    <row r="412" spans="2:3" ht="15">
      <c r="B412" s="181" t="s">
        <v>2953</v>
      </c>
      <c r="C412" s="172">
        <v>154721094.90000001</v>
      </c>
    </row>
    <row r="413" spans="2:3" ht="15">
      <c r="B413" s="181" t="s">
        <v>2960</v>
      </c>
      <c r="C413" s="172">
        <v>237132424.16</v>
      </c>
    </row>
    <row r="414" spans="2:3" ht="15">
      <c r="B414" s="181" t="s">
        <v>2961</v>
      </c>
      <c r="C414" s="172">
        <v>332898871.24000001</v>
      </c>
    </row>
    <row r="415" spans="2:3" ht="15">
      <c r="C415" s="256">
        <f>SUM(C375:C414)</f>
        <v>9399000066.5400009</v>
      </c>
    </row>
    <row r="416" spans="2:3" ht="15">
      <c r="C416" s="257"/>
    </row>
    <row r="418" spans="2:3" ht="15.75">
      <c r="B418" s="251" t="s">
        <v>2970</v>
      </c>
      <c r="C418" s="252" t="s">
        <v>2969</v>
      </c>
    </row>
    <row r="419" spans="2:3" ht="15">
      <c r="B419" s="181" t="s">
        <v>2987</v>
      </c>
      <c r="C419" s="172">
        <v>19218451.170000002</v>
      </c>
    </row>
    <row r="420" spans="2:3" ht="15">
      <c r="B420" s="181" t="s">
        <v>2784</v>
      </c>
      <c r="C420" s="172">
        <v>148840804.30000001</v>
      </c>
    </row>
    <row r="421" spans="2:3" ht="15">
      <c r="B421" s="181" t="s">
        <v>2786</v>
      </c>
      <c r="C421" s="172">
        <v>308705206.13</v>
      </c>
    </row>
    <row r="422" spans="2:3" ht="15">
      <c r="B422" s="181" t="s">
        <v>2789</v>
      </c>
      <c r="C422" s="172">
        <v>364617874.01999998</v>
      </c>
    </row>
    <row r="423" spans="2:3" ht="15">
      <c r="B423" s="181" t="s">
        <v>2988</v>
      </c>
      <c r="C423" s="172">
        <v>39686018.270000003</v>
      </c>
    </row>
    <row r="424" spans="2:3" ht="15">
      <c r="B424" s="181" t="s">
        <v>2795</v>
      </c>
      <c r="C424" s="172">
        <v>455355865.20999998</v>
      </c>
    </row>
    <row r="425" spans="2:3" ht="15">
      <c r="B425" s="181" t="s">
        <v>2807</v>
      </c>
      <c r="C425" s="172">
        <v>53260249.43</v>
      </c>
    </row>
    <row r="426" spans="2:3" ht="15">
      <c r="B426" s="181" t="s">
        <v>2812</v>
      </c>
      <c r="C426" s="172">
        <v>112767755.66000001</v>
      </c>
    </row>
    <row r="427" spans="2:3" ht="15">
      <c r="B427" s="181" t="s">
        <v>2989</v>
      </c>
      <c r="C427" s="172">
        <v>204478090.99000001</v>
      </c>
    </row>
    <row r="428" spans="2:3" ht="15">
      <c r="B428" s="181" t="s">
        <v>2817</v>
      </c>
      <c r="C428" s="172">
        <v>16435223.699999997</v>
      </c>
    </row>
    <row r="429" spans="2:3" ht="15">
      <c r="B429" s="181" t="s">
        <v>2820</v>
      </c>
      <c r="C429" s="172">
        <v>317196567.94</v>
      </c>
    </row>
    <row r="430" spans="2:3" ht="15">
      <c r="B430" s="181" t="s">
        <v>2822</v>
      </c>
      <c r="C430" s="172">
        <v>371668746.66999996</v>
      </c>
    </row>
    <row r="431" spans="2:3" ht="15">
      <c r="B431" s="181" t="s">
        <v>2826</v>
      </c>
      <c r="C431" s="172">
        <v>290037634.24000001</v>
      </c>
    </row>
    <row r="432" spans="2:3" ht="15">
      <c r="B432" s="181" t="s">
        <v>2838</v>
      </c>
      <c r="C432" s="172">
        <v>590373077.60000002</v>
      </c>
    </row>
    <row r="433" spans="2:3" ht="15">
      <c r="B433" s="181" t="s">
        <v>2841</v>
      </c>
      <c r="C433" s="172">
        <v>190498332.68000001</v>
      </c>
    </row>
    <row r="434" spans="2:3" ht="15">
      <c r="B434" s="181" t="s">
        <v>2843</v>
      </c>
      <c r="C434" s="172">
        <v>387558881.79999995</v>
      </c>
    </row>
    <row r="435" spans="2:3" ht="15">
      <c r="B435" s="181" t="s">
        <v>2847</v>
      </c>
      <c r="C435" s="172">
        <v>763829070.07000005</v>
      </c>
    </row>
    <row r="436" spans="2:3" ht="15">
      <c r="B436" s="181" t="s">
        <v>2848</v>
      </c>
      <c r="C436" s="172">
        <v>549484736.50999999</v>
      </c>
    </row>
    <row r="437" spans="2:3" ht="15">
      <c r="B437" s="181" t="s">
        <v>2852</v>
      </c>
      <c r="C437" s="172">
        <v>29850977.030000001</v>
      </c>
    </row>
    <row r="438" spans="2:3" ht="15">
      <c r="B438" s="181" t="s">
        <v>2853</v>
      </c>
      <c r="C438" s="172">
        <v>552966442.34000003</v>
      </c>
    </row>
    <row r="439" spans="2:3" ht="15">
      <c r="B439" s="181" t="s">
        <v>2855</v>
      </c>
      <c r="C439" s="172">
        <v>203567595.82000002</v>
      </c>
    </row>
    <row r="440" spans="2:3" ht="15">
      <c r="B440" s="181" t="s">
        <v>2990</v>
      </c>
      <c r="C440" s="172">
        <v>40100070.460000001</v>
      </c>
    </row>
    <row r="441" spans="2:3" ht="15">
      <c r="B441" s="181" t="s">
        <v>2858</v>
      </c>
      <c r="C441" s="172">
        <v>133760822.16999999</v>
      </c>
    </row>
    <row r="442" spans="2:3" ht="15">
      <c r="B442" s="181" t="s">
        <v>2871</v>
      </c>
      <c r="C442" s="172">
        <v>868698.42</v>
      </c>
    </row>
    <row r="443" spans="2:3" ht="15">
      <c r="B443" s="181" t="s">
        <v>2878</v>
      </c>
      <c r="C443" s="172">
        <v>56821633.659999996</v>
      </c>
    </row>
    <row r="444" spans="2:3" ht="15">
      <c r="B444" s="181" t="s">
        <v>2887</v>
      </c>
      <c r="C444" s="172">
        <v>105060937.48999998</v>
      </c>
    </row>
    <row r="445" spans="2:3" ht="15">
      <c r="B445" s="181" t="s">
        <v>2892</v>
      </c>
      <c r="C445" s="172">
        <v>5418657.9899999993</v>
      </c>
    </row>
    <row r="446" spans="2:3" ht="15">
      <c r="B446" s="181" t="s">
        <v>2895</v>
      </c>
      <c r="C446" s="172">
        <v>252688800.94</v>
      </c>
    </row>
    <row r="447" spans="2:3" ht="15">
      <c r="B447" s="181" t="s">
        <v>2991</v>
      </c>
      <c r="C447" s="172">
        <v>49841839.830000006</v>
      </c>
    </row>
    <row r="448" spans="2:3" ht="15">
      <c r="B448" s="181" t="s">
        <v>2928</v>
      </c>
      <c r="C448" s="172">
        <v>677819875.9000001</v>
      </c>
    </row>
    <row r="449" spans="2:3" ht="15">
      <c r="B449" s="181" t="s">
        <v>2930</v>
      </c>
      <c r="C449" s="172">
        <v>236802968.31</v>
      </c>
    </row>
    <row r="450" spans="2:3" ht="15">
      <c r="B450" s="181" t="s">
        <v>2941</v>
      </c>
      <c r="C450" s="172">
        <v>80030892.879999995</v>
      </c>
    </row>
    <row r="451" spans="2:3" ht="15">
      <c r="B451" s="181" t="s">
        <v>2992</v>
      </c>
      <c r="C451" s="172">
        <v>30287269.609999999</v>
      </c>
    </row>
    <row r="452" spans="2:3" ht="15">
      <c r="B452" s="181" t="s">
        <v>2945</v>
      </c>
      <c r="C452" s="172">
        <v>104801101.58000001</v>
      </c>
    </row>
    <row r="453" spans="2:3" ht="15">
      <c r="B453" s="181" t="s">
        <v>2948</v>
      </c>
      <c r="C453" s="172">
        <v>366829507.11000001</v>
      </c>
    </row>
    <row r="454" spans="2:3" ht="15">
      <c r="B454" s="181" t="s">
        <v>2950</v>
      </c>
      <c r="C454" s="172">
        <v>347176278.69999999</v>
      </c>
    </row>
    <row r="455" spans="2:3" ht="15">
      <c r="B455" s="181" t="s">
        <v>2951</v>
      </c>
      <c r="C455" s="172">
        <v>451131509.75999999</v>
      </c>
    </row>
    <row r="456" spans="2:3" ht="15">
      <c r="B456" s="181" t="s">
        <v>2953</v>
      </c>
      <c r="C456" s="172">
        <v>174576612.04000002</v>
      </c>
    </row>
    <row r="457" spans="2:3" ht="15">
      <c r="B457" s="181" t="s">
        <v>2960</v>
      </c>
      <c r="C457" s="172">
        <v>255706688.71000001</v>
      </c>
    </row>
    <row r="458" spans="2:3" ht="15">
      <c r="B458" s="181" t="s">
        <v>2961</v>
      </c>
      <c r="C458" s="172">
        <v>405827702.86000001</v>
      </c>
    </row>
    <row r="459" spans="2:3" ht="15">
      <c r="C459" s="256">
        <f>SUM(C419:C458)</f>
        <v>9745949469.9999981</v>
      </c>
    </row>
    <row r="462" spans="2:3" ht="15">
      <c r="B462" s="275" t="s">
        <v>2994</v>
      </c>
      <c r="C462" s="256">
        <f>+C459-C415</f>
        <v>346949403.45999718</v>
      </c>
    </row>
    <row r="465" spans="2:8" s="110" customFormat="1" ht="15">
      <c r="B465" s="259" t="s">
        <v>2973</v>
      </c>
      <c r="C465" s="276">
        <v>44742</v>
      </c>
      <c r="D465" s="173"/>
      <c r="E465" s="260"/>
      <c r="F465" s="261"/>
      <c r="G465" s="120"/>
      <c r="H465" s="120"/>
    </row>
    <row r="466" spans="2:8" s="110" customFormat="1" ht="45">
      <c r="B466" s="210" t="s">
        <v>2633</v>
      </c>
      <c r="C466" s="210" t="s">
        <v>2974</v>
      </c>
      <c r="D466" s="174" t="s">
        <v>2635</v>
      </c>
      <c r="E466" s="211" t="s">
        <v>2636</v>
      </c>
      <c r="F466" s="212" t="s">
        <v>2637</v>
      </c>
      <c r="G466" s="120"/>
      <c r="H466" s="120"/>
    </row>
    <row r="467" spans="2:8" s="110" customFormat="1" ht="15">
      <c r="B467" s="277" t="s">
        <v>3001</v>
      </c>
      <c r="C467" s="189">
        <v>28400</v>
      </c>
      <c r="D467" s="190">
        <v>15763.3719</v>
      </c>
      <c r="E467" s="278">
        <v>15744.35</v>
      </c>
      <c r="F467" s="212"/>
      <c r="G467" s="120"/>
      <c r="H467" s="120"/>
    </row>
    <row r="468" spans="2:8" s="110" customFormat="1" ht="15">
      <c r="B468" s="277" t="s">
        <v>3002</v>
      </c>
      <c r="C468" s="189">
        <v>25875</v>
      </c>
      <c r="D468" s="190">
        <v>33399.750599999999</v>
      </c>
      <c r="E468" s="278">
        <v>33396.949999999997</v>
      </c>
      <c r="F468" s="212" t="s">
        <v>2995</v>
      </c>
      <c r="G468" s="120"/>
      <c r="H468" s="120"/>
    </row>
    <row r="469" spans="2:8" s="110" customFormat="1">
      <c r="B469" s="265" t="s">
        <v>3000</v>
      </c>
      <c r="C469" s="266"/>
      <c r="D469" s="266"/>
      <c r="E469" s="266"/>
      <c r="F469" s="261"/>
      <c r="G469" s="120"/>
      <c r="H469" s="120"/>
    </row>
    <row r="472" spans="2:8" s="110" customFormat="1">
      <c r="B472" s="110" t="s">
        <v>2975</v>
      </c>
      <c r="C472" s="191">
        <v>2.5700000000000001E-2</v>
      </c>
      <c r="D472" s="266"/>
      <c r="E472" s="266"/>
      <c r="F472" s="261"/>
      <c r="G472" s="120"/>
      <c r="H472" s="120"/>
    </row>
    <row r="475" spans="2:8" s="110" customFormat="1" ht="15">
      <c r="B475" s="249" t="s">
        <v>2976</v>
      </c>
      <c r="C475" s="119"/>
      <c r="F475" s="120"/>
      <c r="G475" s="120"/>
      <c r="H475" s="120"/>
    </row>
    <row r="476" spans="2:8" s="110" customFormat="1">
      <c r="C476" s="119"/>
      <c r="F476" s="120"/>
      <c r="G476" s="120"/>
      <c r="H476" s="120"/>
    </row>
    <row r="477" spans="2:8" s="110" customFormat="1" ht="15">
      <c r="B477" s="271" t="s">
        <v>2996</v>
      </c>
      <c r="C477" s="192" t="s">
        <v>2978</v>
      </c>
      <c r="F477" s="120"/>
      <c r="G477" s="120"/>
      <c r="H477" s="120"/>
    </row>
    <row r="478" spans="2:8" s="110" customFormat="1" ht="15">
      <c r="B478" s="199" t="s">
        <v>3003</v>
      </c>
      <c r="C478" s="279">
        <v>28400</v>
      </c>
      <c r="F478" s="120"/>
      <c r="G478" s="120"/>
      <c r="H478" s="120"/>
    </row>
    <row r="479" spans="2:8" s="110" customFormat="1" ht="15">
      <c r="B479" s="199" t="s">
        <v>3004</v>
      </c>
      <c r="C479" s="279">
        <v>25875</v>
      </c>
      <c r="F479" s="120"/>
      <c r="G479" s="120"/>
      <c r="H479" s="120"/>
    </row>
    <row r="480" spans="2:8" s="110" customFormat="1">
      <c r="C480" s="280"/>
      <c r="F480" s="120"/>
      <c r="G480" s="120"/>
      <c r="H480" s="120"/>
    </row>
    <row r="481" spans="2:8" s="110" customFormat="1">
      <c r="C481" s="280"/>
      <c r="F481" s="120"/>
      <c r="G481" s="120"/>
      <c r="H481" s="120"/>
    </row>
    <row r="482" spans="2:8" s="110" customFormat="1" ht="15">
      <c r="B482" s="271" t="s">
        <v>2997</v>
      </c>
      <c r="C482" s="193" t="s">
        <v>2978</v>
      </c>
      <c r="F482" s="120"/>
      <c r="G482" s="120"/>
      <c r="H482" s="120"/>
    </row>
    <row r="483" spans="2:8" s="110" customFormat="1" ht="15">
      <c r="B483" s="199" t="s">
        <v>3003</v>
      </c>
      <c r="C483" s="279">
        <v>28400</v>
      </c>
      <c r="F483" s="120"/>
      <c r="G483" s="120"/>
      <c r="H483" s="120"/>
    </row>
    <row r="484" spans="2:8" s="110" customFormat="1" ht="15">
      <c r="B484" s="199" t="s">
        <v>3004</v>
      </c>
      <c r="C484" s="279">
        <v>25875</v>
      </c>
      <c r="F484" s="120"/>
      <c r="G484" s="120"/>
      <c r="H484" s="120"/>
    </row>
    <row r="485" spans="2:8" s="110" customFormat="1">
      <c r="C485" s="119"/>
      <c r="F485" s="120"/>
      <c r="G485" s="120"/>
      <c r="H485" s="120"/>
    </row>
    <row r="486" spans="2:8" s="110" customFormat="1">
      <c r="C486" s="119"/>
      <c r="F486" s="120"/>
      <c r="G486" s="120"/>
      <c r="H486" s="120"/>
    </row>
    <row r="487" spans="2:8" s="110" customFormat="1" ht="15">
      <c r="B487" s="271" t="s">
        <v>2998</v>
      </c>
      <c r="C487" s="194" t="s">
        <v>2980</v>
      </c>
      <c r="F487" s="120"/>
      <c r="G487" s="120"/>
      <c r="H487" s="120"/>
    </row>
    <row r="488" spans="2:8" s="110" customFormat="1" ht="15">
      <c r="B488" s="199" t="s">
        <v>3003</v>
      </c>
      <c r="C488" s="195">
        <v>447504525.44</v>
      </c>
      <c r="F488" s="120"/>
      <c r="G488" s="120"/>
      <c r="H488" s="120"/>
    </row>
    <row r="489" spans="2:8" s="110" customFormat="1" ht="15">
      <c r="B489" s="199" t="s">
        <v>3004</v>
      </c>
      <c r="C489" s="281">
        <v>862140411.67999995</v>
      </c>
      <c r="F489" s="120"/>
      <c r="G489" s="120"/>
      <c r="H489" s="120"/>
    </row>
    <row r="490" spans="2:8" s="110" customFormat="1" ht="15">
      <c r="C490" s="282">
        <f>SUM(C488:C489)</f>
        <v>1309644937.1199999</v>
      </c>
      <c r="F490" s="120"/>
      <c r="G490" s="120"/>
      <c r="H490" s="120"/>
    </row>
    <row r="491" spans="2:8" s="110" customFormat="1">
      <c r="C491" s="119"/>
      <c r="F491" s="120"/>
      <c r="G491" s="120"/>
      <c r="H491" s="120"/>
    </row>
    <row r="492" spans="2:8" s="110" customFormat="1" ht="15">
      <c r="B492" s="271" t="s">
        <v>2999</v>
      </c>
      <c r="C492" s="194" t="s">
        <v>2980</v>
      </c>
      <c r="F492" s="120"/>
      <c r="G492" s="120"/>
      <c r="H492" s="120"/>
    </row>
    <row r="493" spans="2:8" s="110" customFormat="1" ht="15">
      <c r="B493" s="199" t="s">
        <v>3003</v>
      </c>
      <c r="C493" s="195">
        <v>440245627.24000001</v>
      </c>
      <c r="F493" s="120"/>
      <c r="G493" s="120"/>
      <c r="H493" s="120"/>
    </row>
    <row r="494" spans="2:8" s="110" customFormat="1" ht="15">
      <c r="B494" s="199" t="s">
        <v>3004</v>
      </c>
      <c r="C494" s="281">
        <v>828947011.26999998</v>
      </c>
      <c r="F494" s="120"/>
      <c r="G494" s="120"/>
      <c r="H494" s="120"/>
    </row>
    <row r="495" spans="2:8" s="110" customFormat="1" ht="15">
      <c r="C495" s="282">
        <f>SUM(C493:C494)</f>
        <v>1269192638.51</v>
      </c>
      <c r="F495" s="120"/>
      <c r="G495" s="120"/>
      <c r="H495" s="120"/>
    </row>
    <row r="496" spans="2:8" s="110" customFormat="1">
      <c r="C496" s="119"/>
      <c r="F496" s="120"/>
      <c r="G496" s="120"/>
      <c r="H496" s="120"/>
    </row>
    <row r="497" spans="2:8" s="110" customFormat="1" ht="15">
      <c r="B497" s="272" t="s">
        <v>2982</v>
      </c>
      <c r="C497" s="282">
        <f>+C495-C490</f>
        <v>-40452298.609999895</v>
      </c>
      <c r="F497" s="120"/>
      <c r="G497" s="120"/>
      <c r="H497" s="120"/>
    </row>
    <row r="499" spans="2:8" ht="63" customHeight="1">
      <c r="B499" s="397" t="s">
        <v>1061</v>
      </c>
      <c r="C499" s="397"/>
      <c r="D499" s="397"/>
      <c r="E499" s="397"/>
      <c r="F499" s="397"/>
    </row>
  </sheetData>
  <mergeCells count="4">
    <mergeCell ref="B1:E1"/>
    <mergeCell ref="C3:C7"/>
    <mergeCell ref="D3:D7"/>
    <mergeCell ref="B499:F499"/>
  </mergeCells>
  <conditionalFormatting sqref="B238">
    <cfRule type="expression" dxfId="1095" priority="223">
      <formula>$A67141="Total"</formula>
    </cfRule>
  </conditionalFormatting>
  <conditionalFormatting sqref="C478:C479">
    <cfRule type="expression" dxfId="1094" priority="183">
      <formula>#REF!="Total"</formula>
    </cfRule>
  </conditionalFormatting>
  <conditionalFormatting sqref="C478:C479">
    <cfRule type="expression" dxfId="1093" priority="182">
      <formula>#REF!="Total"</formula>
    </cfRule>
  </conditionalFormatting>
  <conditionalFormatting sqref="C478:C479">
    <cfRule type="expression" dxfId="1092" priority="181">
      <formula>#REF!="Total"</formula>
    </cfRule>
  </conditionalFormatting>
  <conditionalFormatting sqref="C478:C479">
    <cfRule type="expression" dxfId="1091" priority="180">
      <formula>#REF!="Total"</formula>
    </cfRule>
  </conditionalFormatting>
  <conditionalFormatting sqref="C478:C479">
    <cfRule type="expression" dxfId="1090" priority="179">
      <formula>#REF!="Total"</formula>
    </cfRule>
  </conditionalFormatting>
  <conditionalFormatting sqref="C478:C479">
    <cfRule type="expression" dxfId="1089" priority="178">
      <formula>#REF!="Total"</formula>
    </cfRule>
  </conditionalFormatting>
  <conditionalFormatting sqref="C478:C479">
    <cfRule type="expression" dxfId="1088" priority="177">
      <formula>#REF!="Total"</formula>
    </cfRule>
  </conditionalFormatting>
  <conditionalFormatting sqref="C478:C479">
    <cfRule type="expression" dxfId="1087" priority="176">
      <formula>#REF!="Total"</formula>
    </cfRule>
  </conditionalFormatting>
  <conditionalFormatting sqref="C478:C479">
    <cfRule type="expression" dxfId="1086" priority="175">
      <formula>#REF!="Total"</formula>
    </cfRule>
  </conditionalFormatting>
  <conditionalFormatting sqref="C478:C479">
    <cfRule type="expression" dxfId="1085" priority="186">
      <formula>#REF!="Total"</formula>
    </cfRule>
  </conditionalFormatting>
  <conditionalFormatting sqref="C478:C479">
    <cfRule type="expression" dxfId="1084" priority="187">
      <formula>#REF!="Total"</formula>
    </cfRule>
  </conditionalFormatting>
  <conditionalFormatting sqref="C478:C479">
    <cfRule type="expression" dxfId="1083" priority="188">
      <formula>#REF!="Total"</formula>
    </cfRule>
  </conditionalFormatting>
  <conditionalFormatting sqref="C478:C479">
    <cfRule type="expression" dxfId="1082" priority="189">
      <formula>#REF!="Total"</formula>
    </cfRule>
  </conditionalFormatting>
  <conditionalFormatting sqref="C478:C479">
    <cfRule type="expression" dxfId="1081" priority="190">
      <formula>$A478="Total"</formula>
    </cfRule>
  </conditionalFormatting>
  <conditionalFormatting sqref="C478:C479">
    <cfRule type="expression" dxfId="1080" priority="174">
      <formula>#REF!="Total"</formula>
    </cfRule>
  </conditionalFormatting>
  <conditionalFormatting sqref="C478:C479">
    <cfRule type="expression" dxfId="1079" priority="191" stopIfTrue="1">
      <formula>#REF!="Total"</formula>
    </cfRule>
  </conditionalFormatting>
  <conditionalFormatting sqref="C478:C479">
    <cfRule type="expression" dxfId="1078" priority="192">
      <formula>#REF!="Total"</formula>
    </cfRule>
  </conditionalFormatting>
  <conditionalFormatting sqref="C478:C479">
    <cfRule type="expression" dxfId="1077" priority="193">
      <formula>#REF!="Total"</formula>
    </cfRule>
  </conditionalFormatting>
  <conditionalFormatting sqref="C478:C479">
    <cfRule type="expression" dxfId="1076" priority="194">
      <formula>#REF!="Total"</formula>
    </cfRule>
  </conditionalFormatting>
  <conditionalFormatting sqref="C478:C479">
    <cfRule type="expression" dxfId="1075" priority="195">
      <formula>#REF!="Total"</formula>
    </cfRule>
  </conditionalFormatting>
  <conditionalFormatting sqref="C478:C479">
    <cfRule type="expression" dxfId="1074" priority="196">
      <formula>#REF!="Total"</formula>
    </cfRule>
  </conditionalFormatting>
  <conditionalFormatting sqref="C478:C479">
    <cfRule type="expression" dxfId="1073" priority="197">
      <formula>#REF!="Total"</formula>
    </cfRule>
  </conditionalFormatting>
  <conditionalFormatting sqref="C478:C479">
    <cfRule type="expression" dxfId="1072" priority="198">
      <formula>#REF!="Total"</formula>
    </cfRule>
  </conditionalFormatting>
  <conditionalFormatting sqref="C478:C479">
    <cfRule type="expression" dxfId="1071" priority="199">
      <formula>#REF!="Total"</formula>
    </cfRule>
  </conditionalFormatting>
  <conditionalFormatting sqref="C478:C479">
    <cfRule type="expression" dxfId="1070" priority="200">
      <formula>#REF!="Total"</formula>
    </cfRule>
  </conditionalFormatting>
  <conditionalFormatting sqref="C478:C479">
    <cfRule type="expression" dxfId="1069" priority="201">
      <formula>#REF!="Total"</formula>
    </cfRule>
  </conditionalFormatting>
  <conditionalFormatting sqref="C478:C479">
    <cfRule type="expression" dxfId="1068" priority="202">
      <formula>#REF!="Total"</formula>
    </cfRule>
  </conditionalFormatting>
  <conditionalFormatting sqref="C478:C479">
    <cfRule type="expression" dxfId="1067" priority="203">
      <formula>#REF!="Total"</formula>
    </cfRule>
  </conditionalFormatting>
  <conditionalFormatting sqref="C478:C479">
    <cfRule type="expression" dxfId="1066" priority="204">
      <formula>#REF!="Total"</formula>
    </cfRule>
  </conditionalFormatting>
  <conditionalFormatting sqref="C478:C479">
    <cfRule type="expression" dxfId="1065" priority="205">
      <formula>#REF!="Total"</formula>
    </cfRule>
  </conditionalFormatting>
  <conditionalFormatting sqref="C478:C479">
    <cfRule type="expression" dxfId="1064" priority="206">
      <formula>#REF!="Total"</formula>
    </cfRule>
  </conditionalFormatting>
  <conditionalFormatting sqref="C478:C479">
    <cfRule type="expression" dxfId="1063" priority="207">
      <formula>#REF!="Total"</formula>
    </cfRule>
  </conditionalFormatting>
  <conditionalFormatting sqref="C478:C479">
    <cfRule type="expression" dxfId="1062" priority="208">
      <formula>#REF!="Total"</formula>
    </cfRule>
  </conditionalFormatting>
  <conditionalFormatting sqref="C478">
    <cfRule type="expression" dxfId="1061" priority="209">
      <formula>$A444="Total"</formula>
    </cfRule>
  </conditionalFormatting>
  <conditionalFormatting sqref="C478:C479">
    <cfRule type="expression" dxfId="1060" priority="210">
      <formula>#REF!="Total"</formula>
    </cfRule>
  </conditionalFormatting>
  <conditionalFormatting sqref="C479">
    <cfRule type="expression" dxfId="1059" priority="171">
      <formula>$A435="Total"</formula>
    </cfRule>
  </conditionalFormatting>
  <conditionalFormatting sqref="C478:C479">
    <cfRule type="expression" dxfId="1058" priority="211">
      <formula>#REF!="Total"</formula>
    </cfRule>
  </conditionalFormatting>
  <conditionalFormatting sqref="C478:C479">
    <cfRule type="expression" dxfId="1057" priority="212">
      <formula>#REF!="Total"</formula>
    </cfRule>
  </conditionalFormatting>
  <conditionalFormatting sqref="C479">
    <cfRule type="expression" dxfId="1056" priority="213">
      <formula>$A492="Total"</formula>
    </cfRule>
  </conditionalFormatting>
  <conditionalFormatting sqref="C478:C479">
    <cfRule type="expression" dxfId="1055" priority="214">
      <formula>#REF!="Total"</formula>
    </cfRule>
  </conditionalFormatting>
  <conditionalFormatting sqref="C479">
    <cfRule type="expression" dxfId="1054" priority="215">
      <formula>$A493="Total"</formula>
    </cfRule>
  </conditionalFormatting>
  <conditionalFormatting sqref="C479">
    <cfRule type="expression" dxfId="1053" priority="170">
      <formula>$A433="Total"</formula>
    </cfRule>
  </conditionalFormatting>
  <conditionalFormatting sqref="C478">
    <cfRule type="expression" dxfId="1052" priority="169">
      <formula>$A450="Total"</formula>
    </cfRule>
  </conditionalFormatting>
  <conditionalFormatting sqref="C479">
    <cfRule type="expression" dxfId="1051" priority="216">
      <formula>$A431="Total"</formula>
    </cfRule>
  </conditionalFormatting>
  <conditionalFormatting sqref="C478:C479">
    <cfRule type="expression" dxfId="1050" priority="217" stopIfTrue="1">
      <formula>#REF!="Total"</formula>
    </cfRule>
  </conditionalFormatting>
  <conditionalFormatting sqref="C478:C479">
    <cfRule type="expression" dxfId="1049" priority="218" stopIfTrue="1">
      <formula>#REF!="Total"</formula>
    </cfRule>
  </conditionalFormatting>
  <conditionalFormatting sqref="C478:C479">
    <cfRule type="expression" dxfId="1048" priority="219" stopIfTrue="1">
      <formula>#REF!="Total"</formula>
    </cfRule>
  </conditionalFormatting>
  <conditionalFormatting sqref="C478:C479">
    <cfRule type="expression" dxfId="1047" priority="220">
      <formula>#REF!="Total"</formula>
    </cfRule>
  </conditionalFormatting>
  <conditionalFormatting sqref="C479">
    <cfRule type="expression" dxfId="1046" priority="167">
      <formula>$A436="Total"</formula>
    </cfRule>
  </conditionalFormatting>
  <conditionalFormatting sqref="C479">
    <cfRule type="expression" dxfId="1045" priority="221">
      <formula>$A434="Total"</formula>
    </cfRule>
  </conditionalFormatting>
  <conditionalFormatting sqref="C479">
    <cfRule type="expression" dxfId="1044" priority="222">
      <formula>$A429="Total"</formula>
    </cfRule>
  </conditionalFormatting>
  <conditionalFormatting sqref="C478">
    <cfRule type="expression" dxfId="1043" priority="165">
      <formula>$A451="Total"</formula>
    </cfRule>
  </conditionalFormatting>
  <conditionalFormatting sqref="C478">
    <cfRule type="expression" dxfId="1042" priority="160">
      <formula>$A448="Total"</formula>
    </cfRule>
  </conditionalFormatting>
  <conditionalFormatting sqref="C478">
    <cfRule type="expression" dxfId="1041" priority="159">
      <formula>$A449="Total"</formula>
    </cfRule>
  </conditionalFormatting>
  <conditionalFormatting sqref="C478">
    <cfRule type="expression" dxfId="1040" priority="153">
      <formula>$A446="Total"</formula>
    </cfRule>
  </conditionalFormatting>
  <conditionalFormatting sqref="C478">
    <cfRule type="expression" dxfId="1039" priority="156">
      <formula>$A512="Total"</formula>
    </cfRule>
  </conditionalFormatting>
  <conditionalFormatting sqref="C478">
    <cfRule type="expression" dxfId="1038" priority="157">
      <formula>$A510="Total"</formula>
    </cfRule>
  </conditionalFormatting>
  <conditionalFormatting sqref="C478">
    <cfRule type="expression" dxfId="1037" priority="155">
      <formula>$A406="Total"</formula>
    </cfRule>
  </conditionalFormatting>
  <conditionalFormatting sqref="C479">
    <cfRule type="expression" dxfId="1036" priority="161">
      <formula>$A495="Total"</formula>
    </cfRule>
  </conditionalFormatting>
  <conditionalFormatting sqref="C478">
    <cfRule type="expression" dxfId="1035" priority="173">
      <formula>$A408="Total"</formula>
    </cfRule>
  </conditionalFormatting>
  <conditionalFormatting sqref="C479">
    <cfRule type="expression" dxfId="1034" priority="154">
      <formula>$A393="Total"</formula>
    </cfRule>
  </conditionalFormatting>
  <conditionalFormatting sqref="C478">
    <cfRule type="expression" dxfId="1033" priority="152">
      <formula>$A509="Total"</formula>
    </cfRule>
  </conditionalFormatting>
  <conditionalFormatting sqref="C479">
    <cfRule type="expression" dxfId="1032" priority="166">
      <formula>$A392="Total"</formula>
    </cfRule>
  </conditionalFormatting>
  <conditionalFormatting sqref="C478">
    <cfRule type="expression" dxfId="1031" priority="172">
      <formula>$A410="Total"</formula>
    </cfRule>
  </conditionalFormatting>
  <conditionalFormatting sqref="C479">
    <cfRule type="expression" dxfId="1030" priority="184">
      <formula>$A490="Total"</formula>
    </cfRule>
  </conditionalFormatting>
  <conditionalFormatting sqref="C478">
    <cfRule type="expression" dxfId="1029" priority="150">
      <formula>$A407="Total"</formula>
    </cfRule>
  </conditionalFormatting>
  <conditionalFormatting sqref="C479">
    <cfRule type="expression" dxfId="1028" priority="185">
      <formula>$A390="Total"</formula>
    </cfRule>
  </conditionalFormatting>
  <conditionalFormatting sqref="C478:C479">
    <cfRule type="expression" dxfId="1027" priority="149">
      <formula>#REF!="Total"</formula>
    </cfRule>
  </conditionalFormatting>
  <conditionalFormatting sqref="C478">
    <cfRule type="expression" dxfId="1026" priority="151" stopIfTrue="1">
      <formula>$C452="Total"</formula>
    </cfRule>
  </conditionalFormatting>
  <conditionalFormatting sqref="C479">
    <cfRule type="expression" dxfId="1025" priority="158" stopIfTrue="1">
      <formula>$C437="Total"</formula>
    </cfRule>
  </conditionalFormatting>
  <conditionalFormatting sqref="C479">
    <cfRule type="expression" dxfId="1024" priority="164">
      <formula>$A394="Total"</formula>
    </cfRule>
  </conditionalFormatting>
  <conditionalFormatting sqref="C478">
    <cfRule type="expression" dxfId="1023" priority="168">
      <formula>#REF!="Total"</formula>
    </cfRule>
  </conditionalFormatting>
  <conditionalFormatting sqref="C478">
    <cfRule type="expression" dxfId="1022" priority="162">
      <formula>$A409="Total"</formula>
    </cfRule>
  </conditionalFormatting>
  <conditionalFormatting sqref="C479">
    <cfRule type="expression" dxfId="1021" priority="163">
      <formula>$A391="Total"</formula>
    </cfRule>
  </conditionalFormatting>
  <conditionalFormatting sqref="C483:C484">
    <cfRule type="expression" dxfId="1020" priority="35">
      <formula>#REF!="Total"</formula>
    </cfRule>
  </conditionalFormatting>
  <conditionalFormatting sqref="C483:C484">
    <cfRule type="expression" dxfId="1019" priority="34">
      <formula>#REF!="Total"</formula>
    </cfRule>
  </conditionalFormatting>
  <conditionalFormatting sqref="C483:C484">
    <cfRule type="expression" dxfId="1018" priority="33">
      <formula>#REF!="Total"</formula>
    </cfRule>
  </conditionalFormatting>
  <conditionalFormatting sqref="C483:C484">
    <cfRule type="expression" dxfId="1017" priority="32">
      <formula>#REF!="Total"</formula>
    </cfRule>
  </conditionalFormatting>
  <conditionalFormatting sqref="C483:C484">
    <cfRule type="expression" dxfId="1016" priority="31">
      <formula>#REF!="Total"</formula>
    </cfRule>
  </conditionalFormatting>
  <conditionalFormatting sqref="C483:C484">
    <cfRule type="expression" dxfId="1015" priority="30">
      <formula>#REF!="Total"</formula>
    </cfRule>
  </conditionalFormatting>
  <conditionalFormatting sqref="C483:C484">
    <cfRule type="expression" dxfId="1014" priority="29">
      <formula>#REF!="Total"</formula>
    </cfRule>
  </conditionalFormatting>
  <conditionalFormatting sqref="C483:C484">
    <cfRule type="expression" dxfId="1013" priority="28">
      <formula>#REF!="Total"</formula>
    </cfRule>
  </conditionalFormatting>
  <conditionalFormatting sqref="C483:C484">
    <cfRule type="expression" dxfId="1012" priority="27">
      <formula>#REF!="Total"</formula>
    </cfRule>
  </conditionalFormatting>
  <conditionalFormatting sqref="C483:C484">
    <cfRule type="expression" dxfId="1011" priority="38">
      <formula>#REF!="Total"</formula>
    </cfRule>
  </conditionalFormatting>
  <conditionalFormatting sqref="C483:C484">
    <cfRule type="expression" dxfId="1010" priority="39">
      <formula>#REF!="Total"</formula>
    </cfRule>
  </conditionalFormatting>
  <conditionalFormatting sqref="C483:C484">
    <cfRule type="expression" dxfId="1009" priority="40">
      <formula>#REF!="Total"</formula>
    </cfRule>
  </conditionalFormatting>
  <conditionalFormatting sqref="C483:C484">
    <cfRule type="expression" dxfId="1008" priority="41">
      <formula>#REF!="Total"</formula>
    </cfRule>
  </conditionalFormatting>
  <conditionalFormatting sqref="C483:C484">
    <cfRule type="expression" dxfId="1007" priority="42">
      <formula>$A483="Total"</formula>
    </cfRule>
  </conditionalFormatting>
  <conditionalFormatting sqref="C483:C484">
    <cfRule type="expression" dxfId="1006" priority="26">
      <formula>#REF!="Total"</formula>
    </cfRule>
  </conditionalFormatting>
  <conditionalFormatting sqref="C483:C484">
    <cfRule type="expression" dxfId="1005" priority="43" stopIfTrue="1">
      <formula>#REF!="Total"</formula>
    </cfRule>
  </conditionalFormatting>
  <conditionalFormatting sqref="C483:C484">
    <cfRule type="expression" dxfId="1004" priority="44">
      <formula>#REF!="Total"</formula>
    </cfRule>
  </conditionalFormatting>
  <conditionalFormatting sqref="C483:C484">
    <cfRule type="expression" dxfId="1003" priority="45">
      <formula>#REF!="Total"</formula>
    </cfRule>
  </conditionalFormatting>
  <conditionalFormatting sqref="C483:C484">
    <cfRule type="expression" dxfId="1002" priority="46">
      <formula>#REF!="Total"</formula>
    </cfRule>
  </conditionalFormatting>
  <conditionalFormatting sqref="C483:C484">
    <cfRule type="expression" dxfId="1001" priority="47">
      <formula>#REF!="Total"</formula>
    </cfRule>
  </conditionalFormatting>
  <conditionalFormatting sqref="C483:C484">
    <cfRule type="expression" dxfId="1000" priority="48">
      <formula>#REF!="Total"</formula>
    </cfRule>
  </conditionalFormatting>
  <conditionalFormatting sqref="C483:C484">
    <cfRule type="expression" dxfId="999" priority="49">
      <formula>#REF!="Total"</formula>
    </cfRule>
  </conditionalFormatting>
  <conditionalFormatting sqref="C483:C484">
    <cfRule type="expression" dxfId="998" priority="50">
      <formula>#REF!="Total"</formula>
    </cfRule>
  </conditionalFormatting>
  <conditionalFormatting sqref="C483:C484">
    <cfRule type="expression" dxfId="997" priority="51">
      <formula>#REF!="Total"</formula>
    </cfRule>
  </conditionalFormatting>
  <conditionalFormatting sqref="C483:C484">
    <cfRule type="expression" dxfId="996" priority="52">
      <formula>#REF!="Total"</formula>
    </cfRule>
  </conditionalFormatting>
  <conditionalFormatting sqref="C483:C484">
    <cfRule type="expression" dxfId="995" priority="53">
      <formula>#REF!="Total"</formula>
    </cfRule>
  </conditionalFormatting>
  <conditionalFormatting sqref="C483:C484">
    <cfRule type="expression" dxfId="994" priority="54">
      <formula>#REF!="Total"</formula>
    </cfRule>
  </conditionalFormatting>
  <conditionalFormatting sqref="C483:C484">
    <cfRule type="expression" dxfId="993" priority="55">
      <formula>#REF!="Total"</formula>
    </cfRule>
  </conditionalFormatting>
  <conditionalFormatting sqref="C483:C484">
    <cfRule type="expression" dxfId="992" priority="56">
      <formula>#REF!="Total"</formula>
    </cfRule>
  </conditionalFormatting>
  <conditionalFormatting sqref="C483:C484">
    <cfRule type="expression" dxfId="991" priority="57">
      <formula>#REF!="Total"</formula>
    </cfRule>
  </conditionalFormatting>
  <conditionalFormatting sqref="C483:C484">
    <cfRule type="expression" dxfId="990" priority="58">
      <formula>#REF!="Total"</formula>
    </cfRule>
  </conditionalFormatting>
  <conditionalFormatting sqref="C483:C484">
    <cfRule type="expression" dxfId="989" priority="59">
      <formula>#REF!="Total"</formula>
    </cfRule>
  </conditionalFormatting>
  <conditionalFormatting sqref="C483:C484">
    <cfRule type="expression" dxfId="988" priority="60">
      <formula>#REF!="Total"</formula>
    </cfRule>
  </conditionalFormatting>
  <conditionalFormatting sqref="C483">
    <cfRule type="expression" dxfId="987" priority="61">
      <formula>$A449="Total"</formula>
    </cfRule>
  </conditionalFormatting>
  <conditionalFormatting sqref="C483:C484">
    <cfRule type="expression" dxfId="986" priority="62">
      <formula>#REF!="Total"</formula>
    </cfRule>
  </conditionalFormatting>
  <conditionalFormatting sqref="C484">
    <cfRule type="expression" dxfId="985" priority="23">
      <formula>$A440="Total"</formula>
    </cfRule>
  </conditionalFormatting>
  <conditionalFormatting sqref="C483:C484">
    <cfRule type="expression" dxfId="984" priority="63">
      <formula>#REF!="Total"</formula>
    </cfRule>
  </conditionalFormatting>
  <conditionalFormatting sqref="C483:C484">
    <cfRule type="expression" dxfId="983" priority="64">
      <formula>#REF!="Total"</formula>
    </cfRule>
  </conditionalFormatting>
  <conditionalFormatting sqref="C484">
    <cfRule type="expression" dxfId="982" priority="65">
      <formula>$A497="Total"</formula>
    </cfRule>
  </conditionalFormatting>
  <conditionalFormatting sqref="C483:C484">
    <cfRule type="expression" dxfId="981" priority="66">
      <formula>#REF!="Total"</formula>
    </cfRule>
  </conditionalFormatting>
  <conditionalFormatting sqref="C484">
    <cfRule type="expression" dxfId="980" priority="67">
      <formula>$A498="Total"</formula>
    </cfRule>
  </conditionalFormatting>
  <conditionalFormatting sqref="C484">
    <cfRule type="expression" dxfId="979" priority="22">
      <formula>$A438="Total"</formula>
    </cfRule>
  </conditionalFormatting>
  <conditionalFormatting sqref="C483">
    <cfRule type="expression" dxfId="978" priority="21">
      <formula>$A455="Total"</formula>
    </cfRule>
  </conditionalFormatting>
  <conditionalFormatting sqref="C484">
    <cfRule type="expression" dxfId="977" priority="68">
      <formula>$A436="Total"</formula>
    </cfRule>
  </conditionalFormatting>
  <conditionalFormatting sqref="C483:C484">
    <cfRule type="expression" dxfId="976" priority="69" stopIfTrue="1">
      <formula>#REF!="Total"</formula>
    </cfRule>
  </conditionalFormatting>
  <conditionalFormatting sqref="C483:C484">
    <cfRule type="expression" dxfId="975" priority="70" stopIfTrue="1">
      <formula>#REF!="Total"</formula>
    </cfRule>
  </conditionalFormatting>
  <conditionalFormatting sqref="C483:C484">
    <cfRule type="expression" dxfId="974" priority="71" stopIfTrue="1">
      <formula>#REF!="Total"</formula>
    </cfRule>
  </conditionalFormatting>
  <conditionalFormatting sqref="C483:C484">
    <cfRule type="expression" dxfId="973" priority="72">
      <formula>#REF!="Total"</formula>
    </cfRule>
  </conditionalFormatting>
  <conditionalFormatting sqref="C484">
    <cfRule type="expression" dxfId="972" priority="19">
      <formula>$A441="Total"</formula>
    </cfRule>
  </conditionalFormatting>
  <conditionalFormatting sqref="C484">
    <cfRule type="expression" dxfId="971" priority="73">
      <formula>$A439="Total"</formula>
    </cfRule>
  </conditionalFormatting>
  <conditionalFormatting sqref="C484">
    <cfRule type="expression" dxfId="970" priority="74">
      <formula>$A434="Total"</formula>
    </cfRule>
  </conditionalFormatting>
  <conditionalFormatting sqref="C483">
    <cfRule type="expression" dxfId="969" priority="17">
      <formula>$A456="Total"</formula>
    </cfRule>
  </conditionalFormatting>
  <conditionalFormatting sqref="C483">
    <cfRule type="expression" dxfId="968" priority="12">
      <formula>$A453="Total"</formula>
    </cfRule>
  </conditionalFormatting>
  <conditionalFormatting sqref="C483">
    <cfRule type="expression" dxfId="967" priority="11">
      <formula>$A454="Total"</formula>
    </cfRule>
  </conditionalFormatting>
  <conditionalFormatting sqref="C483">
    <cfRule type="expression" dxfId="966" priority="5">
      <formula>$A451="Total"</formula>
    </cfRule>
  </conditionalFormatting>
  <conditionalFormatting sqref="C483">
    <cfRule type="expression" dxfId="965" priority="8">
      <formula>$A517="Total"</formula>
    </cfRule>
  </conditionalFormatting>
  <conditionalFormatting sqref="C483">
    <cfRule type="expression" dxfId="964" priority="9">
      <formula>$A515="Total"</formula>
    </cfRule>
  </conditionalFormatting>
  <conditionalFormatting sqref="C483">
    <cfRule type="expression" dxfId="963" priority="7">
      <formula>$A411="Total"</formula>
    </cfRule>
  </conditionalFormatting>
  <conditionalFormatting sqref="C484">
    <cfRule type="expression" dxfId="962" priority="13">
      <formula>$A500="Total"</formula>
    </cfRule>
  </conditionalFormatting>
  <conditionalFormatting sqref="C483">
    <cfRule type="expression" dxfId="961" priority="25">
      <formula>$A413="Total"</formula>
    </cfRule>
  </conditionalFormatting>
  <conditionalFormatting sqref="C484">
    <cfRule type="expression" dxfId="960" priority="6">
      <formula>$A398="Total"</formula>
    </cfRule>
  </conditionalFormatting>
  <conditionalFormatting sqref="C483">
    <cfRule type="expression" dxfId="959" priority="4">
      <formula>$A514="Total"</formula>
    </cfRule>
  </conditionalFormatting>
  <conditionalFormatting sqref="C484">
    <cfRule type="expression" dxfId="958" priority="18">
      <formula>$A397="Total"</formula>
    </cfRule>
  </conditionalFormatting>
  <conditionalFormatting sqref="C483">
    <cfRule type="expression" dxfId="957" priority="24">
      <formula>$A415="Total"</formula>
    </cfRule>
  </conditionalFormatting>
  <conditionalFormatting sqref="C484">
    <cfRule type="expression" dxfId="956" priority="36">
      <formula>$A495="Total"</formula>
    </cfRule>
  </conditionalFormatting>
  <conditionalFormatting sqref="C483">
    <cfRule type="expression" dxfId="955" priority="2">
      <formula>$A412="Total"</formula>
    </cfRule>
  </conditionalFormatting>
  <conditionalFormatting sqref="C484">
    <cfRule type="expression" dxfId="954" priority="37">
      <formula>$A395="Total"</formula>
    </cfRule>
  </conditionalFormatting>
  <conditionalFormatting sqref="C483:C484">
    <cfRule type="expression" dxfId="953" priority="1">
      <formula>#REF!="Total"</formula>
    </cfRule>
  </conditionalFormatting>
  <conditionalFormatting sqref="C483">
    <cfRule type="expression" dxfId="952" priority="3" stopIfTrue="1">
      <formula>$C457="Total"</formula>
    </cfRule>
  </conditionalFormatting>
  <conditionalFormatting sqref="C484">
    <cfRule type="expression" dxfId="951" priority="10" stopIfTrue="1">
      <formula>$C442="Total"</formula>
    </cfRule>
  </conditionalFormatting>
  <conditionalFormatting sqref="C484">
    <cfRule type="expression" dxfId="950" priority="16">
      <formula>$A399="Total"</formula>
    </cfRule>
  </conditionalFormatting>
  <conditionalFormatting sqref="C483">
    <cfRule type="expression" dxfId="949" priority="20">
      <formula>#REF!="Total"</formula>
    </cfRule>
  </conditionalFormatting>
  <conditionalFormatting sqref="C483">
    <cfRule type="expression" dxfId="948" priority="14">
      <formula>$A414="Total"</formula>
    </cfRule>
  </conditionalFormatting>
  <conditionalFormatting sqref="C484">
    <cfRule type="expression" dxfId="947" priority="15">
      <formula>$A396="Total"</formula>
    </cfRule>
  </conditionalFormatting>
  <hyperlinks>
    <hyperlink ref="A1" location="Index!A1" display="Index" xr:uid="{00000000-0004-0000-2000-000000000000}"/>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01"/>
  <sheetViews>
    <sheetView workbookViewId="0">
      <selection activeCell="B1" sqref="B1:E1"/>
    </sheetView>
  </sheetViews>
  <sheetFormatPr defaultRowHeight="12.75"/>
  <cols>
    <col min="1" max="1" width="5.42578125" style="12" bestFit="1" customWidth="1"/>
    <col min="2" max="2" width="80.7109375" style="12" customWidth="1"/>
    <col min="3" max="3" width="25.7109375" style="13" customWidth="1"/>
    <col min="4" max="4" width="25.7109375" style="12" customWidth="1"/>
    <col min="5" max="5" width="14" style="12" bestFit="1" customWidth="1"/>
    <col min="6" max="6" width="13.42578125" style="14" customWidth="1"/>
    <col min="7" max="7" width="18.140625" style="14" bestFit="1" customWidth="1"/>
    <col min="8" max="8" width="9.140625" style="14" bestFit="1" customWidth="1"/>
    <col min="9" max="16384" width="9.140625" style="12"/>
  </cols>
  <sheetData>
    <row r="1" spans="1:9" s="1" customFormat="1">
      <c r="A1" s="3" t="s">
        <v>0</v>
      </c>
      <c r="B1" s="390" t="s">
        <v>49</v>
      </c>
      <c r="C1" s="390"/>
      <c r="D1" s="390"/>
      <c r="E1" s="390"/>
      <c r="F1" s="4"/>
      <c r="G1" s="4"/>
      <c r="H1" s="4"/>
    </row>
    <row r="2" spans="1:9" s="1" customFormat="1" ht="13.5" thickBot="1">
      <c r="C2" s="5"/>
      <c r="F2" s="4"/>
      <c r="G2" s="4"/>
      <c r="H2" s="4"/>
    </row>
    <row r="3" spans="1:9" s="15" customFormat="1" ht="15">
      <c r="B3" s="32" t="s">
        <v>1369</v>
      </c>
      <c r="C3" s="391"/>
      <c r="D3" s="394"/>
      <c r="F3" s="21"/>
      <c r="G3" s="21"/>
      <c r="H3" s="21"/>
    </row>
    <row r="4" spans="1:9" s="15" customFormat="1" ht="15">
      <c r="B4" s="33" t="s">
        <v>2035</v>
      </c>
      <c r="C4" s="392"/>
      <c r="D4" s="395"/>
      <c r="F4" s="21"/>
      <c r="G4" s="21"/>
      <c r="H4" s="21"/>
    </row>
    <row r="5" spans="1:9" s="15" customFormat="1" ht="15">
      <c r="B5" s="33" t="s">
        <v>993</v>
      </c>
      <c r="C5" s="392"/>
      <c r="D5" s="395"/>
      <c r="F5" s="21"/>
      <c r="G5" s="21"/>
      <c r="H5" s="21"/>
    </row>
    <row r="6" spans="1:9" s="15" customFormat="1" ht="15">
      <c r="B6" s="33" t="s">
        <v>2036</v>
      </c>
      <c r="C6" s="392"/>
      <c r="D6" s="395"/>
      <c r="F6" s="21"/>
      <c r="G6" s="21"/>
      <c r="H6" s="21"/>
    </row>
    <row r="7" spans="1:9" s="15" customFormat="1" ht="30.75" thickBot="1">
      <c r="B7" s="34" t="s">
        <v>2037</v>
      </c>
      <c r="C7" s="393"/>
      <c r="D7" s="396"/>
      <c r="F7" s="21"/>
      <c r="G7" s="21"/>
      <c r="H7" s="21"/>
    </row>
    <row r="8" spans="1:9" s="15" customFormat="1">
      <c r="C8" s="17" t="s">
        <v>995</v>
      </c>
      <c r="D8" s="17" t="s">
        <v>996</v>
      </c>
      <c r="F8" s="21"/>
      <c r="G8" s="21"/>
      <c r="H8" s="21"/>
    </row>
    <row r="11" spans="1:9">
      <c r="B11" s="12" t="s">
        <v>97</v>
      </c>
    </row>
    <row r="13" spans="1:9">
      <c r="B13" s="111" t="s">
        <v>98</v>
      </c>
      <c r="C13" s="112" t="s">
        <v>99</v>
      </c>
      <c r="D13" s="111" t="s">
        <v>128</v>
      </c>
      <c r="E13" s="111" t="s">
        <v>101</v>
      </c>
      <c r="F13" s="113" t="s">
        <v>102</v>
      </c>
      <c r="G13" s="113" t="s">
        <v>103</v>
      </c>
      <c r="H13" s="113" t="s">
        <v>104</v>
      </c>
      <c r="I13" s="114" t="s">
        <v>129</v>
      </c>
    </row>
    <row r="14" spans="1:9">
      <c r="B14" s="114" t="s">
        <v>130</v>
      </c>
      <c r="C14" s="123"/>
    </row>
    <row r="15" spans="1:9">
      <c r="B15" s="114" t="s">
        <v>106</v>
      </c>
      <c r="C15" s="123"/>
    </row>
    <row r="16" spans="1:9">
      <c r="B16" s="12" t="s">
        <v>1005</v>
      </c>
      <c r="C16" s="123" t="s">
        <v>131</v>
      </c>
      <c r="D16" s="12" t="s">
        <v>145</v>
      </c>
      <c r="E16" s="12" t="s">
        <v>146</v>
      </c>
      <c r="F16" s="14">
        <v>48800</v>
      </c>
      <c r="G16" s="14">
        <v>1059.3699999999999</v>
      </c>
      <c r="H16" s="14">
        <v>6.69</v>
      </c>
    </row>
    <row r="17" spans="2:8">
      <c r="B17" s="12" t="s">
        <v>998</v>
      </c>
      <c r="C17" s="123" t="s">
        <v>131</v>
      </c>
      <c r="D17" s="12" t="s">
        <v>134</v>
      </c>
      <c r="E17" s="12" t="s">
        <v>135</v>
      </c>
      <c r="F17" s="14">
        <v>24510</v>
      </c>
      <c r="G17" s="14">
        <v>636.19000000000005</v>
      </c>
      <c r="H17" s="14">
        <v>4.0199999999999996</v>
      </c>
    </row>
    <row r="18" spans="2:8">
      <c r="B18" s="12" t="s">
        <v>1014</v>
      </c>
      <c r="C18" s="123" t="s">
        <v>131</v>
      </c>
      <c r="D18" s="12" t="s">
        <v>132</v>
      </c>
      <c r="E18" s="12" t="s">
        <v>149</v>
      </c>
      <c r="F18" s="14">
        <v>98400</v>
      </c>
      <c r="G18" s="14">
        <v>626.61</v>
      </c>
      <c r="H18" s="14">
        <v>3.96</v>
      </c>
    </row>
    <row r="19" spans="2:8">
      <c r="B19" s="12" t="s">
        <v>1010</v>
      </c>
      <c r="C19" s="123" t="s">
        <v>131</v>
      </c>
      <c r="D19" s="12" t="s">
        <v>168</v>
      </c>
      <c r="E19" s="12" t="s">
        <v>282</v>
      </c>
      <c r="F19" s="14">
        <v>145750</v>
      </c>
      <c r="G19" s="14">
        <v>529.07000000000005</v>
      </c>
      <c r="H19" s="14">
        <v>3.34</v>
      </c>
    </row>
    <row r="20" spans="2:8">
      <c r="B20" s="12" t="s">
        <v>1012</v>
      </c>
      <c r="C20" s="123" t="s">
        <v>131</v>
      </c>
      <c r="D20" s="12" t="s">
        <v>170</v>
      </c>
      <c r="E20" s="12" t="s">
        <v>171</v>
      </c>
      <c r="F20" s="14">
        <v>74100</v>
      </c>
      <c r="G20" s="14">
        <v>523.41</v>
      </c>
      <c r="H20" s="14">
        <v>3.3</v>
      </c>
    </row>
    <row r="21" spans="2:8">
      <c r="B21" s="12" t="s">
        <v>2209</v>
      </c>
      <c r="C21" s="123" t="s">
        <v>131</v>
      </c>
      <c r="D21" s="12" t="s">
        <v>195</v>
      </c>
      <c r="E21" s="12" t="s">
        <v>454</v>
      </c>
      <c r="F21" s="14">
        <v>77500</v>
      </c>
      <c r="G21" s="14">
        <v>520.84</v>
      </c>
      <c r="H21" s="14">
        <v>3.29</v>
      </c>
    </row>
    <row r="22" spans="2:8">
      <c r="B22" s="12" t="s">
        <v>2247</v>
      </c>
      <c r="C22" s="123" t="s">
        <v>131</v>
      </c>
      <c r="D22" s="12" t="s">
        <v>141</v>
      </c>
      <c r="E22" s="12" t="s">
        <v>152</v>
      </c>
      <c r="F22" s="14">
        <v>23150</v>
      </c>
      <c r="G22" s="14">
        <v>516.38</v>
      </c>
      <c r="H22" s="14">
        <v>3.26</v>
      </c>
    </row>
    <row r="23" spans="2:8">
      <c r="B23" s="12" t="s">
        <v>1001</v>
      </c>
      <c r="C23" s="123" t="s">
        <v>131</v>
      </c>
      <c r="D23" s="12" t="s">
        <v>137</v>
      </c>
      <c r="E23" s="12" t="s">
        <v>138</v>
      </c>
      <c r="F23" s="14">
        <v>35200</v>
      </c>
      <c r="G23" s="14">
        <v>514.59</v>
      </c>
      <c r="H23" s="14">
        <v>3.25</v>
      </c>
    </row>
    <row r="24" spans="2:8">
      <c r="B24" s="12" t="s">
        <v>2211</v>
      </c>
      <c r="C24" s="123" t="s">
        <v>131</v>
      </c>
      <c r="D24" s="12" t="s">
        <v>137</v>
      </c>
      <c r="E24" s="12" t="s">
        <v>387</v>
      </c>
      <c r="F24" s="14">
        <v>49200</v>
      </c>
      <c r="G24" s="14">
        <v>492</v>
      </c>
      <c r="H24" s="14">
        <v>3.11</v>
      </c>
    </row>
    <row r="25" spans="2:8">
      <c r="B25" s="12" t="s">
        <v>1000</v>
      </c>
      <c r="C25" s="123" t="s">
        <v>131</v>
      </c>
      <c r="D25" s="12" t="s">
        <v>137</v>
      </c>
      <c r="E25" s="12" t="s">
        <v>139</v>
      </c>
      <c r="F25" s="14">
        <v>14110</v>
      </c>
      <c r="G25" s="14">
        <v>460.99</v>
      </c>
      <c r="H25" s="14">
        <v>2.91</v>
      </c>
    </row>
    <row r="26" spans="2:8">
      <c r="B26" s="12" t="s">
        <v>1004</v>
      </c>
      <c r="C26" s="123" t="s">
        <v>131</v>
      </c>
      <c r="D26" s="12" t="s">
        <v>137</v>
      </c>
      <c r="E26" s="12" t="s">
        <v>278</v>
      </c>
      <c r="F26" s="14">
        <v>43100</v>
      </c>
      <c r="G26" s="14">
        <v>419.47</v>
      </c>
      <c r="H26" s="14">
        <v>2.65</v>
      </c>
    </row>
    <row r="27" spans="2:8">
      <c r="B27" s="12" t="s">
        <v>2229</v>
      </c>
      <c r="C27" s="123" t="s">
        <v>131</v>
      </c>
      <c r="D27" s="12" t="s">
        <v>132</v>
      </c>
      <c r="E27" s="12" t="s">
        <v>406</v>
      </c>
      <c r="F27" s="14">
        <v>51300</v>
      </c>
      <c r="G27" s="14">
        <v>407.5</v>
      </c>
      <c r="H27" s="14">
        <v>2.57</v>
      </c>
    </row>
    <row r="28" spans="2:8">
      <c r="B28" s="12" t="s">
        <v>999</v>
      </c>
      <c r="C28" s="123" t="s">
        <v>131</v>
      </c>
      <c r="D28" s="12" t="s">
        <v>132</v>
      </c>
      <c r="E28" s="12" t="s">
        <v>136</v>
      </c>
      <c r="F28" s="14">
        <v>29200</v>
      </c>
      <c r="G28" s="14">
        <v>393.62</v>
      </c>
      <c r="H28" s="14">
        <v>2.48</v>
      </c>
    </row>
    <row r="29" spans="2:8">
      <c r="B29" s="12" t="s">
        <v>2227</v>
      </c>
      <c r="C29" s="123" t="s">
        <v>131</v>
      </c>
      <c r="D29" s="12" t="s">
        <v>191</v>
      </c>
      <c r="E29" s="12" t="s">
        <v>354</v>
      </c>
      <c r="F29" s="14">
        <v>61100</v>
      </c>
      <c r="G29" s="14">
        <v>386.4</v>
      </c>
      <c r="H29" s="14">
        <v>2.44</v>
      </c>
    </row>
    <row r="30" spans="2:8">
      <c r="B30" s="12" t="s">
        <v>997</v>
      </c>
      <c r="C30" s="123" t="s">
        <v>131</v>
      </c>
      <c r="D30" s="12" t="s">
        <v>132</v>
      </c>
      <c r="E30" s="12" t="s">
        <v>133</v>
      </c>
      <c r="F30" s="14">
        <v>40225</v>
      </c>
      <c r="G30" s="14">
        <v>284.47000000000003</v>
      </c>
      <c r="H30" s="14">
        <v>1.8</v>
      </c>
    </row>
    <row r="31" spans="2:8">
      <c r="B31" s="12" t="s">
        <v>2242</v>
      </c>
      <c r="C31" s="123" t="s">
        <v>131</v>
      </c>
      <c r="D31" s="12" t="s">
        <v>168</v>
      </c>
      <c r="E31" s="12" t="s">
        <v>176</v>
      </c>
      <c r="F31" s="14">
        <v>5050</v>
      </c>
      <c r="G31" s="14">
        <v>283.17</v>
      </c>
      <c r="H31" s="14">
        <v>1.79</v>
      </c>
    </row>
    <row r="32" spans="2:8">
      <c r="B32" s="12" t="s">
        <v>2240</v>
      </c>
      <c r="C32" s="123" t="s">
        <v>131</v>
      </c>
      <c r="D32" s="12" t="s">
        <v>159</v>
      </c>
      <c r="E32" s="12" t="s">
        <v>606</v>
      </c>
      <c r="F32" s="14">
        <v>40000</v>
      </c>
      <c r="G32" s="14">
        <v>205.24</v>
      </c>
      <c r="H32" s="14">
        <v>1.3</v>
      </c>
    </row>
    <row r="33" spans="2:8">
      <c r="B33" s="12" t="s">
        <v>1017</v>
      </c>
      <c r="C33" s="123" t="s">
        <v>131</v>
      </c>
      <c r="D33" s="12" t="s">
        <v>132</v>
      </c>
      <c r="E33" s="12" t="s">
        <v>140</v>
      </c>
      <c r="F33" s="14">
        <v>12203</v>
      </c>
      <c r="G33" s="14">
        <v>202.7</v>
      </c>
      <c r="H33" s="14">
        <v>1.28</v>
      </c>
    </row>
    <row r="34" spans="2:8">
      <c r="B34" s="12" t="s">
        <v>1033</v>
      </c>
      <c r="C34" s="123" t="s">
        <v>131</v>
      </c>
      <c r="D34" s="12" t="s">
        <v>143</v>
      </c>
      <c r="E34" s="12" t="s">
        <v>144</v>
      </c>
      <c r="F34" s="14">
        <v>27100</v>
      </c>
      <c r="G34" s="14">
        <v>185.62</v>
      </c>
      <c r="H34" s="14">
        <v>1.17</v>
      </c>
    </row>
    <row r="35" spans="2:8">
      <c r="B35" s="12" t="s">
        <v>1002</v>
      </c>
      <c r="C35" s="123" t="s">
        <v>131</v>
      </c>
      <c r="D35" s="12" t="s">
        <v>141</v>
      </c>
      <c r="E35" s="12" t="s">
        <v>142</v>
      </c>
      <c r="F35" s="14">
        <v>60100</v>
      </c>
      <c r="G35" s="14">
        <v>164.37</v>
      </c>
      <c r="H35" s="14">
        <v>1.04</v>
      </c>
    </row>
    <row r="36" spans="2:8">
      <c r="B36" s="12" t="s">
        <v>2225</v>
      </c>
      <c r="C36" s="123" t="s">
        <v>131</v>
      </c>
      <c r="D36" s="12" t="s">
        <v>172</v>
      </c>
      <c r="E36" s="12" t="s">
        <v>547</v>
      </c>
      <c r="F36" s="14">
        <v>29604</v>
      </c>
      <c r="G36" s="14">
        <v>146.82</v>
      </c>
      <c r="H36" s="14">
        <v>0.93</v>
      </c>
    </row>
    <row r="37" spans="2:8">
      <c r="B37" s="12" t="s">
        <v>2222</v>
      </c>
      <c r="C37" s="123" t="s">
        <v>131</v>
      </c>
      <c r="D37" s="12" t="s">
        <v>163</v>
      </c>
      <c r="E37" s="12" t="s">
        <v>164</v>
      </c>
      <c r="F37" s="14">
        <v>9300</v>
      </c>
      <c r="G37" s="14">
        <v>144.91999999999999</v>
      </c>
      <c r="H37" s="14">
        <v>0.91</v>
      </c>
    </row>
    <row r="38" spans="2:8">
      <c r="B38" s="12" t="s">
        <v>1032</v>
      </c>
      <c r="C38" s="123" t="s">
        <v>131</v>
      </c>
      <c r="D38" s="12" t="s">
        <v>186</v>
      </c>
      <c r="E38" s="12" t="s">
        <v>297</v>
      </c>
      <c r="F38" s="14">
        <v>12500</v>
      </c>
      <c r="G38" s="14">
        <v>135.19999999999999</v>
      </c>
      <c r="H38" s="14">
        <v>0.85</v>
      </c>
    </row>
    <row r="39" spans="2:8">
      <c r="B39" s="12" t="s">
        <v>2230</v>
      </c>
      <c r="C39" s="123" t="s">
        <v>131</v>
      </c>
      <c r="D39" s="12" t="s">
        <v>268</v>
      </c>
      <c r="E39" s="12" t="s">
        <v>355</v>
      </c>
      <c r="F39" s="14">
        <v>89500</v>
      </c>
      <c r="G39" s="14">
        <v>127.9</v>
      </c>
      <c r="H39" s="14">
        <v>0.81</v>
      </c>
    </row>
    <row r="40" spans="2:8">
      <c r="B40" s="12" t="s">
        <v>2462</v>
      </c>
      <c r="C40" s="123" t="s">
        <v>131</v>
      </c>
      <c r="D40" s="12" t="s">
        <v>174</v>
      </c>
      <c r="E40" s="12" t="s">
        <v>732</v>
      </c>
      <c r="F40" s="14">
        <v>1390</v>
      </c>
      <c r="G40" s="14">
        <v>111.63</v>
      </c>
      <c r="H40" s="14">
        <v>0.7</v>
      </c>
    </row>
    <row r="41" spans="2:8">
      <c r="B41" s="12" t="s">
        <v>446</v>
      </c>
      <c r="C41" s="123" t="s">
        <v>131</v>
      </c>
      <c r="D41" s="12" t="s">
        <v>132</v>
      </c>
      <c r="E41" s="12" t="s">
        <v>447</v>
      </c>
      <c r="F41" s="14">
        <v>23900</v>
      </c>
      <c r="G41" s="14">
        <v>111.35</v>
      </c>
      <c r="H41" s="14">
        <v>0.7</v>
      </c>
    </row>
    <row r="42" spans="2:8">
      <c r="B42" s="12" t="s">
        <v>2293</v>
      </c>
      <c r="C42" s="123" t="s">
        <v>131</v>
      </c>
      <c r="D42" s="12" t="s">
        <v>159</v>
      </c>
      <c r="E42" s="12" t="s">
        <v>179</v>
      </c>
      <c r="F42" s="14">
        <v>2650</v>
      </c>
      <c r="G42" s="14">
        <v>96.21</v>
      </c>
      <c r="H42" s="14">
        <v>0.61</v>
      </c>
    </row>
    <row r="43" spans="2:8">
      <c r="B43" s="12" t="s">
        <v>1039</v>
      </c>
      <c r="C43" s="123" t="s">
        <v>131</v>
      </c>
      <c r="D43" s="12" t="s">
        <v>145</v>
      </c>
      <c r="E43" s="12" t="s">
        <v>304</v>
      </c>
      <c r="F43" s="14">
        <v>9000</v>
      </c>
      <c r="G43" s="14">
        <v>87.87</v>
      </c>
      <c r="H43" s="14">
        <v>0.55000000000000004</v>
      </c>
    </row>
    <row r="44" spans="2:8">
      <c r="B44" s="12" t="s">
        <v>2259</v>
      </c>
      <c r="C44" s="123" t="s">
        <v>131</v>
      </c>
      <c r="D44" s="12" t="s">
        <v>153</v>
      </c>
      <c r="E44" s="12" t="s">
        <v>550</v>
      </c>
      <c r="F44" s="14">
        <v>3450</v>
      </c>
      <c r="G44" s="14">
        <v>82.82</v>
      </c>
      <c r="H44" s="14">
        <v>0.52</v>
      </c>
    </row>
    <row r="45" spans="2:8">
      <c r="B45" s="12" t="s">
        <v>1022</v>
      </c>
      <c r="C45" s="123" t="s">
        <v>131</v>
      </c>
      <c r="D45" s="12" t="s">
        <v>290</v>
      </c>
      <c r="E45" s="12" t="s">
        <v>291</v>
      </c>
      <c r="F45" s="14">
        <v>2200</v>
      </c>
      <c r="G45" s="14">
        <v>81.55</v>
      </c>
      <c r="H45" s="14">
        <v>0.51</v>
      </c>
    </row>
    <row r="46" spans="2:8">
      <c r="B46" s="12" t="s">
        <v>1031</v>
      </c>
      <c r="C46" s="123" t="s">
        <v>131</v>
      </c>
      <c r="D46" s="12" t="s">
        <v>220</v>
      </c>
      <c r="E46" s="12" t="s">
        <v>299</v>
      </c>
      <c r="F46" s="14">
        <v>2100</v>
      </c>
      <c r="G46" s="14">
        <v>77.349999999999994</v>
      </c>
      <c r="H46" s="14">
        <v>0.49</v>
      </c>
    </row>
    <row r="47" spans="2:8">
      <c r="B47" s="12" t="s">
        <v>1037</v>
      </c>
      <c r="C47" s="123" t="s">
        <v>131</v>
      </c>
      <c r="D47" s="12" t="s">
        <v>268</v>
      </c>
      <c r="E47" s="12" t="s">
        <v>302</v>
      </c>
      <c r="F47" s="14">
        <v>33500</v>
      </c>
      <c r="G47" s="14">
        <v>70.989999999999995</v>
      </c>
      <c r="H47" s="14">
        <v>0.45</v>
      </c>
    </row>
    <row r="48" spans="2:8">
      <c r="B48" s="12" t="s">
        <v>2255</v>
      </c>
      <c r="C48" s="123" t="s">
        <v>131</v>
      </c>
      <c r="D48" s="12" t="s">
        <v>159</v>
      </c>
      <c r="E48" s="12" t="s">
        <v>160</v>
      </c>
      <c r="F48" s="14">
        <v>8000</v>
      </c>
      <c r="G48" s="14">
        <v>66.45</v>
      </c>
      <c r="H48" s="14">
        <v>0.42</v>
      </c>
    </row>
    <row r="49" spans="2:8">
      <c r="B49" s="12" t="s">
        <v>2463</v>
      </c>
      <c r="C49" s="123" t="s">
        <v>131</v>
      </c>
      <c r="D49" s="12" t="s">
        <v>268</v>
      </c>
      <c r="E49" s="12" t="s">
        <v>365</v>
      </c>
      <c r="F49" s="14">
        <v>14000</v>
      </c>
      <c r="G49" s="14">
        <v>63.23</v>
      </c>
      <c r="H49" s="14">
        <v>0.4</v>
      </c>
    </row>
    <row r="50" spans="2:8">
      <c r="B50" s="12" t="s">
        <v>2246</v>
      </c>
      <c r="C50" s="123" t="s">
        <v>131</v>
      </c>
      <c r="D50" s="12" t="s">
        <v>345</v>
      </c>
      <c r="E50" s="12" t="s">
        <v>346</v>
      </c>
      <c r="F50" s="14">
        <v>6475</v>
      </c>
      <c r="G50" s="14">
        <v>56.14</v>
      </c>
      <c r="H50" s="14">
        <v>0.35</v>
      </c>
    </row>
    <row r="51" spans="2:8">
      <c r="B51" s="12" t="s">
        <v>2464</v>
      </c>
      <c r="C51" s="123" t="s">
        <v>131</v>
      </c>
      <c r="D51" s="12" t="s">
        <v>159</v>
      </c>
      <c r="E51" s="12" t="s">
        <v>526</v>
      </c>
      <c r="F51" s="14">
        <v>6000</v>
      </c>
      <c r="G51" s="14">
        <v>53.85</v>
      </c>
      <c r="H51" s="14">
        <v>0.34</v>
      </c>
    </row>
    <row r="52" spans="2:8">
      <c r="B52" s="12" t="s">
        <v>1013</v>
      </c>
      <c r="C52" s="123" t="s">
        <v>131</v>
      </c>
      <c r="D52" s="12" t="s">
        <v>147</v>
      </c>
      <c r="E52" s="12" t="s">
        <v>284</v>
      </c>
      <c r="F52" s="14">
        <v>1980</v>
      </c>
      <c r="G52" s="14">
        <v>53.36</v>
      </c>
      <c r="H52" s="14">
        <v>0.34</v>
      </c>
    </row>
    <row r="53" spans="2:8">
      <c r="B53" s="12" t="s">
        <v>1025</v>
      </c>
      <c r="C53" s="123" t="s">
        <v>131</v>
      </c>
      <c r="D53" s="12" t="s">
        <v>168</v>
      </c>
      <c r="E53" s="12" t="s">
        <v>169</v>
      </c>
      <c r="F53" s="14">
        <v>1250</v>
      </c>
      <c r="G53" s="14">
        <v>26.52</v>
      </c>
      <c r="H53" s="14">
        <v>0.17</v>
      </c>
    </row>
    <row r="54" spans="2:8">
      <c r="B54" s="12" t="s">
        <v>1024</v>
      </c>
      <c r="C54" s="123" t="s">
        <v>131</v>
      </c>
      <c r="D54" s="12" t="s">
        <v>147</v>
      </c>
      <c r="E54" s="12" t="s">
        <v>292</v>
      </c>
      <c r="F54" s="14">
        <v>1100</v>
      </c>
      <c r="G54" s="14">
        <v>10.7</v>
      </c>
      <c r="H54" s="14">
        <v>7.0000000000000007E-2</v>
      </c>
    </row>
    <row r="55" spans="2:8">
      <c r="B55" s="12" t="s">
        <v>2445</v>
      </c>
      <c r="C55" s="123" t="s">
        <v>131</v>
      </c>
      <c r="D55" s="12" t="s">
        <v>143</v>
      </c>
      <c r="E55" s="12" t="s">
        <v>484</v>
      </c>
      <c r="F55" s="14">
        <v>1285</v>
      </c>
      <c r="G55" s="14">
        <v>3.89</v>
      </c>
      <c r="H55" s="14">
        <v>0.02</v>
      </c>
    </row>
    <row r="56" spans="2:8">
      <c r="B56" s="12" t="s">
        <v>2436</v>
      </c>
      <c r="C56" s="123" t="s">
        <v>131</v>
      </c>
      <c r="D56" s="12" t="s">
        <v>153</v>
      </c>
      <c r="E56" s="12" t="s">
        <v>473</v>
      </c>
      <c r="F56" s="14">
        <v>100</v>
      </c>
      <c r="G56" s="14">
        <v>2.2999999999999998</v>
      </c>
      <c r="H56" s="14">
        <v>0.01</v>
      </c>
    </row>
    <row r="57" spans="2:8">
      <c r="B57" s="12" t="s">
        <v>2382</v>
      </c>
      <c r="C57" s="123" t="s">
        <v>131</v>
      </c>
      <c r="D57" s="12" t="s">
        <v>345</v>
      </c>
      <c r="E57" s="12" t="s">
        <v>346</v>
      </c>
      <c r="F57" s="14">
        <v>-3400</v>
      </c>
      <c r="G57" s="14">
        <v>-29.42</v>
      </c>
      <c r="H57" s="14">
        <v>-0.19</v>
      </c>
    </row>
    <row r="58" spans="2:8">
      <c r="B58" s="12" t="s">
        <v>2366</v>
      </c>
      <c r="C58" s="123" t="s">
        <v>131</v>
      </c>
      <c r="D58" s="12" t="s">
        <v>137</v>
      </c>
      <c r="E58" s="12" t="s">
        <v>139</v>
      </c>
      <c r="F58" s="14">
        <v>-4800</v>
      </c>
      <c r="G58" s="14">
        <v>-156.83000000000001</v>
      </c>
      <c r="H58" s="14">
        <v>-0.99</v>
      </c>
    </row>
    <row r="59" spans="2:8">
      <c r="B59" s="12" t="s">
        <v>2387</v>
      </c>
      <c r="C59" s="123" t="s">
        <v>131</v>
      </c>
      <c r="D59" s="12" t="s">
        <v>159</v>
      </c>
      <c r="E59" s="12" t="s">
        <v>606</v>
      </c>
      <c r="F59" s="14">
        <v>-40000</v>
      </c>
      <c r="G59" s="14">
        <v>-205.42</v>
      </c>
      <c r="H59" s="14">
        <v>-1.3</v>
      </c>
    </row>
    <row r="60" spans="2:8">
      <c r="B60" s="12" t="s">
        <v>2339</v>
      </c>
      <c r="C60" s="123" t="s">
        <v>131</v>
      </c>
      <c r="D60" s="12" t="s">
        <v>168</v>
      </c>
      <c r="E60" s="12" t="s">
        <v>176</v>
      </c>
      <c r="F60" s="14">
        <v>-4400</v>
      </c>
      <c r="G60" s="14">
        <v>-244.68</v>
      </c>
      <c r="H60" s="14">
        <v>-1.54</v>
      </c>
    </row>
    <row r="61" spans="2:8">
      <c r="B61" s="12" t="s">
        <v>2381</v>
      </c>
      <c r="C61" s="123" t="s">
        <v>131</v>
      </c>
      <c r="D61" s="12" t="s">
        <v>141</v>
      </c>
      <c r="E61" s="12" t="s">
        <v>152</v>
      </c>
      <c r="F61" s="14">
        <v>-15600</v>
      </c>
      <c r="G61" s="14">
        <v>-348.54</v>
      </c>
      <c r="H61" s="14">
        <v>-2.2000000000000002</v>
      </c>
    </row>
    <row r="62" spans="2:8">
      <c r="B62" s="12" t="s">
        <v>2316</v>
      </c>
      <c r="C62" s="123" t="s">
        <v>131</v>
      </c>
      <c r="D62" s="12" t="s">
        <v>137</v>
      </c>
      <c r="E62" s="12" t="s">
        <v>278</v>
      </c>
      <c r="F62" s="14">
        <v>-37100</v>
      </c>
      <c r="G62" s="14">
        <v>-358.92</v>
      </c>
      <c r="H62" s="14">
        <v>-2.27</v>
      </c>
    </row>
    <row r="63" spans="2:8">
      <c r="B63" s="12" t="s">
        <v>2402</v>
      </c>
      <c r="C63" s="123" t="s">
        <v>131</v>
      </c>
      <c r="D63" s="12" t="s">
        <v>191</v>
      </c>
      <c r="E63" s="12" t="s">
        <v>354</v>
      </c>
      <c r="F63" s="14">
        <v>-61100</v>
      </c>
      <c r="G63" s="14">
        <v>-384.84</v>
      </c>
      <c r="H63" s="14">
        <v>-2.4300000000000002</v>
      </c>
    </row>
    <row r="64" spans="2:8">
      <c r="B64" s="12" t="s">
        <v>2400</v>
      </c>
      <c r="C64" s="123" t="s">
        <v>131</v>
      </c>
      <c r="D64" s="12" t="s">
        <v>132</v>
      </c>
      <c r="E64" s="12" t="s">
        <v>406</v>
      </c>
      <c r="F64" s="14">
        <v>-51300</v>
      </c>
      <c r="G64" s="14">
        <v>-406.68</v>
      </c>
      <c r="H64" s="14">
        <v>-2.57</v>
      </c>
    </row>
    <row r="65" spans="2:8">
      <c r="B65" s="12" t="s">
        <v>2396</v>
      </c>
      <c r="C65" s="123" t="s">
        <v>131</v>
      </c>
      <c r="D65" s="12" t="s">
        <v>170</v>
      </c>
      <c r="E65" s="12" t="s">
        <v>171</v>
      </c>
      <c r="F65" s="14">
        <v>-59400</v>
      </c>
      <c r="G65" s="14">
        <v>-420.67</v>
      </c>
      <c r="H65" s="14">
        <v>-2.66</v>
      </c>
    </row>
    <row r="66" spans="2:8">
      <c r="B66" s="12" t="s">
        <v>2422</v>
      </c>
      <c r="C66" s="123" t="s">
        <v>131</v>
      </c>
      <c r="D66" s="12" t="s">
        <v>137</v>
      </c>
      <c r="E66" s="12" t="s">
        <v>387</v>
      </c>
      <c r="F66" s="14">
        <v>-49200</v>
      </c>
      <c r="G66" s="14">
        <v>-477.95</v>
      </c>
      <c r="H66" s="14">
        <v>-3.02</v>
      </c>
    </row>
    <row r="67" spans="2:8">
      <c r="B67" s="12" t="s">
        <v>2421</v>
      </c>
      <c r="C67" s="123" t="s">
        <v>131</v>
      </c>
      <c r="D67" s="12" t="s">
        <v>168</v>
      </c>
      <c r="E67" s="12" t="s">
        <v>282</v>
      </c>
      <c r="F67" s="14">
        <v>-138600</v>
      </c>
      <c r="G67" s="14">
        <v>-502.91</v>
      </c>
      <c r="H67" s="14">
        <v>-3.18</v>
      </c>
    </row>
    <row r="68" spans="2:8">
      <c r="B68" s="12" t="s">
        <v>2347</v>
      </c>
      <c r="C68" s="123" t="s">
        <v>131</v>
      </c>
      <c r="D68" s="12" t="s">
        <v>195</v>
      </c>
      <c r="E68" s="12" t="s">
        <v>454</v>
      </c>
      <c r="F68" s="14">
        <v>-77500</v>
      </c>
      <c r="G68" s="14">
        <v>-518.66999999999996</v>
      </c>
      <c r="H68" s="14">
        <v>-3.27</v>
      </c>
    </row>
    <row r="69" spans="2:8">
      <c r="B69" s="12" t="s">
        <v>2425</v>
      </c>
      <c r="C69" s="123" t="s">
        <v>131</v>
      </c>
      <c r="D69" s="12" t="s">
        <v>132</v>
      </c>
      <c r="E69" s="12" t="s">
        <v>149</v>
      </c>
      <c r="F69" s="14">
        <v>-98400</v>
      </c>
      <c r="G69" s="14">
        <v>-626.51</v>
      </c>
      <c r="H69" s="14">
        <v>-3.96</v>
      </c>
    </row>
    <row r="70" spans="2:8">
      <c r="B70" s="12" t="s">
        <v>2424</v>
      </c>
      <c r="C70" s="123" t="s">
        <v>131</v>
      </c>
      <c r="D70" s="12" t="s">
        <v>145</v>
      </c>
      <c r="E70" s="12" t="s">
        <v>146</v>
      </c>
      <c r="F70" s="14">
        <v>-36900</v>
      </c>
      <c r="G70" s="14">
        <v>-800.07</v>
      </c>
      <c r="H70" s="14">
        <v>-5.05</v>
      </c>
    </row>
    <row r="71" spans="2:8">
      <c r="B71" s="117" t="s">
        <v>979</v>
      </c>
      <c r="C71" s="123"/>
      <c r="G71" s="22">
        <f>SUM(G16:G56)</f>
        <v>10423.060000000001</v>
      </c>
      <c r="H71" s="22">
        <f>SUM(H16:H56)</f>
        <v>65.8</v>
      </c>
    </row>
    <row r="72" spans="2:8">
      <c r="B72" s="118" t="s">
        <v>984</v>
      </c>
      <c r="C72" s="123"/>
    </row>
    <row r="73" spans="2:8">
      <c r="B73" s="118" t="s">
        <v>985</v>
      </c>
      <c r="C73" s="123"/>
    </row>
    <row r="74" spans="2:8">
      <c r="B74" s="12" t="s">
        <v>267</v>
      </c>
      <c r="C74" s="123" t="s">
        <v>131</v>
      </c>
      <c r="D74" s="12" t="s">
        <v>268</v>
      </c>
      <c r="E74" s="12" t="s">
        <v>269</v>
      </c>
      <c r="F74" s="14">
        <v>513486</v>
      </c>
      <c r="G74" s="14">
        <v>662.55</v>
      </c>
      <c r="H74" s="14">
        <v>4.18</v>
      </c>
    </row>
    <row r="75" spans="2:8">
      <c r="B75" s="12" t="s">
        <v>733</v>
      </c>
      <c r="C75" s="123" t="s">
        <v>131</v>
      </c>
      <c r="D75" s="12" t="s">
        <v>468</v>
      </c>
      <c r="E75" s="12" t="s">
        <v>734</v>
      </c>
      <c r="F75" s="14">
        <v>26000</v>
      </c>
      <c r="G75" s="14">
        <v>85.23</v>
      </c>
      <c r="H75" s="14">
        <v>0.54</v>
      </c>
    </row>
    <row r="76" spans="2:8">
      <c r="B76" s="118" t="s">
        <v>982</v>
      </c>
      <c r="C76" s="123"/>
      <c r="G76" s="22">
        <f>SUM(G74:G75)</f>
        <v>747.78</v>
      </c>
      <c r="H76" s="22">
        <f>SUM(H74:H75)</f>
        <v>4.72</v>
      </c>
    </row>
    <row r="77" spans="2:8">
      <c r="B77" s="118" t="s">
        <v>983</v>
      </c>
      <c r="C77" s="123"/>
      <c r="G77" s="22">
        <f>+G71</f>
        <v>10423.060000000001</v>
      </c>
      <c r="H77" s="22">
        <f>+H71</f>
        <v>65.8</v>
      </c>
    </row>
    <row r="78" spans="2:8">
      <c r="B78" s="122" t="s">
        <v>987</v>
      </c>
      <c r="C78" s="123"/>
    </row>
    <row r="79" spans="2:8">
      <c r="B79" s="122" t="s">
        <v>988</v>
      </c>
      <c r="C79" s="123"/>
    </row>
    <row r="80" spans="2:8">
      <c r="B80" s="122" t="s">
        <v>989</v>
      </c>
      <c r="C80" s="123"/>
    </row>
    <row r="81" spans="2:8">
      <c r="B81" s="12" t="s">
        <v>464</v>
      </c>
      <c r="C81" s="123" t="s">
        <v>131</v>
      </c>
      <c r="D81" s="12" t="s">
        <v>462</v>
      </c>
      <c r="E81" s="12" t="s">
        <v>465</v>
      </c>
      <c r="F81" s="14">
        <v>400</v>
      </c>
      <c r="G81" s="14">
        <v>1192.1199999999999</v>
      </c>
      <c r="H81" s="14">
        <v>7.53</v>
      </c>
    </row>
    <row r="82" spans="2:8">
      <c r="B82" s="12" t="s">
        <v>488</v>
      </c>
      <c r="C82" s="123" t="s">
        <v>131</v>
      </c>
      <c r="D82" s="12" t="s">
        <v>462</v>
      </c>
      <c r="E82" s="12" t="s">
        <v>465</v>
      </c>
      <c r="F82" s="14">
        <v>-400</v>
      </c>
      <c r="G82" s="14">
        <v>-1185.74</v>
      </c>
      <c r="H82" s="14">
        <v>-7.49</v>
      </c>
    </row>
    <row r="83" spans="2:8">
      <c r="B83" s="122" t="s">
        <v>990</v>
      </c>
      <c r="C83" s="123"/>
      <c r="G83" s="124">
        <f>+SUMIF(G81:G82,"&gt;0",G81:G82)</f>
        <v>1192.1199999999999</v>
      </c>
      <c r="H83" s="124">
        <f>+SUMIF(H81:H82,"&gt;0",H81:H82)</f>
        <v>7.53</v>
      </c>
    </row>
    <row r="84" spans="2:8">
      <c r="B84" s="111" t="s">
        <v>98</v>
      </c>
      <c r="C84" s="112" t="s">
        <v>99</v>
      </c>
      <c r="D84" s="111" t="s">
        <v>100</v>
      </c>
      <c r="E84" s="111" t="s">
        <v>101</v>
      </c>
      <c r="F84" s="113" t="s">
        <v>102</v>
      </c>
      <c r="G84" s="113" t="s">
        <v>103</v>
      </c>
      <c r="H84" s="113" t="s">
        <v>104</v>
      </c>
    </row>
    <row r="85" spans="2:8">
      <c r="B85" s="114" t="s">
        <v>105</v>
      </c>
      <c r="C85" s="123"/>
    </row>
    <row r="86" spans="2:8">
      <c r="B86" s="114" t="s">
        <v>106</v>
      </c>
      <c r="C86" s="123"/>
    </row>
    <row r="87" spans="2:8">
      <c r="B87" s="114" t="s">
        <v>107</v>
      </c>
      <c r="C87" s="123"/>
    </row>
    <row r="88" spans="2:8">
      <c r="B88" s="12" t="s">
        <v>2142</v>
      </c>
      <c r="C88" s="123">
        <v>7.17</v>
      </c>
      <c r="D88" s="12" t="s">
        <v>108</v>
      </c>
      <c r="E88" s="12" t="s">
        <v>497</v>
      </c>
      <c r="F88" s="14">
        <v>500000</v>
      </c>
      <c r="G88" s="14">
        <v>473.49</v>
      </c>
      <c r="H88" s="14">
        <v>2.99</v>
      </c>
    </row>
    <row r="89" spans="2:8">
      <c r="B89" s="12" t="s">
        <v>2135</v>
      </c>
      <c r="C89" s="123">
        <v>6.08</v>
      </c>
      <c r="D89" s="12" t="s">
        <v>108</v>
      </c>
      <c r="E89" s="12" t="s">
        <v>647</v>
      </c>
      <c r="F89" s="14">
        <v>300000</v>
      </c>
      <c r="G89" s="14">
        <v>302.89999999999998</v>
      </c>
      <c r="H89" s="14">
        <v>1.91</v>
      </c>
    </row>
    <row r="90" spans="2:8">
      <c r="B90" s="12" t="s">
        <v>2137</v>
      </c>
      <c r="C90" s="123">
        <v>5.15</v>
      </c>
      <c r="D90" s="12" t="s">
        <v>108</v>
      </c>
      <c r="E90" s="12" t="s">
        <v>736</v>
      </c>
      <c r="F90" s="14">
        <v>300000</v>
      </c>
      <c r="G90" s="14">
        <v>301.85000000000002</v>
      </c>
      <c r="H90" s="14">
        <v>1.91</v>
      </c>
    </row>
    <row r="91" spans="2:8">
      <c r="B91" s="12" t="s">
        <v>2134</v>
      </c>
      <c r="C91" s="123">
        <v>6.54</v>
      </c>
      <c r="D91" s="12" t="s">
        <v>108</v>
      </c>
      <c r="E91" s="12" t="s">
        <v>495</v>
      </c>
      <c r="F91" s="14">
        <v>200000</v>
      </c>
      <c r="G91" s="14">
        <v>202.28</v>
      </c>
      <c r="H91" s="14">
        <v>1.28</v>
      </c>
    </row>
    <row r="92" spans="2:8">
      <c r="B92" s="12" t="s">
        <v>2132</v>
      </c>
      <c r="C92" s="123">
        <v>5.8</v>
      </c>
      <c r="D92" s="12" t="s">
        <v>108</v>
      </c>
      <c r="E92" s="12" t="s">
        <v>738</v>
      </c>
      <c r="F92" s="14">
        <v>200000</v>
      </c>
      <c r="G92" s="14">
        <v>200.92</v>
      </c>
      <c r="H92" s="14">
        <v>1.27</v>
      </c>
    </row>
    <row r="93" spans="2:8">
      <c r="B93" s="114" t="s">
        <v>109</v>
      </c>
      <c r="C93" s="232"/>
      <c r="D93" s="114"/>
      <c r="E93" s="114"/>
      <c r="F93" s="22"/>
      <c r="G93" s="22">
        <f>SUM(G84:G92)</f>
        <v>1481.44</v>
      </c>
      <c r="H93" s="22">
        <f>SUM(H84:H92)</f>
        <v>9.36</v>
      </c>
    </row>
    <row r="94" spans="2:8">
      <c r="B94" s="114" t="s">
        <v>318</v>
      </c>
      <c r="C94" s="123"/>
    </row>
    <row r="95" spans="2:8">
      <c r="B95" s="12" t="s">
        <v>1886</v>
      </c>
      <c r="C95" s="123">
        <v>7.47</v>
      </c>
      <c r="D95" s="12" t="s">
        <v>320</v>
      </c>
      <c r="E95" s="12" t="s">
        <v>668</v>
      </c>
      <c r="F95" s="14">
        <v>50</v>
      </c>
      <c r="G95" s="14">
        <v>521.16999999999996</v>
      </c>
      <c r="H95" s="14">
        <v>3.29</v>
      </c>
    </row>
    <row r="96" spans="2:8">
      <c r="B96" s="12" t="s">
        <v>503</v>
      </c>
      <c r="C96" s="123">
        <v>6.73</v>
      </c>
      <c r="D96" s="12" t="s">
        <v>320</v>
      </c>
      <c r="E96" s="12" t="s">
        <v>504</v>
      </c>
      <c r="F96" s="14">
        <v>20</v>
      </c>
      <c r="G96" s="14">
        <v>199.3</v>
      </c>
      <c r="H96" s="14">
        <v>1.26</v>
      </c>
    </row>
    <row r="97" spans="2:11">
      <c r="B97" s="114" t="s">
        <v>336</v>
      </c>
      <c r="C97" s="232"/>
      <c r="D97" s="114"/>
      <c r="E97" s="114"/>
      <c r="F97" s="22"/>
      <c r="G97" s="22">
        <f>SUM(G94:G96)</f>
        <v>720.47</v>
      </c>
      <c r="H97" s="22">
        <f>SUM(H94:H96)</f>
        <v>4.55</v>
      </c>
    </row>
    <row r="98" spans="2:11" s="110" customFormat="1">
      <c r="B98" s="118" t="s">
        <v>986</v>
      </c>
      <c r="C98" s="121"/>
      <c r="D98" s="118"/>
      <c r="E98" s="118"/>
      <c r="F98" s="26"/>
      <c r="G98" s="26"/>
      <c r="H98" s="26"/>
    </row>
    <row r="99" spans="2:11">
      <c r="B99" s="12" t="s">
        <v>28</v>
      </c>
      <c r="C99" s="123" t="s">
        <v>131</v>
      </c>
      <c r="D99" s="12" t="s">
        <v>440</v>
      </c>
      <c r="E99" s="12" t="s">
        <v>735</v>
      </c>
      <c r="F99" s="14">
        <v>1424928.7279999999</v>
      </c>
      <c r="G99" s="14">
        <v>601.83000000000004</v>
      </c>
      <c r="H99" s="14">
        <v>3.8</v>
      </c>
    </row>
    <row r="100" spans="2:11" s="110" customFormat="1">
      <c r="B100" s="118" t="s">
        <v>975</v>
      </c>
      <c r="C100" s="121"/>
      <c r="D100" s="118"/>
      <c r="E100" s="118"/>
      <c r="F100" s="26"/>
      <c r="G100" s="26">
        <f>SUM(G99)</f>
        <v>601.83000000000004</v>
      </c>
      <c r="H100" s="26">
        <f>SUM(H99)</f>
        <v>3.8</v>
      </c>
    </row>
    <row r="101" spans="2:11">
      <c r="B101" s="114" t="s">
        <v>397</v>
      </c>
      <c r="C101" s="115"/>
      <c r="D101" s="114"/>
      <c r="E101" s="114"/>
      <c r="F101" s="22"/>
      <c r="G101" s="22">
        <v>511</v>
      </c>
      <c r="H101" s="22">
        <v>3.23</v>
      </c>
    </row>
    <row r="102" spans="2:11">
      <c r="B102" s="114" t="s">
        <v>116</v>
      </c>
      <c r="C102" s="115"/>
      <c r="D102" s="114"/>
      <c r="E102" s="114"/>
      <c r="F102" s="22"/>
      <c r="G102" s="22">
        <f>+G71+G76+G83+G93+G97+G100+G101</f>
        <v>15677.700000000003</v>
      </c>
      <c r="H102" s="22">
        <f>+H71+H76+H83+H93+H97+H100+H101</f>
        <v>98.99</v>
      </c>
      <c r="J102" s="22"/>
      <c r="K102" s="22"/>
    </row>
    <row r="103" spans="2:11">
      <c r="B103" s="114" t="s">
        <v>211</v>
      </c>
      <c r="C103" s="115"/>
      <c r="D103" s="114"/>
      <c r="E103" s="114"/>
      <c r="F103" s="22"/>
      <c r="G103" s="22">
        <f>+G104-G102</f>
        <v>161.9847614099981</v>
      </c>
      <c r="H103" s="22">
        <f>+H104-H102</f>
        <v>1.0100000000000051</v>
      </c>
      <c r="J103" s="22"/>
      <c r="K103" s="22"/>
    </row>
    <row r="104" spans="2:11">
      <c r="B104" s="114" t="s">
        <v>118</v>
      </c>
      <c r="C104" s="115"/>
      <c r="D104" s="114"/>
      <c r="E104" s="114"/>
      <c r="F104" s="22"/>
      <c r="G104" s="22">
        <v>15839.684761410001</v>
      </c>
      <c r="H104" s="22">
        <v>100</v>
      </c>
      <c r="J104" s="22"/>
      <c r="K104" s="22"/>
    </row>
    <row r="105" spans="2:11">
      <c r="B105" s="12" t="s">
        <v>119</v>
      </c>
    </row>
    <row r="106" spans="2:11">
      <c r="B106" s="12" t="s">
        <v>120</v>
      </c>
    </row>
    <row r="107" spans="2:11">
      <c r="B107" s="12" t="s">
        <v>121</v>
      </c>
      <c r="C107" s="231">
        <v>44742</v>
      </c>
    </row>
    <row r="108" spans="2:11">
      <c r="B108" s="114" t="s">
        <v>2127</v>
      </c>
    </row>
    <row r="109" spans="2:11" ht="25.5">
      <c r="B109" s="116" t="s">
        <v>122</v>
      </c>
      <c r="C109" s="13" t="s">
        <v>123</v>
      </c>
    </row>
    <row r="110" spans="2:11">
      <c r="B110" s="114"/>
    </row>
    <row r="111" spans="2:11">
      <c r="B111" s="114" t="s">
        <v>124</v>
      </c>
    </row>
    <row r="112" spans="2:11">
      <c r="B112" s="114" t="s">
        <v>212</v>
      </c>
    </row>
    <row r="113" spans="2:3">
      <c r="B113" s="114" t="s">
        <v>125</v>
      </c>
    </row>
    <row r="114" spans="2:3">
      <c r="B114" s="114" t="s">
        <v>739</v>
      </c>
      <c r="C114" s="115"/>
    </row>
    <row r="115" spans="2:3">
      <c r="B115" s="114" t="s">
        <v>740</v>
      </c>
      <c r="C115" s="115"/>
    </row>
    <row r="116" spans="2:3">
      <c r="B116" s="114" t="s">
        <v>741</v>
      </c>
      <c r="C116" s="115"/>
    </row>
    <row r="117" spans="2:3">
      <c r="B117" s="114" t="s">
        <v>742</v>
      </c>
      <c r="C117" s="115"/>
    </row>
    <row r="118" spans="2:3">
      <c r="B118" s="114" t="s">
        <v>743</v>
      </c>
      <c r="C118" s="115"/>
    </row>
    <row r="119" spans="2:3">
      <c r="B119" s="114" t="s">
        <v>744</v>
      </c>
      <c r="C119" s="115"/>
    </row>
    <row r="120" spans="2:3">
      <c r="B120" s="114" t="s">
        <v>745</v>
      </c>
      <c r="C120" s="115"/>
    </row>
    <row r="121" spans="2:3">
      <c r="B121" s="114" t="s">
        <v>746</v>
      </c>
      <c r="C121" s="115"/>
    </row>
    <row r="122" spans="2:3">
      <c r="B122" s="114" t="s">
        <v>747</v>
      </c>
      <c r="C122" s="115"/>
    </row>
    <row r="123" spans="2:3">
      <c r="B123" s="114" t="s">
        <v>748</v>
      </c>
      <c r="C123" s="115"/>
    </row>
    <row r="124" spans="2:3">
      <c r="B124" s="114" t="s">
        <v>749</v>
      </c>
      <c r="C124" s="115"/>
    </row>
    <row r="125" spans="2:3">
      <c r="B125" s="114" t="s">
        <v>750</v>
      </c>
      <c r="C125" s="115"/>
    </row>
    <row r="126" spans="2:3">
      <c r="B126" s="283" t="s">
        <v>2168</v>
      </c>
      <c r="C126" s="232"/>
    </row>
    <row r="127" spans="2:3">
      <c r="B127" s="122" t="s">
        <v>1233</v>
      </c>
      <c r="C127" s="123"/>
    </row>
    <row r="128" spans="2:3">
      <c r="B128" s="122" t="s">
        <v>2161</v>
      </c>
      <c r="C128" s="123"/>
    </row>
    <row r="129" spans="2:6">
      <c r="B129" s="114" t="s">
        <v>127</v>
      </c>
      <c r="C129" s="123"/>
    </row>
    <row r="132" spans="2:6" ht="14.25">
      <c r="B132" s="233" t="s">
        <v>2631</v>
      </c>
      <c r="C132" s="125"/>
    </row>
    <row r="133" spans="2:6" ht="25.5">
      <c r="B133" s="212" t="s">
        <v>2623</v>
      </c>
      <c r="C133" s="212" t="s">
        <v>2624</v>
      </c>
    </row>
    <row r="134" spans="2:6">
      <c r="B134" s="234" t="s">
        <v>2625</v>
      </c>
      <c r="C134" s="235">
        <v>44</v>
      </c>
    </row>
    <row r="135" spans="2:6">
      <c r="B135" s="234" t="s">
        <v>2626</v>
      </c>
      <c r="C135" s="235">
        <v>0</v>
      </c>
    </row>
    <row r="136" spans="2:6">
      <c r="B136" s="234" t="s">
        <v>2627</v>
      </c>
      <c r="C136" s="235">
        <v>1500</v>
      </c>
    </row>
    <row r="137" spans="2:6">
      <c r="B137" s="234" t="s">
        <v>2628</v>
      </c>
      <c r="C137" s="235">
        <v>0</v>
      </c>
    </row>
    <row r="138" spans="2:6">
      <c r="B138" s="236" t="s">
        <v>2629</v>
      </c>
      <c r="C138" s="235">
        <v>600</v>
      </c>
    </row>
    <row r="139" spans="2:6">
      <c r="B139" s="237" t="s">
        <v>2630</v>
      </c>
      <c r="C139" s="238">
        <f>SUM(C134:C138)</f>
        <v>2144</v>
      </c>
    </row>
    <row r="142" spans="2:6" ht="15">
      <c r="B142" s="239" t="s">
        <v>2632</v>
      </c>
      <c r="C142" s="240">
        <v>44742</v>
      </c>
      <c r="D142" s="110"/>
      <c r="E142" s="110"/>
      <c r="F142" s="120"/>
    </row>
    <row r="143" spans="2:6" ht="45">
      <c r="B143" s="241" t="s">
        <v>2633</v>
      </c>
      <c r="C143" s="241" t="s">
        <v>2634</v>
      </c>
      <c r="D143" s="242" t="s">
        <v>2635</v>
      </c>
      <c r="E143" s="241" t="s">
        <v>2636</v>
      </c>
      <c r="F143" s="241" t="s">
        <v>2637</v>
      </c>
    </row>
    <row r="144" spans="2:6" ht="15">
      <c r="B144" s="181" t="s">
        <v>2641</v>
      </c>
      <c r="C144" s="182">
        <v>-77500</v>
      </c>
      <c r="D144" s="172">
        <v>695.76319999999998</v>
      </c>
      <c r="E144" s="172">
        <v>669.25</v>
      </c>
      <c r="F144" s="196">
        <v>2144</v>
      </c>
    </row>
    <row r="145" spans="2:6" ht="15">
      <c r="B145" s="181" t="s">
        <v>2645</v>
      </c>
      <c r="C145" s="182">
        <v>-138600</v>
      </c>
      <c r="D145" s="172">
        <v>366.9162</v>
      </c>
      <c r="E145" s="172">
        <v>362.85</v>
      </c>
      <c r="F145" s="183"/>
    </row>
    <row r="146" spans="2:6" ht="15">
      <c r="B146" s="181" t="s">
        <v>2647</v>
      </c>
      <c r="C146" s="182">
        <v>-40000</v>
      </c>
      <c r="D146" s="172">
        <v>530.22270000000003</v>
      </c>
      <c r="E146" s="172">
        <v>513.54999999999995</v>
      </c>
      <c r="F146" s="183"/>
    </row>
    <row r="147" spans="2:6" ht="15">
      <c r="B147" s="181" t="s">
        <v>2648</v>
      </c>
      <c r="C147" s="182">
        <v>-98400</v>
      </c>
      <c r="D147" s="172">
        <v>643.34879999999998</v>
      </c>
      <c r="E147" s="172">
        <v>636.70000000000005</v>
      </c>
      <c r="F147" s="183"/>
    </row>
    <row r="148" spans="2:6" ht="15">
      <c r="B148" s="181" t="s">
        <v>2689</v>
      </c>
      <c r="C148" s="182">
        <v>-37100</v>
      </c>
      <c r="D148" s="172">
        <v>982.75919999999996</v>
      </c>
      <c r="E148" s="172">
        <v>967.45</v>
      </c>
      <c r="F148" s="183"/>
    </row>
    <row r="149" spans="2:6" ht="15">
      <c r="B149" s="181" t="s">
        <v>2697</v>
      </c>
      <c r="C149" s="182">
        <v>-15600</v>
      </c>
      <c r="D149" s="172">
        <v>2284.9785000000002</v>
      </c>
      <c r="E149" s="172">
        <v>2234.25</v>
      </c>
      <c r="F149" s="183"/>
    </row>
    <row r="150" spans="2:6" ht="15">
      <c r="B150" s="181" t="s">
        <v>2698</v>
      </c>
      <c r="C150" s="182">
        <v>-36900</v>
      </c>
      <c r="D150" s="172">
        <v>2220.9119000000001</v>
      </c>
      <c r="E150" s="172">
        <v>2168.1999999999998</v>
      </c>
      <c r="F150" s="183"/>
    </row>
    <row r="151" spans="2:6" ht="15">
      <c r="B151" s="181" t="s">
        <v>2984</v>
      </c>
      <c r="C151" s="182">
        <v>-51300</v>
      </c>
      <c r="D151" s="172">
        <v>818.93619999999999</v>
      </c>
      <c r="E151" s="172">
        <v>792.75</v>
      </c>
      <c r="F151" s="183"/>
    </row>
    <row r="152" spans="2:6" ht="15">
      <c r="B152" s="181" t="s">
        <v>2760</v>
      </c>
      <c r="C152" s="182">
        <v>-4800</v>
      </c>
      <c r="D152" s="172">
        <v>3300.3633</v>
      </c>
      <c r="E152" s="172">
        <v>3267.25</v>
      </c>
      <c r="F152" s="183"/>
    </row>
    <row r="153" spans="2:6" ht="15">
      <c r="B153" s="181" t="s">
        <v>2761</v>
      </c>
      <c r="C153" s="182">
        <v>-59400</v>
      </c>
      <c r="D153" s="172">
        <v>736.10130000000004</v>
      </c>
      <c r="E153" s="172">
        <v>708.2</v>
      </c>
      <c r="F153" s="183"/>
    </row>
    <row r="154" spans="2:6" ht="15">
      <c r="B154" s="181" t="s">
        <v>2764</v>
      </c>
      <c r="C154" s="182">
        <v>-3400</v>
      </c>
      <c r="D154" s="172">
        <v>965.59450000000004</v>
      </c>
      <c r="E154" s="172">
        <v>865.4</v>
      </c>
      <c r="F154" s="183"/>
    </row>
    <row r="155" spans="2:6" ht="15">
      <c r="B155" s="181" t="s">
        <v>2765</v>
      </c>
      <c r="C155" s="182">
        <v>-49200</v>
      </c>
      <c r="D155" s="172">
        <v>965.20939999999996</v>
      </c>
      <c r="E155" s="172">
        <v>971.45</v>
      </c>
      <c r="F155" s="183"/>
    </row>
    <row r="156" spans="2:6" ht="15">
      <c r="B156" s="181" t="s">
        <v>2770</v>
      </c>
      <c r="C156" s="182">
        <v>-4400</v>
      </c>
      <c r="D156" s="172">
        <v>5555.1454999999996</v>
      </c>
      <c r="E156" s="172">
        <v>5560.8</v>
      </c>
      <c r="F156" s="183"/>
    </row>
    <row r="157" spans="2:6" ht="15">
      <c r="B157" s="181" t="s">
        <v>2772</v>
      </c>
      <c r="C157" s="182">
        <v>-61100</v>
      </c>
      <c r="D157" s="172">
        <v>644.54880000000003</v>
      </c>
      <c r="E157" s="172">
        <v>629.85</v>
      </c>
      <c r="F157" s="184"/>
    </row>
    <row r="159" spans="2:6">
      <c r="B159" s="284" t="s">
        <v>2986</v>
      </c>
      <c r="C159" s="285">
        <v>0.3463</v>
      </c>
    </row>
    <row r="161" spans="2:3" ht="15">
      <c r="B161" s="249" t="s">
        <v>2780</v>
      </c>
      <c r="C161" s="286"/>
    </row>
    <row r="162" spans="2:3" ht="15.75">
      <c r="B162" s="274" t="s">
        <v>2778</v>
      </c>
      <c r="C162" s="197" t="s">
        <v>2978</v>
      </c>
    </row>
    <row r="163" spans="2:3" ht="15">
      <c r="B163" s="199" t="s">
        <v>2987</v>
      </c>
      <c r="C163" s="200">
        <v>14</v>
      </c>
    </row>
    <row r="164" spans="2:3" ht="15">
      <c r="B164" s="199" t="s">
        <v>2786</v>
      </c>
      <c r="C164" s="200">
        <v>31</v>
      </c>
    </row>
    <row r="165" spans="2:3" ht="15">
      <c r="B165" s="199" t="s">
        <v>2789</v>
      </c>
      <c r="C165" s="200">
        <v>52</v>
      </c>
    </row>
    <row r="166" spans="2:3" ht="15">
      <c r="B166" s="199" t="s">
        <v>2794</v>
      </c>
      <c r="C166" s="200">
        <v>90</v>
      </c>
    </row>
    <row r="167" spans="2:3" ht="15">
      <c r="B167" s="199" t="s">
        <v>2795</v>
      </c>
      <c r="C167" s="200">
        <v>74</v>
      </c>
    </row>
    <row r="168" spans="2:3" ht="15">
      <c r="B168" s="199" t="s">
        <v>2843</v>
      </c>
      <c r="C168" s="200">
        <v>54</v>
      </c>
    </row>
    <row r="169" spans="2:3" ht="15">
      <c r="B169" s="199" t="s">
        <v>2847</v>
      </c>
      <c r="C169" s="200">
        <v>126</v>
      </c>
    </row>
    <row r="170" spans="2:3" ht="15">
      <c r="B170" s="199" t="s">
        <v>2853</v>
      </c>
      <c r="C170" s="200">
        <v>43</v>
      </c>
    </row>
    <row r="171" spans="2:3" ht="15">
      <c r="B171" s="199" t="s">
        <v>2855</v>
      </c>
      <c r="C171" s="200">
        <v>73</v>
      </c>
    </row>
    <row r="172" spans="2:3" ht="15">
      <c r="B172" s="199" t="s">
        <v>2858</v>
      </c>
      <c r="C172" s="200">
        <v>20</v>
      </c>
    </row>
    <row r="173" spans="2:3" ht="15">
      <c r="B173" s="199" t="s">
        <v>3016</v>
      </c>
      <c r="C173" s="200">
        <v>19</v>
      </c>
    </row>
    <row r="174" spans="2:3" ht="15">
      <c r="B174" s="199" t="s">
        <v>2945</v>
      </c>
      <c r="C174" s="200">
        <v>45</v>
      </c>
    </row>
    <row r="175" spans="2:3" ht="15">
      <c r="B175" s="199" t="s">
        <v>2950</v>
      </c>
      <c r="C175" s="200">
        <v>21</v>
      </c>
    </row>
    <row r="176" spans="2:3" ht="15">
      <c r="B176" s="199" t="s">
        <v>2951</v>
      </c>
      <c r="C176" s="200">
        <v>39</v>
      </c>
    </row>
    <row r="177" spans="2:3" ht="15">
      <c r="B177" s="199" t="s">
        <v>2953</v>
      </c>
      <c r="C177" s="200">
        <v>41</v>
      </c>
    </row>
    <row r="178" spans="2:3" ht="15">
      <c r="B178" s="199" t="s">
        <v>2960</v>
      </c>
      <c r="C178" s="200">
        <v>32</v>
      </c>
    </row>
    <row r="179" spans="2:3" ht="15">
      <c r="B179" s="199" t="s">
        <v>2961</v>
      </c>
      <c r="C179" s="200">
        <v>47</v>
      </c>
    </row>
    <row r="180" spans="2:3" ht="15">
      <c r="B180" s="199" t="s">
        <v>3019</v>
      </c>
      <c r="C180" s="200">
        <v>11</v>
      </c>
    </row>
    <row r="183" spans="2:3" ht="15.75">
      <c r="B183" s="274" t="s">
        <v>2993</v>
      </c>
      <c r="C183" s="197" t="s">
        <v>2978</v>
      </c>
    </row>
    <row r="184" spans="2:3" ht="15">
      <c r="B184" s="199" t="s">
        <v>2987</v>
      </c>
      <c r="C184" s="200">
        <v>14</v>
      </c>
    </row>
    <row r="185" spans="2:3" ht="15">
      <c r="B185" s="199" t="s">
        <v>2786</v>
      </c>
      <c r="C185" s="200">
        <v>31</v>
      </c>
    </row>
    <row r="186" spans="2:3" ht="15">
      <c r="B186" s="199" t="s">
        <v>2789</v>
      </c>
      <c r="C186" s="200">
        <v>52</v>
      </c>
    </row>
    <row r="187" spans="2:3" ht="15">
      <c r="B187" s="199" t="s">
        <v>2794</v>
      </c>
      <c r="C187" s="200">
        <v>90</v>
      </c>
    </row>
    <row r="188" spans="2:3" ht="15">
      <c r="B188" s="199" t="s">
        <v>2795</v>
      </c>
      <c r="C188" s="200">
        <v>74</v>
      </c>
    </row>
    <row r="189" spans="2:3" ht="15">
      <c r="B189" s="199" t="s">
        <v>2843</v>
      </c>
      <c r="C189" s="200">
        <v>54</v>
      </c>
    </row>
    <row r="190" spans="2:3" ht="15">
      <c r="B190" s="199" t="s">
        <v>2847</v>
      </c>
      <c r="C190" s="200">
        <v>126</v>
      </c>
    </row>
    <row r="191" spans="2:3" ht="15">
      <c r="B191" s="199" t="s">
        <v>2853</v>
      </c>
      <c r="C191" s="200">
        <v>43</v>
      </c>
    </row>
    <row r="192" spans="2:3" ht="15">
      <c r="B192" s="199" t="s">
        <v>2855</v>
      </c>
      <c r="C192" s="200">
        <v>73</v>
      </c>
    </row>
    <row r="193" spans="2:3" ht="15">
      <c r="B193" s="199" t="s">
        <v>2858</v>
      </c>
      <c r="C193" s="200">
        <v>20</v>
      </c>
    </row>
    <row r="194" spans="2:3" ht="15">
      <c r="B194" s="199" t="s">
        <v>3016</v>
      </c>
      <c r="C194" s="200">
        <v>19</v>
      </c>
    </row>
    <row r="195" spans="2:3" ht="15">
      <c r="B195" s="199" t="s">
        <v>2945</v>
      </c>
      <c r="C195" s="200">
        <v>45</v>
      </c>
    </row>
    <row r="196" spans="2:3" ht="15">
      <c r="B196" s="199" t="s">
        <v>2950</v>
      </c>
      <c r="C196" s="200">
        <v>21</v>
      </c>
    </row>
    <row r="197" spans="2:3" ht="15">
      <c r="B197" s="199" t="s">
        <v>2951</v>
      </c>
      <c r="C197" s="200">
        <v>39</v>
      </c>
    </row>
    <row r="198" spans="2:3" ht="15">
      <c r="B198" s="199" t="s">
        <v>2953</v>
      </c>
      <c r="C198" s="200">
        <v>41</v>
      </c>
    </row>
    <row r="199" spans="2:3" ht="15">
      <c r="B199" s="199" t="s">
        <v>2960</v>
      </c>
      <c r="C199" s="200">
        <v>32</v>
      </c>
    </row>
    <row r="200" spans="2:3" ht="15">
      <c r="B200" s="199" t="s">
        <v>2961</v>
      </c>
      <c r="C200" s="200">
        <v>47</v>
      </c>
    </row>
    <row r="201" spans="2:3" ht="15">
      <c r="B201" s="199" t="s">
        <v>3019</v>
      </c>
      <c r="C201" s="200">
        <v>11</v>
      </c>
    </row>
    <row r="204" spans="2:3" ht="15.75">
      <c r="B204" s="251" t="s">
        <v>2968</v>
      </c>
      <c r="C204" s="252" t="s">
        <v>2969</v>
      </c>
    </row>
    <row r="205" spans="2:3" ht="15">
      <c r="B205" s="199" t="s">
        <v>2987</v>
      </c>
      <c r="C205" s="281">
        <v>7965750.0999999996</v>
      </c>
    </row>
    <row r="206" spans="2:3" ht="15">
      <c r="B206" s="199" t="s">
        <v>2786</v>
      </c>
      <c r="C206" s="281">
        <v>53912875</v>
      </c>
    </row>
    <row r="207" spans="2:3" ht="15">
      <c r="B207" s="199" t="s">
        <v>2789</v>
      </c>
      <c r="C207" s="281">
        <v>56567471.099999994</v>
      </c>
    </row>
    <row r="208" spans="2:3" ht="15">
      <c r="B208" s="199" t="s">
        <v>2794</v>
      </c>
      <c r="C208" s="281">
        <v>30983737.129999999</v>
      </c>
    </row>
    <row r="209" spans="2:3" ht="15">
      <c r="B209" s="199" t="s">
        <v>2795</v>
      </c>
      <c r="C209" s="281">
        <v>57161343.120000005</v>
      </c>
    </row>
    <row r="210" spans="2:3" ht="15">
      <c r="B210" s="199" t="s">
        <v>2843</v>
      </c>
      <c r="C210" s="281">
        <v>37347661.469999999</v>
      </c>
    </row>
    <row r="211" spans="2:3" ht="15">
      <c r="B211" s="199" t="s">
        <v>2847</v>
      </c>
      <c r="C211" s="281">
        <v>83806905.870000005</v>
      </c>
    </row>
    <row r="212" spans="2:3" ht="15">
      <c r="B212" s="199" t="s">
        <v>2853</v>
      </c>
      <c r="C212" s="281">
        <v>29706120</v>
      </c>
    </row>
    <row r="213" spans="2:3" ht="15">
      <c r="B213" s="199" t="s">
        <v>2855</v>
      </c>
      <c r="C213" s="281">
        <v>54129194.909999996</v>
      </c>
    </row>
    <row r="214" spans="2:3" ht="15">
      <c r="B214" s="199" t="s">
        <v>2858</v>
      </c>
      <c r="C214" s="281">
        <v>19593337.23</v>
      </c>
    </row>
    <row r="215" spans="2:3" ht="15">
      <c r="B215" s="199" t="s">
        <v>3016</v>
      </c>
      <c r="C215" s="281">
        <v>6971492.4800000004</v>
      </c>
    </row>
    <row r="216" spans="2:3" ht="15">
      <c r="B216" s="199" t="s">
        <v>2945</v>
      </c>
      <c r="C216" s="281">
        <v>43621437.869999997</v>
      </c>
    </row>
    <row r="217" spans="2:3" ht="15">
      <c r="B217" s="199" t="s">
        <v>2950</v>
      </c>
      <c r="C217" s="281">
        <v>37122560.560000002</v>
      </c>
    </row>
    <row r="218" spans="2:3" ht="15">
      <c r="B218" s="199" t="s">
        <v>2951</v>
      </c>
      <c r="C218" s="281">
        <v>37108094.840000004</v>
      </c>
    </row>
    <row r="219" spans="2:3" ht="15">
      <c r="B219" s="199" t="s">
        <v>2953</v>
      </c>
      <c r="C219" s="281">
        <v>48840958.68</v>
      </c>
    </row>
    <row r="220" spans="2:3" ht="15">
      <c r="B220" s="199" t="s">
        <v>2960</v>
      </c>
      <c r="C220" s="281">
        <v>33815800.170000002</v>
      </c>
    </row>
    <row r="221" spans="2:3" ht="15">
      <c r="B221" s="199" t="s">
        <v>2961</v>
      </c>
      <c r="C221" s="281">
        <v>39759462.469999999</v>
      </c>
    </row>
    <row r="222" spans="2:3" ht="15">
      <c r="B222" s="199" t="s">
        <v>3019</v>
      </c>
      <c r="C222" s="281">
        <v>10157075.300000001</v>
      </c>
    </row>
    <row r="223" spans="2:3" ht="15">
      <c r="C223" s="256">
        <f>SUM(C205:C222)</f>
        <v>688571278.29999983</v>
      </c>
    </row>
    <row r="226" spans="2:3" ht="15.75">
      <c r="B226" s="251" t="s">
        <v>2970</v>
      </c>
      <c r="C226" s="252" t="s">
        <v>2969</v>
      </c>
    </row>
    <row r="227" spans="2:3" ht="15">
      <c r="B227" s="199" t="s">
        <v>2987</v>
      </c>
      <c r="C227" s="281">
        <v>8030180.8399999999</v>
      </c>
    </row>
    <row r="228" spans="2:3" ht="15">
      <c r="B228" s="199" t="s">
        <v>2786</v>
      </c>
      <c r="C228" s="281">
        <v>58452039.789999999</v>
      </c>
    </row>
    <row r="229" spans="2:3" ht="15">
      <c r="B229" s="199" t="s">
        <v>2789</v>
      </c>
      <c r="C229" s="281">
        <v>56712997.049999997</v>
      </c>
    </row>
    <row r="230" spans="2:3" ht="15">
      <c r="B230" s="199" t="s">
        <v>2794</v>
      </c>
      <c r="C230" s="281">
        <v>32112454.149999999</v>
      </c>
    </row>
    <row r="231" spans="2:3" ht="15">
      <c r="B231" s="199" t="s">
        <v>2795</v>
      </c>
      <c r="C231" s="281">
        <v>60012910.060000002</v>
      </c>
    </row>
    <row r="232" spans="2:3" ht="15">
      <c r="B232" s="199" t="s">
        <v>2843</v>
      </c>
      <c r="C232" s="281">
        <v>38746923.989999995</v>
      </c>
    </row>
    <row r="233" spans="2:3" ht="15">
      <c r="B233" s="199" t="s">
        <v>2847</v>
      </c>
      <c r="C233" s="281">
        <v>80167624.590000004</v>
      </c>
    </row>
    <row r="234" spans="2:3" ht="15">
      <c r="B234" s="199" t="s">
        <v>2853</v>
      </c>
      <c r="C234" s="281">
        <v>29536202.620000001</v>
      </c>
    </row>
    <row r="235" spans="2:3" ht="15">
      <c r="B235" s="199" t="s">
        <v>2855</v>
      </c>
      <c r="C235" s="281">
        <v>59046163.980000004</v>
      </c>
    </row>
    <row r="236" spans="2:3" ht="15">
      <c r="B236" s="199" t="s">
        <v>2858</v>
      </c>
      <c r="C236" s="281">
        <v>19442929.064999998</v>
      </c>
    </row>
    <row r="237" spans="2:3" ht="15">
      <c r="B237" s="199" t="s">
        <v>3016</v>
      </c>
      <c r="C237" s="281">
        <v>7008780.3899999997</v>
      </c>
    </row>
    <row r="238" spans="2:3" ht="15">
      <c r="B238" s="199" t="s">
        <v>2945</v>
      </c>
      <c r="C238" s="281">
        <v>43323189.289999999</v>
      </c>
    </row>
    <row r="239" spans="2:3" ht="15">
      <c r="B239" s="199" t="s">
        <v>2950</v>
      </c>
      <c r="C239" s="281">
        <v>40129027</v>
      </c>
    </row>
    <row r="240" spans="2:3" ht="15">
      <c r="B240" s="199" t="s">
        <v>2951</v>
      </c>
      <c r="C240" s="281">
        <v>39751649.160000004</v>
      </c>
    </row>
    <row r="241" spans="2:8" ht="15">
      <c r="B241" s="199" t="s">
        <v>2953</v>
      </c>
      <c r="C241" s="281">
        <v>55678717.490000002</v>
      </c>
    </row>
    <row r="242" spans="2:8" ht="15">
      <c r="B242" s="199" t="s">
        <v>2960</v>
      </c>
      <c r="C242" s="281">
        <v>37375034.800000004</v>
      </c>
    </row>
    <row r="243" spans="2:8" ht="15">
      <c r="B243" s="199" t="s">
        <v>2961</v>
      </c>
      <c r="C243" s="281">
        <v>48814655.170000002</v>
      </c>
    </row>
    <row r="244" spans="2:8" ht="15">
      <c r="B244" s="199" t="s">
        <v>3019</v>
      </c>
      <c r="C244" s="281">
        <v>10426918.6</v>
      </c>
    </row>
    <row r="245" spans="2:8" ht="15">
      <c r="C245" s="256">
        <f>SUM(C227:C244)</f>
        <v>724768398.03499997</v>
      </c>
    </row>
    <row r="247" spans="2:8" ht="15">
      <c r="B247" s="275" t="s">
        <v>2994</v>
      </c>
      <c r="C247" s="256">
        <f>+C245-C223</f>
        <v>36197119.735000134</v>
      </c>
    </row>
    <row r="249" spans="2:8" ht="15">
      <c r="B249" s="239"/>
      <c r="C249" s="240"/>
      <c r="D249" s="259"/>
      <c r="E249" s="259"/>
      <c r="F249" s="287"/>
    </row>
    <row r="250" spans="2:8" ht="15">
      <c r="B250" s="239" t="s">
        <v>3005</v>
      </c>
      <c r="C250" s="240">
        <v>44742</v>
      </c>
      <c r="D250" s="259"/>
      <c r="E250" s="259"/>
      <c r="F250" s="287"/>
    </row>
    <row r="251" spans="2:8" ht="38.25">
      <c r="B251" s="212" t="s">
        <v>2633</v>
      </c>
      <c r="C251" s="212" t="s">
        <v>2634</v>
      </c>
      <c r="D251" s="214" t="s">
        <v>2635</v>
      </c>
      <c r="E251" s="212" t="s">
        <v>2636</v>
      </c>
      <c r="F251" s="212" t="s">
        <v>2637</v>
      </c>
    </row>
    <row r="252" spans="2:8" ht="15">
      <c r="B252" s="288" t="s">
        <v>464</v>
      </c>
      <c r="C252" s="289">
        <v>2000</v>
      </c>
      <c r="D252" s="190">
        <v>59960</v>
      </c>
      <c r="E252" s="290">
        <v>59606</v>
      </c>
      <c r="F252" s="398" t="s">
        <v>2995</v>
      </c>
    </row>
    <row r="253" spans="2:8" ht="15">
      <c r="B253" s="288" t="s">
        <v>3006</v>
      </c>
      <c r="C253" s="291">
        <v>-2000</v>
      </c>
      <c r="D253" s="190">
        <v>62913.700599999996</v>
      </c>
      <c r="E253" s="290">
        <v>59287</v>
      </c>
      <c r="F253" s="399"/>
    </row>
    <row r="254" spans="2:8" s="110" customFormat="1">
      <c r="B254" s="265" t="s">
        <v>3000</v>
      </c>
      <c r="C254" s="266"/>
      <c r="D254" s="266"/>
      <c r="E254" s="266"/>
      <c r="F254" s="261"/>
      <c r="G254" s="120"/>
      <c r="H254" s="120"/>
    </row>
    <row r="256" spans="2:8" ht="25.5">
      <c r="B256" s="292" t="s">
        <v>3007</v>
      </c>
      <c r="C256" s="293">
        <v>7.5300000000000006E-2</v>
      </c>
    </row>
    <row r="259" spans="2:3" ht="15.75">
      <c r="B259" s="294" t="s">
        <v>3008</v>
      </c>
      <c r="C259" s="197" t="s">
        <v>3009</v>
      </c>
    </row>
    <row r="260" spans="2:3" ht="15">
      <c r="B260" s="199" t="s">
        <v>3017</v>
      </c>
      <c r="C260" s="200">
        <v>38</v>
      </c>
    </row>
    <row r="261" spans="2:3" ht="15">
      <c r="B261" s="199" t="s">
        <v>3018</v>
      </c>
      <c r="C261" s="200">
        <v>438</v>
      </c>
    </row>
    <row r="263" spans="2:3" ht="15.75">
      <c r="B263" s="294" t="s">
        <v>3010</v>
      </c>
      <c r="C263" s="197" t="s">
        <v>3009</v>
      </c>
    </row>
    <row r="264" spans="2:3" ht="15">
      <c r="B264" s="199" t="s">
        <v>3017</v>
      </c>
      <c r="C264" s="200">
        <v>38</v>
      </c>
    </row>
    <row r="265" spans="2:3" ht="15">
      <c r="B265" s="199" t="s">
        <v>3018</v>
      </c>
      <c r="C265" s="200">
        <v>438</v>
      </c>
    </row>
    <row r="267" spans="2:3" ht="15.75">
      <c r="B267" s="295" t="s">
        <v>3011</v>
      </c>
      <c r="C267" s="197" t="s">
        <v>2980</v>
      </c>
    </row>
    <row r="268" spans="2:3" ht="15">
      <c r="B268" s="199" t="s">
        <v>3017</v>
      </c>
      <c r="C268" s="202">
        <v>11654030</v>
      </c>
    </row>
    <row r="269" spans="2:3" ht="15">
      <c r="B269" s="199" t="s">
        <v>3018</v>
      </c>
      <c r="C269" s="202">
        <v>131430745</v>
      </c>
    </row>
    <row r="270" spans="2:3" ht="15">
      <c r="B270" s="201"/>
      <c r="C270" s="256">
        <f>SUM(C268:C269)</f>
        <v>143084775</v>
      </c>
    </row>
    <row r="272" spans="2:3" ht="15.75">
      <c r="B272" s="295" t="s">
        <v>3012</v>
      </c>
      <c r="C272" s="197" t="s">
        <v>2980</v>
      </c>
    </row>
    <row r="273" spans="2:6" ht="15">
      <c r="B273" s="199" t="s">
        <v>3017</v>
      </c>
      <c r="C273" s="202">
        <v>11952036.109999999</v>
      </c>
    </row>
    <row r="274" spans="2:6" ht="15">
      <c r="B274" s="199" t="s">
        <v>3018</v>
      </c>
      <c r="C274" s="202">
        <v>126680307.68000001</v>
      </c>
    </row>
    <row r="275" spans="2:6" ht="15">
      <c r="B275" s="201"/>
      <c r="C275" s="256">
        <f>SUM(C273:C274)</f>
        <v>138632343.79000002</v>
      </c>
    </row>
    <row r="277" spans="2:6" ht="15.75">
      <c r="B277" s="296" t="s">
        <v>2994</v>
      </c>
      <c r="C277" s="282">
        <f>+C275-C270</f>
        <v>-4452431.2099999785</v>
      </c>
    </row>
    <row r="281" spans="2:6" ht="15">
      <c r="B281" s="259" t="s">
        <v>3013</v>
      </c>
      <c r="C281" s="240">
        <v>44742</v>
      </c>
      <c r="D281" s="198"/>
      <c r="E281" s="297"/>
      <c r="F281" s="287"/>
    </row>
    <row r="282" spans="2:6" ht="45">
      <c r="B282" s="210" t="s">
        <v>2633</v>
      </c>
      <c r="C282" s="210" t="s">
        <v>3014</v>
      </c>
      <c r="D282" s="174" t="s">
        <v>2635</v>
      </c>
      <c r="E282" s="211" t="s">
        <v>2636</v>
      </c>
      <c r="F282" s="212" t="s">
        <v>2637</v>
      </c>
    </row>
    <row r="283" spans="2:6">
      <c r="B283" s="298" t="s">
        <v>123</v>
      </c>
      <c r="C283" s="298" t="s">
        <v>123</v>
      </c>
      <c r="D283" s="298" t="s">
        <v>123</v>
      </c>
      <c r="E283" s="298" t="s">
        <v>123</v>
      </c>
      <c r="F283" s="298" t="s">
        <v>123</v>
      </c>
    </row>
    <row r="286" spans="2:6" ht="25.5">
      <c r="B286" s="299" t="s">
        <v>3015</v>
      </c>
      <c r="C286" s="293" t="s">
        <v>123</v>
      </c>
    </row>
    <row r="289" spans="2:3" ht="15.75">
      <c r="B289" s="294" t="s">
        <v>3008</v>
      </c>
      <c r="C289" s="197" t="s">
        <v>3009</v>
      </c>
    </row>
    <row r="290" spans="2:3">
      <c r="B290" s="298" t="s">
        <v>123</v>
      </c>
      <c r="C290" s="298" t="s">
        <v>123</v>
      </c>
    </row>
    <row r="292" spans="2:3" ht="15.75">
      <c r="B292" s="294" t="s">
        <v>3010</v>
      </c>
      <c r="C292" s="197" t="s">
        <v>3009</v>
      </c>
    </row>
    <row r="293" spans="2:3">
      <c r="B293" s="298" t="s">
        <v>123</v>
      </c>
      <c r="C293" s="298" t="s">
        <v>123</v>
      </c>
    </row>
    <row r="295" spans="2:3" ht="15.75">
      <c r="B295" s="295" t="s">
        <v>3011</v>
      </c>
      <c r="C295" s="197" t="s">
        <v>2980</v>
      </c>
    </row>
    <row r="296" spans="2:3">
      <c r="B296" s="298" t="s">
        <v>123</v>
      </c>
      <c r="C296" s="298" t="s">
        <v>123</v>
      </c>
    </row>
    <row r="298" spans="2:3" ht="15.75">
      <c r="B298" s="295" t="s">
        <v>3012</v>
      </c>
      <c r="C298" s="197" t="s">
        <v>2980</v>
      </c>
    </row>
    <row r="299" spans="2:3">
      <c r="B299" s="298" t="s">
        <v>123</v>
      </c>
      <c r="C299" s="298" t="s">
        <v>123</v>
      </c>
    </row>
    <row r="301" spans="2:3" ht="15.75">
      <c r="B301" s="296" t="s">
        <v>2994</v>
      </c>
      <c r="C301" s="298" t="s">
        <v>123</v>
      </c>
    </row>
  </sheetData>
  <mergeCells count="4">
    <mergeCell ref="B1:E1"/>
    <mergeCell ref="C3:C7"/>
    <mergeCell ref="D3:D7"/>
    <mergeCell ref="F252:F253"/>
  </mergeCells>
  <conditionalFormatting sqref="B138">
    <cfRule type="expression" dxfId="946" priority="923">
      <formula>$A67043="Total"</formula>
    </cfRule>
  </conditionalFormatting>
  <conditionalFormatting sqref="C163:C180 C184:C201">
    <cfRule type="expression" dxfId="945" priority="804">
      <formula>#REF!="Total"</formula>
    </cfRule>
  </conditionalFormatting>
  <conditionalFormatting sqref="C163:C180 C184:C201">
    <cfRule type="expression" dxfId="944" priority="803">
      <formula>#REF!="Total"</formula>
    </cfRule>
  </conditionalFormatting>
  <conditionalFormatting sqref="C163:C180 C184:C201">
    <cfRule type="expression" dxfId="943" priority="802">
      <formula>#REF!="Total"</formula>
    </cfRule>
  </conditionalFormatting>
  <conditionalFormatting sqref="C163:C180 C184:C201">
    <cfRule type="expression" dxfId="942" priority="800">
      <formula>#REF!="Total"</formula>
    </cfRule>
  </conditionalFormatting>
  <conditionalFormatting sqref="C177:C180 C198:C201 C164:C173 C175 C185:C194 C196">
    <cfRule type="expression" dxfId="941" priority="796">
      <formula>$A163="Total"</formula>
    </cfRule>
  </conditionalFormatting>
  <conditionalFormatting sqref="C178:C180 C199:C201 C164:C175 C185:C196">
    <cfRule type="expression" dxfId="940" priority="795">
      <formula>$A162="Total"</formula>
    </cfRule>
  </conditionalFormatting>
  <conditionalFormatting sqref="C163:C180 C184:C201">
    <cfRule type="expression" dxfId="939" priority="794">
      <formula>#REF!="Total"</formula>
    </cfRule>
  </conditionalFormatting>
  <conditionalFormatting sqref="C179:C180 C200:C201 C164:C175 C185:C196">
    <cfRule type="expression" dxfId="938" priority="792">
      <formula>$A161="Total"</formula>
    </cfRule>
  </conditionalFormatting>
  <conditionalFormatting sqref="C176:C178 C197:C199">
    <cfRule type="expression" dxfId="937" priority="791">
      <formula>$A171="Total"</formula>
    </cfRule>
  </conditionalFormatting>
  <conditionalFormatting sqref="C163:C180 C184:C201">
    <cfRule type="expression" dxfId="936" priority="790">
      <formula>#REF!="Total"</formula>
    </cfRule>
  </conditionalFormatting>
  <conditionalFormatting sqref="C163:C180 C184:C201">
    <cfRule type="expression" dxfId="935" priority="809">
      <formula>#REF!="Total"</formula>
    </cfRule>
  </conditionalFormatting>
  <conditionalFormatting sqref="C167">
    <cfRule type="expression" dxfId="934" priority="812">
      <formula>#REF!="Total"</formula>
    </cfRule>
  </conditionalFormatting>
  <conditionalFormatting sqref="C163:C180 C184:C201">
    <cfRule type="expression" dxfId="933" priority="814">
      <formula>$A163="Total"</formula>
    </cfRule>
  </conditionalFormatting>
  <conditionalFormatting sqref="C163:C172 C176:C179 C184:C193 C197:C200">
    <cfRule type="expression" dxfId="932" priority="778" stopIfTrue="1">
      <formula>$C164="Total"</formula>
    </cfRule>
  </conditionalFormatting>
  <conditionalFormatting sqref="C163:C180 C184:C201">
    <cfRule type="expression" dxfId="931" priority="777">
      <formula>#REF!="Total"</formula>
    </cfRule>
  </conditionalFormatting>
  <conditionalFormatting sqref="C163:C173 C176:C180 C184:C194 C197:C201">
    <cfRule type="expression" dxfId="930" priority="776">
      <formula>$A157="Total"</formula>
    </cfRule>
  </conditionalFormatting>
  <conditionalFormatting sqref="C165">
    <cfRule type="expression" dxfId="929" priority="775">
      <formula>#REF!="Total"</formula>
    </cfRule>
  </conditionalFormatting>
  <conditionalFormatting sqref="C166">
    <cfRule type="expression" dxfId="928" priority="815">
      <formula>#REF!="Total"</formula>
    </cfRule>
  </conditionalFormatting>
  <conditionalFormatting sqref="C163:C180 C184:C201">
    <cfRule type="expression" dxfId="927" priority="816" stopIfTrue="1">
      <formula>#REF!="Total"</formula>
    </cfRule>
  </conditionalFormatting>
  <conditionalFormatting sqref="C174:C179 C188:C201 C260:C261">
    <cfRule type="expression" dxfId="926" priority="817">
      <formula>$A140="Total"</formula>
    </cfRule>
  </conditionalFormatting>
  <conditionalFormatting sqref="C176:C180 C169:C173 C195:C196 C201">
    <cfRule type="expression" dxfId="925" priority="818">
      <formula>$A131="Total"</formula>
    </cfRule>
  </conditionalFormatting>
  <conditionalFormatting sqref="C163:C180 C184:C201">
    <cfRule type="expression" dxfId="924" priority="819">
      <formula>#REF!="Total"</formula>
    </cfRule>
  </conditionalFormatting>
  <conditionalFormatting sqref="C163:C180 C184:C201">
    <cfRule type="expression" dxfId="923" priority="820">
      <formula>#REF!="Total"</formula>
    </cfRule>
  </conditionalFormatting>
  <conditionalFormatting sqref="C168">
    <cfRule type="expression" dxfId="922" priority="821">
      <formula>#REF!="Total"</formula>
    </cfRule>
  </conditionalFormatting>
  <conditionalFormatting sqref="C167 C188:C190">
    <cfRule type="expression" dxfId="921" priority="764">
      <formula>$A119="Total"</formula>
    </cfRule>
  </conditionalFormatting>
  <conditionalFormatting sqref="C164:C175 C185:C196">
    <cfRule type="expression" dxfId="920" priority="824">
      <formula>$A157="Total"</formula>
    </cfRule>
  </conditionalFormatting>
  <conditionalFormatting sqref="C163:C180 C184:C201">
    <cfRule type="expression" dxfId="919" priority="825">
      <formula>#REF!="Total"</formula>
    </cfRule>
  </conditionalFormatting>
  <conditionalFormatting sqref="C163:C180 C184:C201">
    <cfRule type="expression" dxfId="918" priority="826">
      <formula>#REF!="Total"</formula>
    </cfRule>
  </conditionalFormatting>
  <conditionalFormatting sqref="C169:C173 C190:C194">
    <cfRule type="expression" dxfId="917" priority="830">
      <formula>$A157="Total"</formula>
    </cfRule>
  </conditionalFormatting>
  <conditionalFormatting sqref="C163:C180 C184:C201">
    <cfRule type="expression" dxfId="916" priority="831">
      <formula>#REF!="Total"</formula>
    </cfRule>
  </conditionalFormatting>
  <conditionalFormatting sqref="C168:C180 C189:C201">
    <cfRule type="expression" dxfId="915" priority="832">
      <formula>#REF!="Total"</formula>
    </cfRule>
  </conditionalFormatting>
  <conditionalFormatting sqref="C165:C175 C186:C196">
    <cfRule type="expression" dxfId="914" priority="836">
      <formula>$A157="Total"</formula>
    </cfRule>
  </conditionalFormatting>
  <conditionalFormatting sqref="C165:C180 C186:C201">
    <cfRule type="expression" dxfId="913" priority="837">
      <formula>#REF!="Total"</formula>
    </cfRule>
  </conditionalFormatting>
  <conditionalFormatting sqref="C176:C180 C197:C201">
    <cfRule type="expression" dxfId="912" priority="838">
      <formula>$A166="Total"</formula>
    </cfRule>
  </conditionalFormatting>
  <conditionalFormatting sqref="C176:C179 C167:C173">
    <cfRule type="expression" dxfId="911" priority="839">
      <formula>$A98="Total"</formula>
    </cfRule>
  </conditionalFormatting>
  <conditionalFormatting sqref="C168:C173 C189:C194">
    <cfRule type="expression" dxfId="910" priority="840">
      <formula>$A157="Total"</formula>
    </cfRule>
  </conditionalFormatting>
  <conditionalFormatting sqref="C163:C180 C184:C201">
    <cfRule type="expression" dxfId="909" priority="841">
      <formula>#REF!="Total"</formula>
    </cfRule>
  </conditionalFormatting>
  <conditionalFormatting sqref="C166:C180 C187:C201">
    <cfRule type="expression" dxfId="908" priority="842">
      <formula>#REF!="Total"</formula>
    </cfRule>
  </conditionalFormatting>
  <conditionalFormatting sqref="C164:C179 C187:C194 C197:C201">
    <cfRule type="expression" dxfId="907" priority="852">
      <formula>$A131="Total"</formula>
    </cfRule>
  </conditionalFormatting>
  <conditionalFormatting sqref="C163:C180 C184:C201">
    <cfRule type="expression" dxfId="906" priority="853">
      <formula>#REF!="Total"</formula>
    </cfRule>
  </conditionalFormatting>
  <conditionalFormatting sqref="C167 C174:C179 C184:C201">
    <cfRule type="expression" dxfId="905" priority="763">
      <formula>$A124="Total"</formula>
    </cfRule>
  </conditionalFormatting>
  <conditionalFormatting sqref="C163:C180 C184:C201">
    <cfRule type="expression" dxfId="904" priority="854">
      <formula>#REF!="Total"</formula>
    </cfRule>
  </conditionalFormatting>
  <conditionalFormatting sqref="C166:C180 C187:C201">
    <cfRule type="expression" dxfId="903" priority="855">
      <formula>#REF!="Total"</formula>
    </cfRule>
  </conditionalFormatting>
  <conditionalFormatting sqref="C168">
    <cfRule type="expression" dxfId="902" priority="858">
      <formula>#REF!="Total"</formula>
    </cfRule>
  </conditionalFormatting>
  <conditionalFormatting sqref="C168:C173 C184:C194 C180 C201">
    <cfRule type="expression" dxfId="901" priority="859">
      <formula>$A131="Total"</formula>
    </cfRule>
  </conditionalFormatting>
  <conditionalFormatting sqref="C163:C180 C184:C201">
    <cfRule type="expression" dxfId="900" priority="860">
      <formula>#REF!="Total"</formula>
    </cfRule>
  </conditionalFormatting>
  <conditionalFormatting sqref="C163:C180 C184:C201">
    <cfRule type="expression" dxfId="899" priority="861">
      <formula>#REF!="Total"</formula>
    </cfRule>
  </conditionalFormatting>
  <conditionalFormatting sqref="C164:C165">
    <cfRule type="expression" dxfId="898" priority="862">
      <formula>#REF!="Total"</formula>
    </cfRule>
  </conditionalFormatting>
  <conditionalFormatting sqref="C180 C201 C195:C196">
    <cfRule type="expression" dxfId="897" priority="762">
      <formula>$A159="Total"</formula>
    </cfRule>
  </conditionalFormatting>
  <conditionalFormatting sqref="C163:C180 C189:C190 C195:C201">
    <cfRule type="expression" dxfId="896" priority="761">
      <formula>$A118="Total"</formula>
    </cfRule>
  </conditionalFormatting>
  <conditionalFormatting sqref="C163:C180 C190:C201 C265">
    <cfRule type="expression" dxfId="895" priority="760">
      <formula>$A136="Total"</formula>
    </cfRule>
  </conditionalFormatting>
  <conditionalFormatting sqref="C163:C180 C184:C201">
    <cfRule type="expression" dxfId="894" priority="759">
      <formula>#REF!="Total"</formula>
    </cfRule>
  </conditionalFormatting>
  <conditionalFormatting sqref="C170:C173">
    <cfRule type="expression" dxfId="893" priority="865">
      <formula>$A119="Total"</formula>
    </cfRule>
  </conditionalFormatting>
  <conditionalFormatting sqref="C164:C166 C168:C169 C174:C180 C191:C194 C197:C201">
    <cfRule type="expression" dxfId="892" priority="866">
      <formula>$A117="Total"</formula>
    </cfRule>
  </conditionalFormatting>
  <conditionalFormatting sqref="C163:C180 C184:C201">
    <cfRule type="expression" dxfId="891" priority="867" stopIfTrue="1">
      <formula>#REF!="Total"</formula>
    </cfRule>
  </conditionalFormatting>
  <conditionalFormatting sqref="C163:C180 C184:C201">
    <cfRule type="expression" dxfId="890" priority="868" stopIfTrue="1">
      <formula>#REF!="Total"</formula>
    </cfRule>
  </conditionalFormatting>
  <conditionalFormatting sqref="C163:C173 C188 C180">
    <cfRule type="expression" dxfId="889" priority="752">
      <formula>$A117="Total"</formula>
    </cfRule>
  </conditionalFormatting>
  <conditionalFormatting sqref="C163:C180 C195:C200">
    <cfRule type="expression" dxfId="888" priority="751">
      <formula>$A131="Total"</formula>
    </cfRule>
  </conditionalFormatting>
  <conditionalFormatting sqref="C164:C166">
    <cfRule type="expression" dxfId="887" priority="870">
      <formula>#REF!="Total"</formula>
    </cfRule>
  </conditionalFormatting>
  <conditionalFormatting sqref="C166:C180 C187:C201">
    <cfRule type="expression" dxfId="886" priority="871">
      <formula>#REF!="Total"</formula>
    </cfRule>
  </conditionalFormatting>
  <conditionalFormatting sqref="C180">
    <cfRule type="expression" dxfId="885" priority="750">
      <formula>$A165="Total"</formula>
    </cfRule>
  </conditionalFormatting>
  <conditionalFormatting sqref="C168:C180 C189:C201">
    <cfRule type="expression" dxfId="884" priority="749">
      <formula>#REF!="Total"</formula>
    </cfRule>
  </conditionalFormatting>
  <conditionalFormatting sqref="C165">
    <cfRule type="expression" dxfId="883" priority="748">
      <formula>#REF!="Total"</formula>
    </cfRule>
  </conditionalFormatting>
  <conditionalFormatting sqref="C180">
    <cfRule type="expression" dxfId="882" priority="747">
      <formula>$A163="Total"</formula>
    </cfRule>
  </conditionalFormatting>
  <conditionalFormatting sqref="C180 C201">
    <cfRule type="expression" dxfId="881" priority="746">
      <formula>$A160="Total"</formula>
    </cfRule>
  </conditionalFormatting>
  <conditionalFormatting sqref="C165 C174:C175 C188 C180 C195:C200">
    <cfRule type="expression" dxfId="880" priority="873">
      <formula>$A124="Total"</formula>
    </cfRule>
  </conditionalFormatting>
  <conditionalFormatting sqref="C167 C188 C170:C178 C191:C199">
    <cfRule type="expression" dxfId="879" priority="874" stopIfTrue="1">
      <formula>#REF!="Total"</formula>
    </cfRule>
  </conditionalFormatting>
  <conditionalFormatting sqref="C174:C180 C187:C194 C197:C200">
    <cfRule type="expression" dxfId="878" priority="875">
      <formula>$A83="Total"</formula>
    </cfRule>
  </conditionalFormatting>
  <conditionalFormatting sqref="C163:C180 C184:C201">
    <cfRule type="expression" dxfId="877" priority="876">
      <formula>#REF!="Total"</formula>
    </cfRule>
  </conditionalFormatting>
  <conditionalFormatting sqref="C163:C180 C184:C201">
    <cfRule type="expression" dxfId="876" priority="877">
      <formula>#REF!="Total"</formula>
    </cfRule>
  </conditionalFormatting>
  <conditionalFormatting sqref="C166">
    <cfRule type="expression" dxfId="875" priority="879">
      <formula>#REF!="Total"</formula>
    </cfRule>
  </conditionalFormatting>
  <conditionalFormatting sqref="C166 C174:C180 C186:C187 C190:C194 C197:C201">
    <cfRule type="expression" dxfId="874" priority="742">
      <formula>$A124="Total"</formula>
    </cfRule>
  </conditionalFormatting>
  <conditionalFormatting sqref="C180">
    <cfRule type="expression" dxfId="873" priority="880">
      <formula>$A76="Total"</formula>
    </cfRule>
  </conditionalFormatting>
  <conditionalFormatting sqref="C165:C166 C184:C194 C176:C180 C169:C173 C201">
    <cfRule type="expression" dxfId="872" priority="881">
      <formula>$A121="Total"</formula>
    </cfRule>
  </conditionalFormatting>
  <conditionalFormatting sqref="C165">
    <cfRule type="expression" dxfId="871" priority="882">
      <formula>#REF!="Total"</formula>
    </cfRule>
  </conditionalFormatting>
  <conditionalFormatting sqref="C169:C180 C190:C201">
    <cfRule type="expression" dxfId="870" priority="883">
      <formula>#REF!="Total"</formula>
    </cfRule>
  </conditionalFormatting>
  <conditionalFormatting sqref="C166:C167 C191:C194 C176:C180 C170:C173">
    <cfRule type="expression" dxfId="869" priority="884">
      <formula>$A117="Total"</formula>
    </cfRule>
  </conditionalFormatting>
  <conditionalFormatting sqref="C167:C169">
    <cfRule type="expression" dxfId="868" priority="885">
      <formula>$A117="Total"</formula>
    </cfRule>
  </conditionalFormatting>
  <conditionalFormatting sqref="C163:C180 C184:C201">
    <cfRule type="expression" dxfId="867" priority="886">
      <formula>#REF!="Total"</formula>
    </cfRule>
  </conditionalFormatting>
  <conditionalFormatting sqref="C168:C180 C189:C201">
    <cfRule type="expression" dxfId="866" priority="887">
      <formula>#REF!="Total"</formula>
    </cfRule>
  </conditionalFormatting>
  <conditionalFormatting sqref="C166:C167">
    <cfRule type="expression" dxfId="865" priority="889">
      <formula>#REF!="Total"</formula>
    </cfRule>
  </conditionalFormatting>
  <conditionalFormatting sqref="C164:C167">
    <cfRule type="expression" dxfId="864" priority="890">
      <formula>#REF!="Total"</formula>
    </cfRule>
  </conditionalFormatting>
  <conditionalFormatting sqref="C174:C180 C184:C201">
    <cfRule type="expression" dxfId="863" priority="741">
      <formula>$A149="Total"</formula>
    </cfRule>
  </conditionalFormatting>
  <conditionalFormatting sqref="C163:C180 C184:C201">
    <cfRule type="expression" dxfId="862" priority="740">
      <formula>$A137="Total"</formula>
    </cfRule>
  </conditionalFormatting>
  <conditionalFormatting sqref="C167">
    <cfRule type="expression" dxfId="861" priority="732">
      <formula>#REF!="Total"</formula>
    </cfRule>
  </conditionalFormatting>
  <conditionalFormatting sqref="C168">
    <cfRule type="expression" dxfId="860" priority="730">
      <formula>#REF!="Total"</formula>
    </cfRule>
  </conditionalFormatting>
  <conditionalFormatting sqref="C169:C180 C184:C201">
    <cfRule type="expression" dxfId="859" priority="729">
      <formula>$A140="Total"</formula>
    </cfRule>
  </conditionalFormatting>
  <conditionalFormatting sqref="C164:C180 C184:C201">
    <cfRule type="expression" dxfId="858" priority="683">
      <formula>$A134="Total"</formula>
    </cfRule>
  </conditionalFormatting>
  <conditionalFormatting sqref="C180">
    <cfRule type="expression" dxfId="857" priority="684">
      <formula>$A126="Total"</formula>
    </cfRule>
  </conditionalFormatting>
  <conditionalFormatting sqref="C163:C173 C186 C180 C195:C196 C201">
    <cfRule type="expression" dxfId="856" priority="685">
      <formula>$A124="Total"</formula>
    </cfRule>
  </conditionalFormatting>
  <conditionalFormatting sqref="C163:C180 C184:C201">
    <cfRule type="expression" dxfId="855" priority="689">
      <formula>#REF!="Total"</formula>
    </cfRule>
  </conditionalFormatting>
  <conditionalFormatting sqref="C163:C180 C184:C201">
    <cfRule type="expression" dxfId="854" priority="690">
      <formula>#REF!="Total"</formula>
    </cfRule>
  </conditionalFormatting>
  <conditionalFormatting sqref="C163:C179 C185:C201">
    <cfRule type="expression" dxfId="853" priority="728">
      <formula>$A135="Total"</formula>
    </cfRule>
  </conditionalFormatting>
  <conditionalFormatting sqref="C180">
    <cfRule type="expression" dxfId="852" priority="703">
      <formula>$A127="Total"</formula>
    </cfRule>
  </conditionalFormatting>
  <conditionalFormatting sqref="C165:C175 C187 C180 C195:C201">
    <cfRule type="expression" dxfId="851" priority="704">
      <formula>$A125="Total"</formula>
    </cfRule>
  </conditionalFormatting>
  <conditionalFormatting sqref="C163:C180 C185:C200 C269">
    <cfRule type="expression" dxfId="850" priority="711">
      <formula>$A132="Total"</formula>
    </cfRule>
  </conditionalFormatting>
  <conditionalFormatting sqref="C168:C180 C189:C201">
    <cfRule type="expression" dxfId="849" priority="718">
      <formula>#REF!="Total"</formula>
    </cfRule>
  </conditionalFormatting>
  <conditionalFormatting sqref="C165:C167">
    <cfRule type="expression" dxfId="848" priority="719">
      <formula>#REF!="Total"</formula>
    </cfRule>
  </conditionalFormatting>
  <conditionalFormatting sqref="C163:C180 C184:C201">
    <cfRule type="expression" dxfId="847" priority="726" stopIfTrue="1">
      <formula>#REF!="Total"</formula>
    </cfRule>
  </conditionalFormatting>
  <conditionalFormatting sqref="C163:C180 C184:C201">
    <cfRule type="expression" dxfId="846" priority="727" stopIfTrue="1">
      <formula>#REF!="Total"</formula>
    </cfRule>
  </conditionalFormatting>
  <conditionalFormatting sqref="C169:C173">
    <cfRule type="expression" dxfId="845" priority="721">
      <formula>$A98="Total"</formula>
    </cfRule>
  </conditionalFormatting>
  <conditionalFormatting sqref="C167">
    <cfRule type="expression" dxfId="844" priority="731">
      <formula>#REF!="Total"</formula>
    </cfRule>
  </conditionalFormatting>
  <conditionalFormatting sqref="C164">
    <cfRule type="expression" dxfId="843" priority="736">
      <formula>#REF!="Total"</formula>
    </cfRule>
  </conditionalFormatting>
  <conditionalFormatting sqref="C163:C168 C184:C189">
    <cfRule type="expression" dxfId="842" priority="720" stopIfTrue="1">
      <formula>$C168="Total"</formula>
    </cfRule>
  </conditionalFormatting>
  <conditionalFormatting sqref="C180">
    <cfRule type="expression" dxfId="841" priority="770">
      <formula>$A122="Total"</formula>
    </cfRule>
  </conditionalFormatting>
  <conditionalFormatting sqref="C166:C180 C187:C201">
    <cfRule type="expression" dxfId="840" priority="780">
      <formula>#REF!="Total"</formula>
    </cfRule>
  </conditionalFormatting>
  <conditionalFormatting sqref="C180">
    <cfRule type="expression" dxfId="839" priority="807">
      <formula>$A164="Total"</formula>
    </cfRule>
  </conditionalFormatting>
  <conditionalFormatting sqref="C180">
    <cfRule type="expression" dxfId="838" priority="723">
      <formula>$A168="Total"</formula>
    </cfRule>
  </conditionalFormatting>
  <conditionalFormatting sqref="C163:C173 C189">
    <cfRule type="expression" dxfId="837" priority="733">
      <formula>$A71="Total"</formula>
    </cfRule>
  </conditionalFormatting>
  <conditionalFormatting sqref="C168">
    <cfRule type="expression" dxfId="836" priority="793">
      <formula>#REF!="Total"</formula>
    </cfRule>
  </conditionalFormatting>
  <conditionalFormatting sqref="C163:C180 C184:C201">
    <cfRule type="expression" dxfId="835" priority="715" stopIfTrue="1">
      <formula>#REF!="Total"</formula>
    </cfRule>
  </conditionalFormatting>
  <conditionalFormatting sqref="C166:C167">
    <cfRule type="expression" dxfId="834" priority="716">
      <formula>#REF!="Total"</formula>
    </cfRule>
  </conditionalFormatting>
  <conditionalFormatting sqref="C167:C180 C190:C194 C274">
    <cfRule type="expression" dxfId="833" priority="714">
      <formula>$A131="Total"</formula>
    </cfRule>
  </conditionalFormatting>
  <conditionalFormatting sqref="C168:C173">
    <cfRule type="expression" dxfId="832" priority="712">
      <formula>$A98="Total"</formula>
    </cfRule>
  </conditionalFormatting>
  <conditionalFormatting sqref="C168">
    <cfRule type="expression" dxfId="831" priority="724">
      <formula>#REF!="Total"</formula>
    </cfRule>
  </conditionalFormatting>
  <conditionalFormatting sqref="C167">
    <cfRule type="expression" dxfId="830" priority="725">
      <formula>#REF!="Total"</formula>
    </cfRule>
  </conditionalFormatting>
  <conditionalFormatting sqref="C165:C179 C188:C194">
    <cfRule type="expression" dxfId="829" priority="769">
      <formula>$A98="Total"</formula>
    </cfRule>
  </conditionalFormatting>
  <conditionalFormatting sqref="C163">
    <cfRule type="expression" dxfId="828" priority="709">
      <formula>$A162="Total"</formula>
    </cfRule>
  </conditionalFormatting>
  <conditionalFormatting sqref="C163">
    <cfRule type="expression" dxfId="827" priority="708">
      <formula>$A161="Total"</formula>
    </cfRule>
  </conditionalFormatting>
  <conditionalFormatting sqref="C163">
    <cfRule type="expression" dxfId="826" priority="707">
      <formula>$A160="Total"</formula>
    </cfRule>
  </conditionalFormatting>
  <conditionalFormatting sqref="C163">
    <cfRule type="expression" dxfId="825" priority="706">
      <formula>$A130="Total"</formula>
    </cfRule>
  </conditionalFormatting>
  <conditionalFormatting sqref="C163">
    <cfRule type="expression" dxfId="824" priority="705">
      <formula>$A133="Total"</formula>
    </cfRule>
  </conditionalFormatting>
  <conditionalFormatting sqref="C163:C180 C184:C201">
    <cfRule type="expression" dxfId="823" priority="786">
      <formula>#REF!="Total"</formula>
    </cfRule>
  </conditionalFormatting>
  <conditionalFormatting sqref="C180">
    <cfRule type="expression" dxfId="822" priority="801">
      <formula>$A186="Total"</formula>
    </cfRule>
  </conditionalFormatting>
  <conditionalFormatting sqref="C174:C179 C187:C194 C197:C200 C261">
    <cfRule type="expression" dxfId="821" priority="699">
      <formula>$A108="Total"</formula>
    </cfRule>
  </conditionalFormatting>
  <conditionalFormatting sqref="C171">
    <cfRule type="expression" dxfId="820" priority="698">
      <formula>$A195="Total"</formula>
    </cfRule>
  </conditionalFormatting>
  <conditionalFormatting sqref="C168">
    <cfRule type="expression" dxfId="819" priority="808">
      <formula>$A74="Total"</formula>
    </cfRule>
  </conditionalFormatting>
  <conditionalFormatting sqref="C176">
    <cfRule type="expression" dxfId="818" priority="697">
      <formula>$A194="Total"</formula>
    </cfRule>
  </conditionalFormatting>
  <conditionalFormatting sqref="C180">
    <cfRule type="expression" dxfId="817" priority="700">
      <formula>$A104="Total"</formula>
    </cfRule>
  </conditionalFormatting>
  <conditionalFormatting sqref="C180">
    <cfRule type="expression" dxfId="816" priority="701">
      <formula>$A103="Total"</formula>
    </cfRule>
  </conditionalFormatting>
  <conditionalFormatting sqref="C180">
    <cfRule type="expression" dxfId="815" priority="702">
      <formula>$A100="Total"</formula>
    </cfRule>
  </conditionalFormatting>
  <conditionalFormatting sqref="C180">
    <cfRule type="expression" dxfId="814" priority="717">
      <formula>$A102="Total"</formula>
    </cfRule>
  </conditionalFormatting>
  <conditionalFormatting sqref="C180">
    <cfRule type="expression" dxfId="813" priority="737">
      <formula>$A101="Total"</formula>
    </cfRule>
  </conditionalFormatting>
  <conditionalFormatting sqref="C164:C165">
    <cfRule type="expression" dxfId="812" priority="756">
      <formula>$A73="Total"</formula>
    </cfRule>
  </conditionalFormatting>
  <conditionalFormatting sqref="C169:C180 C190:C201">
    <cfRule type="expression" dxfId="811" priority="772" stopIfTrue="1">
      <formula>#REF!="Total"</formula>
    </cfRule>
  </conditionalFormatting>
  <conditionalFormatting sqref="C165:C180 C186:C201">
    <cfRule type="expression" dxfId="810" priority="773" stopIfTrue="1">
      <formula>#REF!="Total"</formula>
    </cfRule>
  </conditionalFormatting>
  <conditionalFormatting sqref="C180">
    <cfRule type="expression" dxfId="809" priority="774">
      <formula>$A81="Total"</formula>
    </cfRule>
  </conditionalFormatting>
  <conditionalFormatting sqref="C167:C180 C188:C201">
    <cfRule type="expression" dxfId="808" priority="782" stopIfTrue="1">
      <formula>#REF!="Total"</formula>
    </cfRule>
  </conditionalFormatting>
  <conditionalFormatting sqref="C169:C173">
    <cfRule type="expression" dxfId="807" priority="695">
      <formula>$A74="Total"</formula>
    </cfRule>
  </conditionalFormatting>
  <conditionalFormatting sqref="C170">
    <cfRule type="expression" dxfId="806" priority="805" stopIfTrue="1">
      <formula>$C195="Total"</formula>
    </cfRule>
  </conditionalFormatting>
  <conditionalFormatting sqref="C180">
    <cfRule type="expression" dxfId="805" priority="688">
      <formula>$A120="Total"</formula>
    </cfRule>
  </conditionalFormatting>
  <conditionalFormatting sqref="C164:C173 C184:C194">
    <cfRule type="expression" dxfId="804" priority="687">
      <formula>$A74="Total"</formula>
    </cfRule>
  </conditionalFormatting>
  <conditionalFormatting sqref="C180">
    <cfRule type="expression" dxfId="803" priority="686">
      <formula>$A78="Total"</formula>
    </cfRule>
  </conditionalFormatting>
  <conditionalFormatting sqref="C168:C169">
    <cfRule type="expression" dxfId="802" priority="692">
      <formula>#REF!="Total"</formula>
    </cfRule>
  </conditionalFormatting>
  <conditionalFormatting sqref="C167:C168">
    <cfRule type="expression" dxfId="801" priority="693">
      <formula>#REF!="Total"</formula>
    </cfRule>
  </conditionalFormatting>
  <conditionalFormatting sqref="C195:C196">
    <cfRule type="expression" dxfId="800" priority="713">
      <formula>$A261="Total"</formula>
    </cfRule>
  </conditionalFormatting>
  <conditionalFormatting sqref="C180">
    <cfRule type="expression" dxfId="799" priority="735">
      <formula>$A231="Total"</formula>
    </cfRule>
  </conditionalFormatting>
  <conditionalFormatting sqref="C174:C175 C195:C196">
    <cfRule type="expression" dxfId="798" priority="744">
      <formula>#REF!="Total"</formula>
    </cfRule>
  </conditionalFormatting>
  <conditionalFormatting sqref="C178">
    <cfRule type="expression" dxfId="797" priority="745">
      <formula>#REF!="Total"</formula>
    </cfRule>
  </conditionalFormatting>
  <conditionalFormatting sqref="C174:C175 C195:C196">
    <cfRule type="expression" dxfId="796" priority="753" stopIfTrue="1">
      <formula>$C177="Total"</formula>
    </cfRule>
  </conditionalFormatting>
  <conditionalFormatting sqref="C166:C173 C187:C194">
    <cfRule type="expression" dxfId="795" priority="754" stopIfTrue="1">
      <formula>#REF!="Total"</formula>
    </cfRule>
  </conditionalFormatting>
  <conditionalFormatting sqref="C180">
    <cfRule type="expression" dxfId="794" priority="757" stopIfTrue="1">
      <formula>#REF!="Total"</formula>
    </cfRule>
  </conditionalFormatting>
  <conditionalFormatting sqref="C180">
    <cfRule type="expression" dxfId="793" priority="758" stopIfTrue="1">
      <formula>#REF!="Total"</formula>
    </cfRule>
  </conditionalFormatting>
  <conditionalFormatting sqref="C179">
    <cfRule type="expression" dxfId="792" priority="766">
      <formula>#REF!="Total"</formula>
    </cfRule>
  </conditionalFormatting>
  <conditionalFormatting sqref="C177:C180">
    <cfRule type="expression" dxfId="791" priority="779">
      <formula>#REF!="Total"</formula>
    </cfRule>
  </conditionalFormatting>
  <conditionalFormatting sqref="C176:C180">
    <cfRule type="expression" dxfId="790" priority="781" stopIfTrue="1">
      <formula>#REF!="Total"</formula>
    </cfRule>
  </conditionalFormatting>
  <conditionalFormatting sqref="C169:C170">
    <cfRule type="expression" dxfId="789" priority="785">
      <formula>#REF!="Total"</formula>
    </cfRule>
  </conditionalFormatting>
  <conditionalFormatting sqref="C168:C169">
    <cfRule type="expression" dxfId="788" priority="787" stopIfTrue="1">
      <formula>#REF!="Total"</formula>
    </cfRule>
  </conditionalFormatting>
  <conditionalFormatting sqref="C172:C173">
    <cfRule type="expression" dxfId="787" priority="788">
      <formula>#REF!="Total"</formula>
    </cfRule>
  </conditionalFormatting>
  <conditionalFormatting sqref="C171:C172">
    <cfRule type="expression" dxfId="786" priority="789" stopIfTrue="1">
      <formula>#REF!="Total"</formula>
    </cfRule>
  </conditionalFormatting>
  <conditionalFormatting sqref="C176">
    <cfRule type="expression" dxfId="785" priority="806">
      <formula>#REF!="Total"</formula>
    </cfRule>
  </conditionalFormatting>
  <conditionalFormatting sqref="C185:C194 C176:C179">
    <cfRule type="expression" dxfId="784" priority="642">
      <formula>$A88="Total"</formula>
    </cfRule>
  </conditionalFormatting>
  <conditionalFormatting sqref="C174:C179 C186:C200 C260:C261">
    <cfRule type="expression" dxfId="783" priority="598">
      <formula>$A109="Total"</formula>
    </cfRule>
  </conditionalFormatting>
  <conditionalFormatting sqref="C173">
    <cfRule type="expression" dxfId="782" priority="656" stopIfTrue="1">
      <formula>$C196="Total"</formula>
    </cfRule>
  </conditionalFormatting>
  <conditionalFormatting sqref="C177">
    <cfRule type="expression" dxfId="781" priority="891">
      <formula>#REF!="Total"</formula>
    </cfRule>
  </conditionalFormatting>
  <conditionalFormatting sqref="C178 C199">
    <cfRule type="expression" dxfId="780" priority="894">
      <formula>#REF!="Total"</formula>
    </cfRule>
  </conditionalFormatting>
  <conditionalFormatting sqref="C176 C197">
    <cfRule type="expression" dxfId="779" priority="899">
      <formula>#REF!="Total"</formula>
    </cfRule>
  </conditionalFormatting>
  <conditionalFormatting sqref="C174:C177 C195:C198">
    <cfRule type="expression" dxfId="778" priority="900">
      <formula>$A170="Total"</formula>
    </cfRule>
  </conditionalFormatting>
  <conditionalFormatting sqref="C173 C194">
    <cfRule type="expression" dxfId="777" priority="901" stopIfTrue="1">
      <formula>#REF!="Total"</formula>
    </cfRule>
  </conditionalFormatting>
  <conditionalFormatting sqref="C179 C200">
    <cfRule type="expression" dxfId="776" priority="902">
      <formula>#REF!="Total"</formula>
    </cfRule>
  </conditionalFormatting>
  <conditionalFormatting sqref="C176:C179 C197:C200">
    <cfRule type="expression" dxfId="775" priority="903">
      <formula>$A167="Total"</formula>
    </cfRule>
  </conditionalFormatting>
  <conditionalFormatting sqref="C174:C179 C184:C200">
    <cfRule type="expression" dxfId="774" priority="904">
      <formula>$A150="Total"</formula>
    </cfRule>
  </conditionalFormatting>
  <conditionalFormatting sqref="C169:C173">
    <cfRule type="expression" dxfId="773" priority="905">
      <formula>$A184="Total"</formula>
    </cfRule>
  </conditionalFormatting>
  <conditionalFormatting sqref="C177:C180 C198:C201 C172:C173 C193:C194">
    <cfRule type="expression" dxfId="772" priority="906" stopIfTrue="1">
      <formula>$C176="Total"</formula>
    </cfRule>
  </conditionalFormatting>
  <conditionalFormatting sqref="C169 C190">
    <cfRule type="expression" dxfId="771" priority="907" stopIfTrue="1">
      <formula>#REF!="Total"</formula>
    </cfRule>
  </conditionalFormatting>
  <conditionalFormatting sqref="C174:C175 C195:C200">
    <cfRule type="expression" dxfId="770" priority="914">
      <formula>$A110="Total"</formula>
    </cfRule>
  </conditionalFormatting>
  <conditionalFormatting sqref="C167">
    <cfRule type="expression" dxfId="769" priority="915">
      <formula>#REF!="Total"</formula>
    </cfRule>
  </conditionalFormatting>
  <conditionalFormatting sqref="C166">
    <cfRule type="expression" dxfId="768" priority="916" stopIfTrue="1">
      <formula>#REF!="Total"</formula>
    </cfRule>
  </conditionalFormatting>
  <conditionalFormatting sqref="C180">
    <cfRule type="expression" dxfId="767" priority="948">
      <formula>$A169="Total"</formula>
    </cfRule>
  </conditionalFormatting>
  <conditionalFormatting sqref="C174:C175">
    <cfRule type="expression" dxfId="766" priority="1008">
      <formula>$A199="Total"</formula>
    </cfRule>
  </conditionalFormatting>
  <conditionalFormatting sqref="C163:C165">
    <cfRule type="expression" dxfId="765" priority="1013">
      <formula>$A192="Total"</formula>
    </cfRule>
  </conditionalFormatting>
  <conditionalFormatting sqref="C174">
    <cfRule type="expression" dxfId="764" priority="1018">
      <formula>$A194="Total"</formula>
    </cfRule>
  </conditionalFormatting>
  <conditionalFormatting sqref="C174:C175">
    <cfRule type="expression" dxfId="763" priority="1023" stopIfTrue="1">
      <formula>$C200="Total"</formula>
    </cfRule>
  </conditionalFormatting>
  <conditionalFormatting sqref="C163:C164">
    <cfRule type="expression" dxfId="762" priority="1024" stopIfTrue="1">
      <formula>$C193="Total"</formula>
    </cfRule>
  </conditionalFormatting>
  <conditionalFormatting sqref="C174:C175 C195:C196">
    <cfRule type="expression" dxfId="761" priority="1028" stopIfTrue="1">
      <formula>$C182="Total"</formula>
    </cfRule>
  </conditionalFormatting>
  <conditionalFormatting sqref="C193:C194 C187:C190">
    <cfRule type="expression" dxfId="760" priority="1030">
      <formula>$A248="Total"</formula>
    </cfRule>
  </conditionalFormatting>
  <conditionalFormatting sqref="C195:C196">
    <cfRule type="expression" dxfId="759" priority="1036">
      <formula>$A221="Total"</formula>
    </cfRule>
  </conditionalFormatting>
  <conditionalFormatting sqref="C195:C196">
    <cfRule type="expression" dxfId="758" priority="1037" stopIfTrue="1">
      <formula>$C222="Total"</formula>
    </cfRule>
  </conditionalFormatting>
  <conditionalFormatting sqref="C175:C179">
    <cfRule type="expression" dxfId="757" priority="1047" stopIfTrue="1">
      <formula>$C181="Total"</formula>
    </cfRule>
  </conditionalFormatting>
  <conditionalFormatting sqref="C180">
    <cfRule type="expression" dxfId="756" priority="1050" stopIfTrue="1">
      <formula>#REF!="Total"</formula>
    </cfRule>
  </conditionalFormatting>
  <conditionalFormatting sqref="C176">
    <cfRule type="expression" dxfId="755" priority="1091" stopIfTrue="1">
      <formula>#REF!="Total"</formula>
    </cfRule>
  </conditionalFormatting>
  <conditionalFormatting sqref="C176">
    <cfRule type="expression" dxfId="754" priority="1094">
      <formula>$A199="Total"</formula>
    </cfRule>
  </conditionalFormatting>
  <conditionalFormatting sqref="C179">
    <cfRule type="expression" dxfId="753" priority="1101" stopIfTrue="1">
      <formula>$C181="Total"</formula>
    </cfRule>
  </conditionalFormatting>
  <conditionalFormatting sqref="C174">
    <cfRule type="expression" dxfId="752" priority="1104" stopIfTrue="1">
      <formula>#REF!="Total"</formula>
    </cfRule>
  </conditionalFormatting>
  <conditionalFormatting sqref="C188">
    <cfRule type="expression" dxfId="751" priority="552">
      <formula>#REF!="Total"</formula>
    </cfRule>
  </conditionalFormatting>
  <conditionalFormatting sqref="C186">
    <cfRule type="expression" dxfId="750" priority="540">
      <formula>#REF!="Total"</formula>
    </cfRule>
  </conditionalFormatting>
  <conditionalFormatting sqref="C187">
    <cfRule type="expression" dxfId="749" priority="553">
      <formula>#REF!="Total"</formula>
    </cfRule>
  </conditionalFormatting>
  <conditionalFormatting sqref="C197:C201">
    <cfRule type="expression" dxfId="748" priority="554">
      <formula>$A161="Total"</formula>
    </cfRule>
  </conditionalFormatting>
  <conditionalFormatting sqref="C189">
    <cfRule type="expression" dxfId="747" priority="555">
      <formula>#REF!="Total"</formula>
    </cfRule>
  </conditionalFormatting>
  <conditionalFormatting sqref="C197:C200">
    <cfRule type="expression" dxfId="746" priority="556">
      <formula>$A130="Total"</formula>
    </cfRule>
  </conditionalFormatting>
  <conditionalFormatting sqref="C189">
    <cfRule type="expression" dxfId="745" priority="557">
      <formula>#REF!="Total"</formula>
    </cfRule>
  </conditionalFormatting>
  <conditionalFormatting sqref="C185:C186">
    <cfRule type="expression" dxfId="744" priority="558">
      <formula>#REF!="Total"</formula>
    </cfRule>
  </conditionalFormatting>
  <conditionalFormatting sqref="C174:C175 C195:C196">
    <cfRule type="expression" dxfId="743" priority="536">
      <formula>$A151="Total"</formula>
    </cfRule>
  </conditionalFormatting>
  <conditionalFormatting sqref="C185:C187">
    <cfRule type="expression" dxfId="742" priority="559">
      <formula>$A140="Total"</formula>
    </cfRule>
  </conditionalFormatting>
  <conditionalFormatting sqref="C185:C187">
    <cfRule type="expression" dxfId="741" priority="560">
      <formula>#REF!="Total"</formula>
    </cfRule>
  </conditionalFormatting>
  <conditionalFormatting sqref="C201">
    <cfRule type="expression" dxfId="740" priority="531">
      <formula>$A186="Total"</formula>
    </cfRule>
  </conditionalFormatting>
  <conditionalFormatting sqref="C186">
    <cfRule type="expression" dxfId="739" priority="530">
      <formula>#REF!="Total"</formula>
    </cfRule>
  </conditionalFormatting>
  <conditionalFormatting sqref="C201">
    <cfRule type="expression" dxfId="738" priority="529">
      <formula>$A184="Total"</formula>
    </cfRule>
  </conditionalFormatting>
  <conditionalFormatting sqref="C174:C175 C195:C196">
    <cfRule type="expression" dxfId="737" priority="528">
      <formula>$A152="Total"</formula>
    </cfRule>
  </conditionalFormatting>
  <conditionalFormatting sqref="C187">
    <cfRule type="expression" dxfId="736" priority="561">
      <formula>#REF!="Total"</formula>
    </cfRule>
  </conditionalFormatting>
  <conditionalFormatting sqref="C201">
    <cfRule type="expression" dxfId="735" priority="562">
      <formula>$A99="Total"</formula>
    </cfRule>
  </conditionalFormatting>
  <conditionalFormatting sqref="C186">
    <cfRule type="expression" dxfId="734" priority="563">
      <formula>#REF!="Total"</formula>
    </cfRule>
  </conditionalFormatting>
  <conditionalFormatting sqref="C187:C188">
    <cfRule type="expression" dxfId="733" priority="564">
      <formula>$A140="Total"</formula>
    </cfRule>
  </conditionalFormatting>
  <conditionalFormatting sqref="C187:C188">
    <cfRule type="expression" dxfId="732" priority="565">
      <formula>#REF!="Total"</formula>
    </cfRule>
  </conditionalFormatting>
  <conditionalFormatting sqref="C185:C188">
    <cfRule type="expression" dxfId="731" priority="566">
      <formula>#REF!="Total"</formula>
    </cfRule>
  </conditionalFormatting>
  <conditionalFormatting sqref="C188">
    <cfRule type="expression" dxfId="730" priority="520">
      <formula>#REF!="Total"</formula>
    </cfRule>
  </conditionalFormatting>
  <conditionalFormatting sqref="C189">
    <cfRule type="expression" dxfId="729" priority="518">
      <formula>#REF!="Total"</formula>
    </cfRule>
  </conditionalFormatting>
  <conditionalFormatting sqref="C201">
    <cfRule type="expression" dxfId="728" priority="493">
      <formula>$A149="Total"</formula>
    </cfRule>
  </conditionalFormatting>
  <conditionalFormatting sqref="C201">
    <cfRule type="expression" dxfId="727" priority="503">
      <formula>$A150="Total"</formula>
    </cfRule>
  </conditionalFormatting>
  <conditionalFormatting sqref="C186:C194">
    <cfRule type="expression" dxfId="726" priority="504">
      <formula>$A148="Total"</formula>
    </cfRule>
  </conditionalFormatting>
  <conditionalFormatting sqref="C186:C188">
    <cfRule type="expression" dxfId="725" priority="513">
      <formula>#REF!="Total"</formula>
    </cfRule>
  </conditionalFormatting>
  <conditionalFormatting sqref="C190:C194">
    <cfRule type="expression" dxfId="724" priority="514">
      <formula>$A121="Total"</formula>
    </cfRule>
  </conditionalFormatting>
  <conditionalFormatting sqref="C188">
    <cfRule type="expression" dxfId="723" priority="519">
      <formula>#REF!="Total"</formula>
    </cfRule>
  </conditionalFormatting>
  <conditionalFormatting sqref="C185">
    <cfRule type="expression" dxfId="722" priority="522">
      <formula>#REF!="Total"</formula>
    </cfRule>
  </conditionalFormatting>
  <conditionalFormatting sqref="C201">
    <cfRule type="expression" dxfId="721" priority="538">
      <formula>$A145="Total"</formula>
    </cfRule>
  </conditionalFormatting>
  <conditionalFormatting sqref="C201">
    <cfRule type="expression" dxfId="720" priority="551">
      <formula>$A185="Total"</formula>
    </cfRule>
  </conditionalFormatting>
  <conditionalFormatting sqref="C201">
    <cfRule type="expression" dxfId="719" priority="515">
      <formula>$A189="Total"</formula>
    </cfRule>
  </conditionalFormatting>
  <conditionalFormatting sqref="C189">
    <cfRule type="expression" dxfId="718" priority="547">
      <formula>#REF!="Total"</formula>
    </cfRule>
  </conditionalFormatting>
  <conditionalFormatting sqref="C187:C188">
    <cfRule type="expression" dxfId="717" priority="511">
      <formula>#REF!="Total"</formula>
    </cfRule>
  </conditionalFormatting>
  <conditionalFormatting sqref="C189">
    <cfRule type="expression" dxfId="716" priority="516">
      <formula>#REF!="Total"</formula>
    </cfRule>
  </conditionalFormatting>
  <conditionalFormatting sqref="C188">
    <cfRule type="expression" dxfId="715" priority="517">
      <formula>#REF!="Total"</formula>
    </cfRule>
  </conditionalFormatting>
  <conditionalFormatting sqref="C184">
    <cfRule type="expression" dxfId="714" priority="509">
      <formula>$A183="Total"</formula>
    </cfRule>
  </conditionalFormatting>
  <conditionalFormatting sqref="C184">
    <cfRule type="expression" dxfId="713" priority="508">
      <formula>$A182="Total"</formula>
    </cfRule>
  </conditionalFormatting>
  <conditionalFormatting sqref="C184">
    <cfRule type="expression" dxfId="712" priority="507">
      <formula>$A181="Total"</formula>
    </cfRule>
  </conditionalFormatting>
  <conditionalFormatting sqref="C184">
    <cfRule type="expression" dxfId="711" priority="506">
      <formula>$A153="Total"</formula>
    </cfRule>
  </conditionalFormatting>
  <conditionalFormatting sqref="C184">
    <cfRule type="expression" dxfId="710" priority="505">
      <formula>$A156="Total"</formula>
    </cfRule>
  </conditionalFormatting>
  <conditionalFormatting sqref="C201">
    <cfRule type="expression" dxfId="709" priority="548">
      <formula>$A207="Total"</formula>
    </cfRule>
  </conditionalFormatting>
  <conditionalFormatting sqref="C192">
    <cfRule type="expression" dxfId="708" priority="499">
      <formula>$A217="Total"</formula>
    </cfRule>
  </conditionalFormatting>
  <conditionalFormatting sqref="C201">
    <cfRule type="expression" dxfId="707" priority="500">
      <formula>$A127="Total"</formula>
    </cfRule>
  </conditionalFormatting>
  <conditionalFormatting sqref="C201">
    <cfRule type="expression" dxfId="706" priority="501">
      <formula>$A126="Total"</formula>
    </cfRule>
  </conditionalFormatting>
  <conditionalFormatting sqref="C201">
    <cfRule type="expression" dxfId="705" priority="502">
      <formula>$A123="Total"</formula>
    </cfRule>
  </conditionalFormatting>
  <conditionalFormatting sqref="C201">
    <cfRule type="expression" dxfId="704" priority="512">
      <formula>$A125="Total"</formula>
    </cfRule>
  </conditionalFormatting>
  <conditionalFormatting sqref="C201">
    <cfRule type="expression" dxfId="703" priority="523">
      <formula>$A124="Total"</formula>
    </cfRule>
  </conditionalFormatting>
  <conditionalFormatting sqref="C201">
    <cfRule type="expression" dxfId="702" priority="539">
      <formula>$A104="Total"</formula>
    </cfRule>
  </conditionalFormatting>
  <conditionalFormatting sqref="C190:C194 C166:C173 C176:C179">
    <cfRule type="expression" dxfId="701" priority="498">
      <formula>$A73="Total"</formula>
    </cfRule>
  </conditionalFormatting>
  <conditionalFormatting sqref="C191">
    <cfRule type="expression" dxfId="700" priority="549" stopIfTrue="1">
      <formula>$C217="Total"</formula>
    </cfRule>
  </conditionalFormatting>
  <conditionalFormatting sqref="C201">
    <cfRule type="expression" dxfId="699" priority="495">
      <formula>$A143="Total"</formula>
    </cfRule>
  </conditionalFormatting>
  <conditionalFormatting sqref="C201">
    <cfRule type="expression" dxfId="698" priority="494">
      <formula>$A101="Total"</formula>
    </cfRule>
  </conditionalFormatting>
  <conditionalFormatting sqref="C189:C190">
    <cfRule type="expression" dxfId="697" priority="496">
      <formula>#REF!="Total"</formula>
    </cfRule>
  </conditionalFormatting>
  <conditionalFormatting sqref="C188:C189">
    <cfRule type="expression" dxfId="696" priority="497">
      <formula>#REF!="Total"</formula>
    </cfRule>
  </conditionalFormatting>
  <conditionalFormatting sqref="C199">
    <cfRule type="expression" dxfId="695" priority="527">
      <formula>#REF!="Total"</formula>
    </cfRule>
  </conditionalFormatting>
  <conditionalFormatting sqref="C201">
    <cfRule type="expression" dxfId="694" priority="534" stopIfTrue="1">
      <formula>#REF!="Total"</formula>
    </cfRule>
  </conditionalFormatting>
  <conditionalFormatting sqref="C201">
    <cfRule type="expression" dxfId="693" priority="535" stopIfTrue="1">
      <formula>#REF!="Total"</formula>
    </cfRule>
  </conditionalFormatting>
  <conditionalFormatting sqref="C200">
    <cfRule type="expression" dxfId="692" priority="537">
      <formula>#REF!="Total"</formula>
    </cfRule>
  </conditionalFormatting>
  <conditionalFormatting sqref="C198:C201">
    <cfRule type="expression" dxfId="691" priority="541">
      <formula>#REF!="Total"</formula>
    </cfRule>
  </conditionalFormatting>
  <conditionalFormatting sqref="C197:C201">
    <cfRule type="expression" dxfId="690" priority="542" stopIfTrue="1">
      <formula>#REF!="Total"</formula>
    </cfRule>
  </conditionalFormatting>
  <conditionalFormatting sqref="C190:C191">
    <cfRule type="expression" dxfId="689" priority="543">
      <formula>#REF!="Total"</formula>
    </cfRule>
  </conditionalFormatting>
  <conditionalFormatting sqref="C189:C190">
    <cfRule type="expression" dxfId="688" priority="544" stopIfTrue="1">
      <formula>#REF!="Total"</formula>
    </cfRule>
  </conditionalFormatting>
  <conditionalFormatting sqref="C193:C194">
    <cfRule type="expression" dxfId="687" priority="545">
      <formula>#REF!="Total"</formula>
    </cfRule>
  </conditionalFormatting>
  <conditionalFormatting sqref="C192:C193">
    <cfRule type="expression" dxfId="686" priority="546" stopIfTrue="1">
      <formula>#REF!="Total"</formula>
    </cfRule>
  </conditionalFormatting>
  <conditionalFormatting sqref="C197">
    <cfRule type="expression" dxfId="685" priority="550">
      <formula>#REF!="Total"</formula>
    </cfRule>
  </conditionalFormatting>
  <conditionalFormatting sqref="C174:C175 C197:C200 C260:C261">
    <cfRule type="expression" dxfId="684" priority="491">
      <formula>$A88="Total"</formula>
    </cfRule>
  </conditionalFormatting>
  <conditionalFormatting sqref="C194">
    <cfRule type="expression" dxfId="683" priority="492" stopIfTrue="1">
      <formula>$C218="Total"</formula>
    </cfRule>
  </conditionalFormatting>
  <conditionalFormatting sqref="C198">
    <cfRule type="expression" dxfId="682" priority="567">
      <formula>#REF!="Total"</formula>
    </cfRule>
  </conditionalFormatting>
  <conditionalFormatting sqref="C190:C194">
    <cfRule type="expression" dxfId="681" priority="569">
      <formula>$A205="Total"</formula>
    </cfRule>
  </conditionalFormatting>
  <conditionalFormatting sqref="C188">
    <cfRule type="expression" dxfId="680" priority="570">
      <formula>#REF!="Total"</formula>
    </cfRule>
  </conditionalFormatting>
  <conditionalFormatting sqref="C187">
    <cfRule type="expression" dxfId="679" priority="571" stopIfTrue="1">
      <formula>#REF!="Total"</formula>
    </cfRule>
  </conditionalFormatting>
  <conditionalFormatting sqref="C201">
    <cfRule type="expression" dxfId="678" priority="572">
      <formula>$A190="Total"</formula>
    </cfRule>
  </conditionalFormatting>
  <conditionalFormatting sqref="C184:C185">
    <cfRule type="expression" dxfId="677" priority="574">
      <formula>$A214="Total"</formula>
    </cfRule>
  </conditionalFormatting>
  <conditionalFormatting sqref="C184">
    <cfRule type="expression" dxfId="676" priority="577" stopIfTrue="1">
      <formula>$C215="Total"</formula>
    </cfRule>
  </conditionalFormatting>
  <conditionalFormatting sqref="C174:C175 C195:C200">
    <cfRule type="expression" dxfId="675" priority="580">
      <formula>$A111="Total"</formula>
    </cfRule>
  </conditionalFormatting>
  <conditionalFormatting sqref="C189">
    <cfRule type="expression" dxfId="674" priority="581">
      <formula>$A216="Total"</formula>
    </cfRule>
  </conditionalFormatting>
  <conditionalFormatting sqref="C188">
    <cfRule type="expression" dxfId="673" priority="582" stopIfTrue="1">
      <formula>$C216="Total"</formula>
    </cfRule>
  </conditionalFormatting>
  <conditionalFormatting sqref="C196:C200">
    <cfRule type="expression" dxfId="672" priority="583" stopIfTrue="1">
      <formula>$C202="Total"</formula>
    </cfRule>
  </conditionalFormatting>
  <conditionalFormatting sqref="C201">
    <cfRule type="expression" dxfId="671" priority="584" stopIfTrue="1">
      <formula>#REF!="Total"</formula>
    </cfRule>
  </conditionalFormatting>
  <conditionalFormatting sqref="C197">
    <cfRule type="expression" dxfId="670" priority="585" stopIfTrue="1">
      <formula>#REF!="Total"</formula>
    </cfRule>
  </conditionalFormatting>
  <conditionalFormatting sqref="C197">
    <cfRule type="expression" dxfId="669" priority="586">
      <formula>$A221="Total"</formula>
    </cfRule>
  </conditionalFormatting>
  <conditionalFormatting sqref="C200">
    <cfRule type="expression" dxfId="668" priority="587" stopIfTrue="1">
      <formula>$C202="Total"</formula>
    </cfRule>
  </conditionalFormatting>
  <conditionalFormatting sqref="C195">
    <cfRule type="expression" dxfId="667" priority="588" stopIfTrue="1">
      <formula>#REF!="Total"</formula>
    </cfRule>
  </conditionalFormatting>
  <conditionalFormatting sqref="C199:C200 C191">
    <cfRule type="expression" dxfId="666" priority="589">
      <formula>$A253="Total"</formula>
    </cfRule>
  </conditionalFormatting>
  <conditionalFormatting sqref="C201">
    <cfRule type="expression" dxfId="665" priority="1108">
      <formula>#REF!="Total"</formula>
    </cfRule>
  </conditionalFormatting>
  <conditionalFormatting sqref="C192">
    <cfRule type="expression" dxfId="664" priority="1111">
      <formula>#REF!="Total"</formula>
    </cfRule>
  </conditionalFormatting>
  <conditionalFormatting sqref="C260:C261">
    <cfRule type="expression" dxfId="663" priority="417">
      <formula>#REF!="Total"</formula>
    </cfRule>
  </conditionalFormatting>
  <conditionalFormatting sqref="C260:C261">
    <cfRule type="expression" dxfId="662" priority="416">
      <formula>#REF!="Total"</formula>
    </cfRule>
  </conditionalFormatting>
  <conditionalFormatting sqref="C260:C261">
    <cfRule type="expression" dxfId="661" priority="415">
      <formula>#REF!="Total"</formula>
    </cfRule>
  </conditionalFormatting>
  <conditionalFormatting sqref="C260:C261">
    <cfRule type="expression" dxfId="660" priority="414">
      <formula>#REF!="Total"</formula>
    </cfRule>
  </conditionalFormatting>
  <conditionalFormatting sqref="C260:C261">
    <cfRule type="expression" dxfId="659" priority="413">
      <formula>#REF!="Total"</formula>
    </cfRule>
  </conditionalFormatting>
  <conditionalFormatting sqref="C260:C261">
    <cfRule type="expression" dxfId="658" priority="412">
      <formula>#REF!="Total"</formula>
    </cfRule>
  </conditionalFormatting>
  <conditionalFormatting sqref="C260:C261">
    <cfRule type="expression" dxfId="657" priority="411">
      <formula>#REF!="Total"</formula>
    </cfRule>
  </conditionalFormatting>
  <conditionalFormatting sqref="C260:C261">
    <cfRule type="expression" dxfId="656" priority="410">
      <formula>$A259="Total"</formula>
    </cfRule>
  </conditionalFormatting>
  <conditionalFormatting sqref="C260:C261">
    <cfRule type="expression" dxfId="655" priority="409">
      <formula>$A258="Total"</formula>
    </cfRule>
  </conditionalFormatting>
  <conditionalFormatting sqref="C260:C261">
    <cfRule type="expression" dxfId="654" priority="408">
      <formula>#REF!="Total"</formula>
    </cfRule>
  </conditionalFormatting>
  <conditionalFormatting sqref="C260:C261">
    <cfRule type="expression" dxfId="653" priority="407">
      <formula>$A255="Total"</formula>
    </cfRule>
  </conditionalFormatting>
  <conditionalFormatting sqref="C260:C261">
    <cfRule type="expression" dxfId="652" priority="406">
      <formula>#REF!="Total"</formula>
    </cfRule>
  </conditionalFormatting>
  <conditionalFormatting sqref="C260:C261">
    <cfRule type="expression" dxfId="651" priority="418">
      <formula>#REF!="Total"</formula>
    </cfRule>
  </conditionalFormatting>
  <conditionalFormatting sqref="C260:C261">
    <cfRule type="expression" dxfId="650" priority="419">
      <formula>#REF!="Total"</formula>
    </cfRule>
  </conditionalFormatting>
  <conditionalFormatting sqref="C260:C261">
    <cfRule type="expression" dxfId="649" priority="420">
      <formula>#REF!="Total"</formula>
    </cfRule>
  </conditionalFormatting>
  <conditionalFormatting sqref="C260:C261">
    <cfRule type="expression" dxfId="648" priority="421">
      <formula>#REF!="Total"</formula>
    </cfRule>
  </conditionalFormatting>
  <conditionalFormatting sqref="C260:C261">
    <cfRule type="expression" dxfId="647" priority="422">
      <formula>$A260="Total"</formula>
    </cfRule>
  </conditionalFormatting>
  <conditionalFormatting sqref="C260">
    <cfRule type="expression" dxfId="646" priority="400" stopIfTrue="1">
      <formula>$C261="Total"</formula>
    </cfRule>
  </conditionalFormatting>
  <conditionalFormatting sqref="C260:C261">
    <cfRule type="expression" dxfId="645" priority="399">
      <formula>#REF!="Total"</formula>
    </cfRule>
  </conditionalFormatting>
  <conditionalFormatting sqref="C260:C261">
    <cfRule type="expression" dxfId="644" priority="398">
      <formula>$A254="Total"</formula>
    </cfRule>
  </conditionalFormatting>
  <conditionalFormatting sqref="C260:C261">
    <cfRule type="expression" dxfId="643" priority="395">
      <formula>#REF!="Total"</formula>
    </cfRule>
  </conditionalFormatting>
  <conditionalFormatting sqref="C260:C261">
    <cfRule type="expression" dxfId="642" priority="423" stopIfTrue="1">
      <formula>#REF!="Total"</formula>
    </cfRule>
  </conditionalFormatting>
  <conditionalFormatting sqref="C260:C261">
    <cfRule type="expression" dxfId="641" priority="424">
      <formula>$A225="Total"</formula>
    </cfRule>
  </conditionalFormatting>
  <conditionalFormatting sqref="C260:C261">
    <cfRule type="expression" dxfId="640" priority="425">
      <formula>#REF!="Total"</formula>
    </cfRule>
  </conditionalFormatting>
  <conditionalFormatting sqref="C260:C261">
    <cfRule type="expression" dxfId="639" priority="426">
      <formula>#REF!="Total"</formula>
    </cfRule>
  </conditionalFormatting>
  <conditionalFormatting sqref="C260:C261">
    <cfRule type="expression" dxfId="638" priority="427">
      <formula>#REF!="Total"</formula>
    </cfRule>
  </conditionalFormatting>
  <conditionalFormatting sqref="C260:C261">
    <cfRule type="expression" dxfId="637" priority="428">
      <formula>#REF!="Total"</formula>
    </cfRule>
  </conditionalFormatting>
  <conditionalFormatting sqref="C260:C261">
    <cfRule type="expression" dxfId="636" priority="429">
      <formula>#REF!="Total"</formula>
    </cfRule>
  </conditionalFormatting>
  <conditionalFormatting sqref="C260:C261">
    <cfRule type="expression" dxfId="635" priority="430">
      <formula>#REF!="Total"</formula>
    </cfRule>
  </conditionalFormatting>
  <conditionalFormatting sqref="C260:C261">
    <cfRule type="expression" dxfId="634" priority="431">
      <formula>#REF!="Total"</formula>
    </cfRule>
  </conditionalFormatting>
  <conditionalFormatting sqref="C260:C261">
    <cfRule type="expression" dxfId="633" priority="432">
      <formula>#REF!="Total"</formula>
    </cfRule>
  </conditionalFormatting>
  <conditionalFormatting sqref="C260:C261">
    <cfRule type="expression" dxfId="632" priority="433">
      <formula>#REF!="Total"</formula>
    </cfRule>
  </conditionalFormatting>
  <conditionalFormatting sqref="C260:C261">
    <cfRule type="expression" dxfId="631" priority="434">
      <formula>#REF!="Total"</formula>
    </cfRule>
  </conditionalFormatting>
  <conditionalFormatting sqref="C260:C261">
    <cfRule type="expression" dxfId="630" priority="435">
      <formula>#REF!="Total"</formula>
    </cfRule>
  </conditionalFormatting>
  <conditionalFormatting sqref="C260:C261">
    <cfRule type="expression" dxfId="629" priority="436">
      <formula>#REF!="Total"</formula>
    </cfRule>
  </conditionalFormatting>
  <conditionalFormatting sqref="C260:C261">
    <cfRule type="expression" dxfId="628" priority="437">
      <formula>#REF!="Total"</formula>
    </cfRule>
  </conditionalFormatting>
  <conditionalFormatting sqref="C260:C261">
    <cfRule type="expression" dxfId="627" priority="438">
      <formula>#REF!="Total"</formula>
    </cfRule>
  </conditionalFormatting>
  <conditionalFormatting sqref="C260:C261">
    <cfRule type="expression" dxfId="626" priority="439">
      <formula>#REF!="Total"</formula>
    </cfRule>
  </conditionalFormatting>
  <conditionalFormatting sqref="C260:C261">
    <cfRule type="expression" dxfId="625" priority="440">
      <formula>$A249="Total"</formula>
    </cfRule>
  </conditionalFormatting>
  <conditionalFormatting sqref="C260:C261">
    <cfRule type="expression" dxfId="624" priority="441">
      <formula>#REF!="Total"</formula>
    </cfRule>
  </conditionalFormatting>
  <conditionalFormatting sqref="C260:C261">
    <cfRule type="expression" dxfId="623" priority="442">
      <formula>#REF!="Total"</formula>
    </cfRule>
  </conditionalFormatting>
  <conditionalFormatting sqref="C260:C261">
    <cfRule type="expression" dxfId="622" priority="443">
      <formula>#REF!="Total"</formula>
    </cfRule>
  </conditionalFormatting>
  <conditionalFormatting sqref="C260:C261">
    <cfRule type="expression" dxfId="621" priority="444">
      <formula>#REF!="Total"</formula>
    </cfRule>
  </conditionalFormatting>
  <conditionalFormatting sqref="C260:C261">
    <cfRule type="expression" dxfId="620" priority="445">
      <formula>#REF!="Total"</formula>
    </cfRule>
  </conditionalFormatting>
  <conditionalFormatting sqref="C260:C261">
    <cfRule type="expression" dxfId="619" priority="446">
      <formula>#REF!="Total"</formula>
    </cfRule>
  </conditionalFormatting>
  <conditionalFormatting sqref="C260:C261">
    <cfRule type="expression" dxfId="618" priority="447">
      <formula>#REF!="Total"</formula>
    </cfRule>
  </conditionalFormatting>
  <conditionalFormatting sqref="C260:C261">
    <cfRule type="expression" dxfId="617" priority="448">
      <formula>#REF!="Total"</formula>
    </cfRule>
  </conditionalFormatting>
  <conditionalFormatting sqref="C260:C261">
    <cfRule type="expression" dxfId="616" priority="449">
      <formula>#REF!="Total"</formula>
    </cfRule>
  </conditionalFormatting>
  <conditionalFormatting sqref="C260:C261">
    <cfRule type="expression" dxfId="615" priority="450">
      <formula>#REF!="Total"</formula>
    </cfRule>
  </conditionalFormatting>
  <conditionalFormatting sqref="C260:C261">
    <cfRule type="expression" dxfId="614" priority="451">
      <formula>#REF!="Total"</formula>
    </cfRule>
  </conditionalFormatting>
  <conditionalFormatting sqref="C166:C173 C189:C194 C176:C180 C201">
    <cfRule type="expression" dxfId="613" priority="452">
      <formula>$A131="Total"</formula>
    </cfRule>
  </conditionalFormatting>
  <conditionalFormatting sqref="C260:C261">
    <cfRule type="expression" dxfId="612" priority="453">
      <formula>#REF!="Total"</formula>
    </cfRule>
  </conditionalFormatting>
  <conditionalFormatting sqref="C260:C261">
    <cfRule type="expression" dxfId="611" priority="392">
      <formula>$A218="Total"</formula>
    </cfRule>
  </conditionalFormatting>
  <conditionalFormatting sqref="C260:C261">
    <cfRule type="expression" dxfId="610" priority="454">
      <formula>#REF!="Total"</formula>
    </cfRule>
  </conditionalFormatting>
  <conditionalFormatting sqref="C260:C261">
    <cfRule type="expression" dxfId="609" priority="455">
      <formula>#REF!="Total"</formula>
    </cfRule>
  </conditionalFormatting>
  <conditionalFormatting sqref="C260:C261">
    <cfRule type="expression" dxfId="608" priority="456">
      <formula>#REF!="Total"</formula>
    </cfRule>
  </conditionalFormatting>
  <conditionalFormatting sqref="C260:C261">
    <cfRule type="expression" dxfId="607" priority="457">
      <formula>#REF!="Total"</formula>
    </cfRule>
  </conditionalFormatting>
  <conditionalFormatting sqref="C260:C261">
    <cfRule type="expression" dxfId="606" priority="458">
      <formula>#REF!="Total"</formula>
    </cfRule>
  </conditionalFormatting>
  <conditionalFormatting sqref="C260:C261">
    <cfRule type="expression" dxfId="605" priority="459">
      <formula>#REF!="Total"</formula>
    </cfRule>
  </conditionalFormatting>
  <conditionalFormatting sqref="C260:C261">
    <cfRule type="expression" dxfId="604" priority="460">
      <formula>#REF!="Total"</formula>
    </cfRule>
  </conditionalFormatting>
  <conditionalFormatting sqref="C260:C261">
    <cfRule type="expression" dxfId="603" priority="461">
      <formula>#REF!="Total"</formula>
    </cfRule>
  </conditionalFormatting>
  <conditionalFormatting sqref="C260:C261">
    <cfRule type="expression" dxfId="602" priority="391">
      <formula>#REF!="Total"</formula>
    </cfRule>
  </conditionalFormatting>
  <conditionalFormatting sqref="C260:C261">
    <cfRule type="expression" dxfId="601" priority="390">
      <formula>$A234="Total"</formula>
    </cfRule>
  </conditionalFormatting>
  <conditionalFormatting sqref="C260:C261">
    <cfRule type="expression" dxfId="600" priority="389">
      <formula>#REF!="Total"</formula>
    </cfRule>
  </conditionalFormatting>
  <conditionalFormatting sqref="C260:C261">
    <cfRule type="expression" dxfId="599" priority="462" stopIfTrue="1">
      <formula>#REF!="Total"</formula>
    </cfRule>
  </conditionalFormatting>
  <conditionalFormatting sqref="C260:C261">
    <cfRule type="expression" dxfId="598" priority="463" stopIfTrue="1">
      <formula>#REF!="Total"</formula>
    </cfRule>
  </conditionalFormatting>
  <conditionalFormatting sqref="C260:C261">
    <cfRule type="expression" dxfId="597" priority="464" stopIfTrue="1">
      <formula>#REF!="Total"</formula>
    </cfRule>
  </conditionalFormatting>
  <conditionalFormatting sqref="C260:C261">
    <cfRule type="expression" dxfId="596" priority="384">
      <formula>$A227="Total"</formula>
    </cfRule>
  </conditionalFormatting>
  <conditionalFormatting sqref="C260:C261">
    <cfRule type="expression" dxfId="595" priority="465">
      <formula>#REF!="Total"</formula>
    </cfRule>
  </conditionalFormatting>
  <conditionalFormatting sqref="C260:C261">
    <cfRule type="expression" dxfId="594" priority="466">
      <formula>#REF!="Total"</formula>
    </cfRule>
  </conditionalFormatting>
  <conditionalFormatting sqref="C260:C261">
    <cfRule type="expression" dxfId="593" priority="383">
      <formula>#REF!="Total"</formula>
    </cfRule>
  </conditionalFormatting>
  <conditionalFormatting sqref="C260:C261">
    <cfRule type="expression" dxfId="592" priority="467" stopIfTrue="1">
      <formula>#REF!="Total"</formula>
    </cfRule>
  </conditionalFormatting>
  <conditionalFormatting sqref="C260:C261">
    <cfRule type="expression" dxfId="591" priority="468">
      <formula>#REF!="Total"</formula>
    </cfRule>
  </conditionalFormatting>
  <conditionalFormatting sqref="C260:C261">
    <cfRule type="expression" dxfId="590" priority="469">
      <formula>#REF!="Total"</formula>
    </cfRule>
  </conditionalFormatting>
  <conditionalFormatting sqref="C260:C261">
    <cfRule type="expression" dxfId="589" priority="470">
      <formula>#REF!="Total"</formula>
    </cfRule>
  </conditionalFormatting>
  <conditionalFormatting sqref="C260:C261">
    <cfRule type="expression" dxfId="588" priority="471" stopIfTrue="1">
      <formula>#REF!="Total"</formula>
    </cfRule>
  </conditionalFormatting>
  <conditionalFormatting sqref="C260:C261">
    <cfRule type="expression" dxfId="587" priority="380">
      <formula>$A219="Total"</formula>
    </cfRule>
  </conditionalFormatting>
  <conditionalFormatting sqref="C260:C261">
    <cfRule type="expression" dxfId="586" priority="472">
      <formula>$A217="Total"</formula>
    </cfRule>
  </conditionalFormatting>
  <conditionalFormatting sqref="C260:C261">
    <cfRule type="expression" dxfId="585" priority="473">
      <formula>#REF!="Total"</formula>
    </cfRule>
  </conditionalFormatting>
  <conditionalFormatting sqref="C260:C261">
    <cfRule type="expression" dxfId="584" priority="474">
      <formula>$A214="Total"</formula>
    </cfRule>
  </conditionalFormatting>
  <conditionalFormatting sqref="C260:C261">
    <cfRule type="expression" dxfId="583" priority="475">
      <formula>#REF!="Total"</formula>
    </cfRule>
  </conditionalFormatting>
  <conditionalFormatting sqref="C260:C261">
    <cfRule type="expression" dxfId="582" priority="476">
      <formula>#REF!="Total"</formula>
    </cfRule>
  </conditionalFormatting>
  <conditionalFormatting sqref="C260:C261">
    <cfRule type="expression" dxfId="581" priority="477">
      <formula>#REF!="Total"</formula>
    </cfRule>
  </conditionalFormatting>
  <conditionalFormatting sqref="C260:C261">
    <cfRule type="expression" dxfId="580" priority="379">
      <formula>$A236="Total"</formula>
    </cfRule>
  </conditionalFormatting>
  <conditionalFormatting sqref="C260:C261">
    <cfRule type="expression" dxfId="579" priority="378">
      <formula>$A235="Total"</formula>
    </cfRule>
  </conditionalFormatting>
  <conditionalFormatting sqref="C260:C261">
    <cfRule type="expression" dxfId="578" priority="377">
      <formula>$A230="Total"</formula>
    </cfRule>
  </conditionalFormatting>
  <conditionalFormatting sqref="C260:C261">
    <cfRule type="expression" dxfId="577" priority="363">
      <formula>$A229="Total"</formula>
    </cfRule>
  </conditionalFormatting>
  <conditionalFormatting sqref="C260:C261">
    <cfRule type="expression" dxfId="576" priority="364">
      <formula>#REF!="Total"</formula>
    </cfRule>
  </conditionalFormatting>
  <conditionalFormatting sqref="C260:C261">
    <cfRule type="expression" dxfId="575" priority="365">
      <formula>#REF!="Total"</formula>
    </cfRule>
  </conditionalFormatting>
  <conditionalFormatting sqref="C260:C261">
    <cfRule type="expression" dxfId="574" priority="366">
      <formula>#REF!="Total"</formula>
    </cfRule>
  </conditionalFormatting>
  <conditionalFormatting sqref="C260:C261">
    <cfRule type="expression" dxfId="573" priority="367" stopIfTrue="1">
      <formula>#REF!="Total"</formula>
    </cfRule>
  </conditionalFormatting>
  <conditionalFormatting sqref="C260:C261">
    <cfRule type="expression" dxfId="572" priority="376">
      <formula>$A231="Total"</formula>
    </cfRule>
  </conditionalFormatting>
  <conditionalFormatting sqref="C260:C261">
    <cfRule type="expression" dxfId="571" priority="369">
      <formula>$A228="Total"</formula>
    </cfRule>
  </conditionalFormatting>
  <conditionalFormatting sqref="C260:C261">
    <cfRule type="expression" dxfId="570" priority="373">
      <formula>#REF!="Total"</formula>
    </cfRule>
  </conditionalFormatting>
  <conditionalFormatting sqref="C260:C261">
    <cfRule type="expression" dxfId="569" priority="404">
      <formula>#REF!="Total"</formula>
    </cfRule>
  </conditionalFormatting>
  <conditionalFormatting sqref="C260:C261">
    <cfRule type="expression" dxfId="568" priority="374" stopIfTrue="1">
      <formula>#REF!="Total"</formula>
    </cfRule>
  </conditionalFormatting>
  <conditionalFormatting sqref="C260:C261">
    <cfRule type="expression" dxfId="567" priority="375" stopIfTrue="1">
      <formula>#REF!="Total"</formula>
    </cfRule>
  </conditionalFormatting>
  <conditionalFormatting sqref="C260:C261">
    <cfRule type="expression" dxfId="566" priority="403">
      <formula>#REF!="Total"</formula>
    </cfRule>
  </conditionalFormatting>
  <conditionalFormatting sqref="C260:C261">
    <cfRule type="expression" dxfId="565" priority="401">
      <formula>#REF!="Total"</formula>
    </cfRule>
  </conditionalFormatting>
  <conditionalFormatting sqref="C260:C261">
    <cfRule type="expression" dxfId="564" priority="372" stopIfTrue="1">
      <formula>#REF!="Total"</formula>
    </cfRule>
  </conditionalFormatting>
  <conditionalFormatting sqref="C260:C261">
    <cfRule type="expression" dxfId="563" priority="371">
      <formula>$A223="Total"</formula>
    </cfRule>
  </conditionalFormatting>
  <conditionalFormatting sqref="C260:C261">
    <cfRule type="expression" dxfId="562" priority="393" stopIfTrue="1">
      <formula>#REF!="Total"</formula>
    </cfRule>
  </conditionalFormatting>
  <conditionalFormatting sqref="C260:C261">
    <cfRule type="expression" dxfId="561" priority="405">
      <formula>#REF!="Total"</formula>
    </cfRule>
  </conditionalFormatting>
  <conditionalFormatting sqref="C189:C194 C176:C179 C166:C173">
    <cfRule type="expression" dxfId="560" priority="368">
      <formula>$A98="Total"</formula>
    </cfRule>
  </conditionalFormatting>
  <conditionalFormatting sqref="C195:C201">
    <cfRule type="expression" dxfId="559" priority="388">
      <formula>$A106="Total"</formula>
    </cfRule>
  </conditionalFormatting>
  <conditionalFormatting sqref="C260:C261">
    <cfRule type="expression" dxfId="558" priority="396" stopIfTrue="1">
      <formula>#REF!="Total"</formula>
    </cfRule>
  </conditionalFormatting>
  <conditionalFormatting sqref="C260:C261">
    <cfRule type="expression" dxfId="557" priority="397" stopIfTrue="1">
      <formula>#REF!="Total"</formula>
    </cfRule>
  </conditionalFormatting>
  <conditionalFormatting sqref="C260:C261">
    <cfRule type="expression" dxfId="556" priority="402" stopIfTrue="1">
      <formula>#REF!="Total"</formula>
    </cfRule>
  </conditionalFormatting>
  <conditionalFormatting sqref="C260:C261">
    <cfRule type="expression" dxfId="555" priority="370">
      <formula>$A331="Total"</formula>
    </cfRule>
  </conditionalFormatting>
  <conditionalFormatting sqref="C260">
    <cfRule type="expression" dxfId="554" priority="381">
      <formula>#REF!="Total"</formula>
    </cfRule>
  </conditionalFormatting>
  <conditionalFormatting sqref="C261">
    <cfRule type="expression" dxfId="553" priority="382">
      <formula>#REF!="Total"</formula>
    </cfRule>
  </conditionalFormatting>
  <conditionalFormatting sqref="C261">
    <cfRule type="expression" dxfId="552" priority="385" stopIfTrue="1">
      <formula>$C264="Total"</formula>
    </cfRule>
  </conditionalFormatting>
  <conditionalFormatting sqref="C260">
    <cfRule type="expression" dxfId="551" priority="386" stopIfTrue="1">
      <formula>#REF!="Total"</formula>
    </cfRule>
  </conditionalFormatting>
  <conditionalFormatting sqref="C260:C261">
    <cfRule type="expression" dxfId="550" priority="387" stopIfTrue="1">
      <formula>$C267="Total"</formula>
    </cfRule>
  </conditionalFormatting>
  <conditionalFormatting sqref="C260:C261">
    <cfRule type="expression" dxfId="549" priority="362">
      <formula>$A216="Total"</formula>
    </cfRule>
  </conditionalFormatting>
  <conditionalFormatting sqref="C260:C261">
    <cfRule type="expression" dxfId="548" priority="361">
      <formula>$A177="Total"</formula>
    </cfRule>
  </conditionalFormatting>
  <conditionalFormatting sqref="C260:C261">
    <cfRule type="expression" dxfId="547" priority="360">
      <formula>$A196="Total"</formula>
    </cfRule>
  </conditionalFormatting>
  <conditionalFormatting sqref="C260">
    <cfRule type="expression" dxfId="546" priority="478">
      <formula>#REF!="Total"</formula>
    </cfRule>
  </conditionalFormatting>
  <conditionalFormatting sqref="C261">
    <cfRule type="expression" dxfId="545" priority="479">
      <formula>#REF!="Total"</formula>
    </cfRule>
  </conditionalFormatting>
  <conditionalFormatting sqref="C260:C261">
    <cfRule type="expression" dxfId="544" priority="480">
      <formula>$A256="Total"</formula>
    </cfRule>
  </conditionalFormatting>
  <conditionalFormatting sqref="C260:C261">
    <cfRule type="expression" dxfId="543" priority="481">
      <formula>$A250="Total"</formula>
    </cfRule>
  </conditionalFormatting>
  <conditionalFormatting sqref="C260:C261">
    <cfRule type="expression" dxfId="542" priority="482">
      <formula>$A237="Total"</formula>
    </cfRule>
  </conditionalFormatting>
  <conditionalFormatting sqref="C260:C261">
    <cfRule type="expression" dxfId="541" priority="483">
      <formula>$A197="Total"</formula>
    </cfRule>
  </conditionalFormatting>
  <conditionalFormatting sqref="C260:C261">
    <cfRule type="expression" dxfId="540" priority="484">
      <formula>$A232="Total"</formula>
    </cfRule>
  </conditionalFormatting>
  <conditionalFormatting sqref="C260:C261">
    <cfRule type="expression" dxfId="539" priority="485">
      <formula>$A233="Total"</formula>
    </cfRule>
  </conditionalFormatting>
  <conditionalFormatting sqref="C260:C261">
    <cfRule type="expression" dxfId="538" priority="486">
      <formula>$A289="Total"</formula>
    </cfRule>
  </conditionalFormatting>
  <conditionalFormatting sqref="C260:C261">
    <cfRule type="expression" dxfId="537" priority="487">
      <formula>$A282="Total"</formula>
    </cfRule>
  </conditionalFormatting>
  <conditionalFormatting sqref="C260:C261">
    <cfRule type="expression" dxfId="536" priority="488" stopIfTrue="1">
      <formula>$C290="Total"</formula>
    </cfRule>
  </conditionalFormatting>
  <conditionalFormatting sqref="C261">
    <cfRule type="expression" dxfId="535" priority="489" stopIfTrue="1">
      <formula>$C269="Total"</formula>
    </cfRule>
  </conditionalFormatting>
  <conditionalFormatting sqref="C260:C261">
    <cfRule type="expression" dxfId="534" priority="490">
      <formula>$A198="Total"</formula>
    </cfRule>
  </conditionalFormatting>
  <conditionalFormatting sqref="C264:C265">
    <cfRule type="expression" dxfId="533" priority="286">
      <formula>#REF!="Total"</formula>
    </cfRule>
  </conditionalFormatting>
  <conditionalFormatting sqref="C264:C265">
    <cfRule type="expression" dxfId="532" priority="285">
      <formula>#REF!="Total"</formula>
    </cfRule>
  </conditionalFormatting>
  <conditionalFormatting sqref="C264:C265">
    <cfRule type="expression" dxfId="531" priority="284">
      <formula>#REF!="Total"</formula>
    </cfRule>
  </conditionalFormatting>
  <conditionalFormatting sqref="C264:C265">
    <cfRule type="expression" dxfId="530" priority="283">
      <formula>#REF!="Total"</formula>
    </cfRule>
  </conditionalFormatting>
  <conditionalFormatting sqref="C264:C265">
    <cfRule type="expression" dxfId="529" priority="282">
      <formula>#REF!="Total"</formula>
    </cfRule>
  </conditionalFormatting>
  <conditionalFormatting sqref="C264:C265">
    <cfRule type="expression" dxfId="528" priority="281">
      <formula>#REF!="Total"</formula>
    </cfRule>
  </conditionalFormatting>
  <conditionalFormatting sqref="C264:C265">
    <cfRule type="expression" dxfId="527" priority="280">
      <formula>#REF!="Total"</formula>
    </cfRule>
  </conditionalFormatting>
  <conditionalFormatting sqref="C264:C265">
    <cfRule type="expression" dxfId="526" priority="279">
      <formula>$A263="Total"</formula>
    </cfRule>
  </conditionalFormatting>
  <conditionalFormatting sqref="C264:C265">
    <cfRule type="expression" dxfId="525" priority="278">
      <formula>$A262="Total"</formula>
    </cfRule>
  </conditionalFormatting>
  <conditionalFormatting sqref="C264:C265">
    <cfRule type="expression" dxfId="524" priority="277">
      <formula>#REF!="Total"</formula>
    </cfRule>
  </conditionalFormatting>
  <conditionalFormatting sqref="C264:C265">
    <cfRule type="expression" dxfId="523" priority="276">
      <formula>$A259="Total"</formula>
    </cfRule>
  </conditionalFormatting>
  <conditionalFormatting sqref="C264:C265">
    <cfRule type="expression" dxfId="522" priority="275">
      <formula>#REF!="Total"</formula>
    </cfRule>
  </conditionalFormatting>
  <conditionalFormatting sqref="C264:C265">
    <cfRule type="expression" dxfId="521" priority="287">
      <formula>#REF!="Total"</formula>
    </cfRule>
  </conditionalFormatting>
  <conditionalFormatting sqref="C264:C265">
    <cfRule type="expression" dxfId="520" priority="288">
      <formula>#REF!="Total"</formula>
    </cfRule>
  </conditionalFormatting>
  <conditionalFormatting sqref="C264:C265">
    <cfRule type="expression" dxfId="519" priority="289">
      <formula>#REF!="Total"</formula>
    </cfRule>
  </conditionalFormatting>
  <conditionalFormatting sqref="C264:C265">
    <cfRule type="expression" dxfId="518" priority="290">
      <formula>#REF!="Total"</formula>
    </cfRule>
  </conditionalFormatting>
  <conditionalFormatting sqref="C264:C265">
    <cfRule type="expression" dxfId="517" priority="291">
      <formula>$A264="Total"</formula>
    </cfRule>
  </conditionalFormatting>
  <conditionalFormatting sqref="C264">
    <cfRule type="expression" dxfId="516" priority="269" stopIfTrue="1">
      <formula>$C265="Total"</formula>
    </cfRule>
  </conditionalFormatting>
  <conditionalFormatting sqref="C264:C265">
    <cfRule type="expression" dxfId="515" priority="268">
      <formula>#REF!="Total"</formula>
    </cfRule>
  </conditionalFormatting>
  <conditionalFormatting sqref="C264:C265">
    <cfRule type="expression" dxfId="514" priority="267">
      <formula>$A258="Total"</formula>
    </cfRule>
  </conditionalFormatting>
  <conditionalFormatting sqref="C264:C265">
    <cfRule type="expression" dxfId="513" priority="264">
      <formula>#REF!="Total"</formula>
    </cfRule>
  </conditionalFormatting>
  <conditionalFormatting sqref="C264:C265">
    <cfRule type="expression" dxfId="512" priority="292" stopIfTrue="1">
      <formula>#REF!="Total"</formula>
    </cfRule>
  </conditionalFormatting>
  <conditionalFormatting sqref="C264:C265">
    <cfRule type="expression" dxfId="511" priority="293">
      <formula>$A229="Total"</formula>
    </cfRule>
  </conditionalFormatting>
  <conditionalFormatting sqref="C264:C265">
    <cfRule type="expression" dxfId="510" priority="294">
      <formula>#REF!="Total"</formula>
    </cfRule>
  </conditionalFormatting>
  <conditionalFormatting sqref="C264:C265">
    <cfRule type="expression" dxfId="509" priority="295">
      <formula>#REF!="Total"</formula>
    </cfRule>
  </conditionalFormatting>
  <conditionalFormatting sqref="C264:C265">
    <cfRule type="expression" dxfId="508" priority="296">
      <formula>#REF!="Total"</formula>
    </cfRule>
  </conditionalFormatting>
  <conditionalFormatting sqref="C264:C265">
    <cfRule type="expression" dxfId="507" priority="297">
      <formula>#REF!="Total"</formula>
    </cfRule>
  </conditionalFormatting>
  <conditionalFormatting sqref="C264:C265">
    <cfRule type="expression" dxfId="506" priority="298">
      <formula>#REF!="Total"</formula>
    </cfRule>
  </conditionalFormatting>
  <conditionalFormatting sqref="C264:C265">
    <cfRule type="expression" dxfId="505" priority="299">
      <formula>#REF!="Total"</formula>
    </cfRule>
  </conditionalFormatting>
  <conditionalFormatting sqref="C264:C265">
    <cfRule type="expression" dxfId="504" priority="300">
      <formula>#REF!="Total"</formula>
    </cfRule>
  </conditionalFormatting>
  <conditionalFormatting sqref="C264:C265">
    <cfRule type="expression" dxfId="503" priority="301">
      <formula>#REF!="Total"</formula>
    </cfRule>
  </conditionalFormatting>
  <conditionalFormatting sqref="C264:C265">
    <cfRule type="expression" dxfId="502" priority="302">
      <formula>#REF!="Total"</formula>
    </cfRule>
  </conditionalFormatting>
  <conditionalFormatting sqref="C264:C265">
    <cfRule type="expression" dxfId="501" priority="303">
      <formula>#REF!="Total"</formula>
    </cfRule>
  </conditionalFormatting>
  <conditionalFormatting sqref="C264:C265">
    <cfRule type="expression" dxfId="500" priority="304">
      <formula>#REF!="Total"</formula>
    </cfRule>
  </conditionalFormatting>
  <conditionalFormatting sqref="C264:C265">
    <cfRule type="expression" dxfId="499" priority="305">
      <formula>#REF!="Total"</formula>
    </cfRule>
  </conditionalFormatting>
  <conditionalFormatting sqref="C264:C265">
    <cfRule type="expression" dxfId="498" priority="306">
      <formula>#REF!="Total"</formula>
    </cfRule>
  </conditionalFormatting>
  <conditionalFormatting sqref="C264:C265">
    <cfRule type="expression" dxfId="497" priority="307">
      <formula>#REF!="Total"</formula>
    </cfRule>
  </conditionalFormatting>
  <conditionalFormatting sqref="C264:C265">
    <cfRule type="expression" dxfId="496" priority="308">
      <formula>#REF!="Total"</formula>
    </cfRule>
  </conditionalFormatting>
  <conditionalFormatting sqref="C264:C265">
    <cfRule type="expression" dxfId="495" priority="309">
      <formula>$A254="Total"</formula>
    </cfRule>
  </conditionalFormatting>
  <conditionalFormatting sqref="C264:C265">
    <cfRule type="expression" dxfId="494" priority="310">
      <formula>#REF!="Total"</formula>
    </cfRule>
  </conditionalFormatting>
  <conditionalFormatting sqref="C264:C265">
    <cfRule type="expression" dxfId="493" priority="311">
      <formula>#REF!="Total"</formula>
    </cfRule>
  </conditionalFormatting>
  <conditionalFormatting sqref="C264:C265">
    <cfRule type="expression" dxfId="492" priority="312">
      <formula>#REF!="Total"</formula>
    </cfRule>
  </conditionalFormatting>
  <conditionalFormatting sqref="C264:C265">
    <cfRule type="expression" dxfId="491" priority="313">
      <formula>#REF!="Total"</formula>
    </cfRule>
  </conditionalFormatting>
  <conditionalFormatting sqref="C264:C265">
    <cfRule type="expression" dxfId="490" priority="314">
      <formula>#REF!="Total"</formula>
    </cfRule>
  </conditionalFormatting>
  <conditionalFormatting sqref="C264:C265">
    <cfRule type="expression" dxfId="489" priority="315">
      <formula>#REF!="Total"</formula>
    </cfRule>
  </conditionalFormatting>
  <conditionalFormatting sqref="C264:C265">
    <cfRule type="expression" dxfId="488" priority="316">
      <formula>#REF!="Total"</formula>
    </cfRule>
  </conditionalFormatting>
  <conditionalFormatting sqref="C264:C265">
    <cfRule type="expression" dxfId="487" priority="317">
      <formula>#REF!="Total"</formula>
    </cfRule>
  </conditionalFormatting>
  <conditionalFormatting sqref="C264:C265">
    <cfRule type="expression" dxfId="486" priority="318">
      <formula>#REF!="Total"</formula>
    </cfRule>
  </conditionalFormatting>
  <conditionalFormatting sqref="C264:C265">
    <cfRule type="expression" dxfId="485" priority="319">
      <formula>#REF!="Total"</formula>
    </cfRule>
  </conditionalFormatting>
  <conditionalFormatting sqref="C264:C265">
    <cfRule type="expression" dxfId="484" priority="320">
      <formula>#REF!="Total"</formula>
    </cfRule>
  </conditionalFormatting>
  <conditionalFormatting sqref="C264:C265">
    <cfRule type="expression" dxfId="483" priority="321">
      <formula>$A230="Total"</formula>
    </cfRule>
  </conditionalFormatting>
  <conditionalFormatting sqref="C264:C265">
    <cfRule type="expression" dxfId="482" priority="322">
      <formula>#REF!="Total"</formula>
    </cfRule>
  </conditionalFormatting>
  <conditionalFormatting sqref="C264:C265">
    <cfRule type="expression" dxfId="481" priority="261">
      <formula>$A222="Total"</formula>
    </cfRule>
  </conditionalFormatting>
  <conditionalFormatting sqref="C264:C265">
    <cfRule type="expression" dxfId="480" priority="323">
      <formula>#REF!="Total"</formula>
    </cfRule>
  </conditionalFormatting>
  <conditionalFormatting sqref="C264:C265">
    <cfRule type="expression" dxfId="479" priority="324">
      <formula>#REF!="Total"</formula>
    </cfRule>
  </conditionalFormatting>
  <conditionalFormatting sqref="C264:C265">
    <cfRule type="expression" dxfId="478" priority="325">
      <formula>#REF!="Total"</formula>
    </cfRule>
  </conditionalFormatting>
  <conditionalFormatting sqref="C264:C265">
    <cfRule type="expression" dxfId="477" priority="326">
      <formula>#REF!="Total"</formula>
    </cfRule>
  </conditionalFormatting>
  <conditionalFormatting sqref="C264:C265">
    <cfRule type="expression" dxfId="476" priority="327">
      <formula>#REF!="Total"</formula>
    </cfRule>
  </conditionalFormatting>
  <conditionalFormatting sqref="C264:C265">
    <cfRule type="expression" dxfId="475" priority="328">
      <formula>#REF!="Total"</formula>
    </cfRule>
  </conditionalFormatting>
  <conditionalFormatting sqref="C264:C265">
    <cfRule type="expression" dxfId="474" priority="329">
      <formula>#REF!="Total"</formula>
    </cfRule>
  </conditionalFormatting>
  <conditionalFormatting sqref="C264:C265">
    <cfRule type="expression" dxfId="473" priority="330">
      <formula>#REF!="Total"</formula>
    </cfRule>
  </conditionalFormatting>
  <conditionalFormatting sqref="C264:C265">
    <cfRule type="expression" dxfId="472" priority="260">
      <formula>$A218="Total"</formula>
    </cfRule>
  </conditionalFormatting>
  <conditionalFormatting sqref="C264:C265">
    <cfRule type="expression" dxfId="471" priority="259">
      <formula>#REF!="Total"</formula>
    </cfRule>
  </conditionalFormatting>
  <conditionalFormatting sqref="C264:C265">
    <cfRule type="expression" dxfId="470" priority="258">
      <formula>#REF!="Total"</formula>
    </cfRule>
  </conditionalFormatting>
  <conditionalFormatting sqref="C264:C265">
    <cfRule type="expression" dxfId="469" priority="331" stopIfTrue="1">
      <formula>#REF!="Total"</formula>
    </cfRule>
  </conditionalFormatting>
  <conditionalFormatting sqref="C264:C265">
    <cfRule type="expression" dxfId="468" priority="332" stopIfTrue="1">
      <formula>#REF!="Total"</formula>
    </cfRule>
  </conditionalFormatting>
  <conditionalFormatting sqref="C264:C265">
    <cfRule type="expression" dxfId="467" priority="333" stopIfTrue="1">
      <formula>#REF!="Total"</formula>
    </cfRule>
  </conditionalFormatting>
  <conditionalFormatting sqref="C264:C265">
    <cfRule type="expression" dxfId="466" priority="253">
      <formula>$A231="Total"</formula>
    </cfRule>
  </conditionalFormatting>
  <conditionalFormatting sqref="C264:C265">
    <cfRule type="expression" dxfId="465" priority="334">
      <formula>#REF!="Total"</formula>
    </cfRule>
  </conditionalFormatting>
  <conditionalFormatting sqref="C264:C265">
    <cfRule type="expression" dxfId="464" priority="335">
      <formula>#REF!="Total"</formula>
    </cfRule>
  </conditionalFormatting>
  <conditionalFormatting sqref="C264:C265">
    <cfRule type="expression" dxfId="463" priority="252">
      <formula>#REF!="Total"</formula>
    </cfRule>
  </conditionalFormatting>
  <conditionalFormatting sqref="C264:C265">
    <cfRule type="expression" dxfId="462" priority="336" stopIfTrue="1">
      <formula>#REF!="Total"</formula>
    </cfRule>
  </conditionalFormatting>
  <conditionalFormatting sqref="C264:C265">
    <cfRule type="expression" dxfId="461" priority="337">
      <formula>$A176="Total"</formula>
    </cfRule>
  </conditionalFormatting>
  <conditionalFormatting sqref="C264:C265">
    <cfRule type="expression" dxfId="460" priority="338">
      <formula>#REF!="Total"</formula>
    </cfRule>
  </conditionalFormatting>
  <conditionalFormatting sqref="C264:C265">
    <cfRule type="expression" dxfId="459" priority="339">
      <formula>#REF!="Total"</formula>
    </cfRule>
  </conditionalFormatting>
  <conditionalFormatting sqref="C264:C265">
    <cfRule type="expression" dxfId="458" priority="340" stopIfTrue="1">
      <formula>#REF!="Total"</formula>
    </cfRule>
  </conditionalFormatting>
  <conditionalFormatting sqref="C264:C265">
    <cfRule type="expression" dxfId="457" priority="249">
      <formula>$A223="Total"</formula>
    </cfRule>
  </conditionalFormatting>
  <conditionalFormatting sqref="C264:C265">
    <cfRule type="expression" dxfId="456" priority="341">
      <formula>$A221="Total"</formula>
    </cfRule>
  </conditionalFormatting>
  <conditionalFormatting sqref="C264:C265">
    <cfRule type="expression" dxfId="455" priority="342">
      <formula>#REF!="Total"</formula>
    </cfRule>
  </conditionalFormatting>
  <conditionalFormatting sqref="C264:C265">
    <cfRule type="expression" dxfId="454" priority="343">
      <formula>$A216="Total"</formula>
    </cfRule>
  </conditionalFormatting>
  <conditionalFormatting sqref="C264:C265">
    <cfRule type="expression" dxfId="453" priority="344">
      <formula>#REF!="Total"</formula>
    </cfRule>
  </conditionalFormatting>
  <conditionalFormatting sqref="C264:C265">
    <cfRule type="expression" dxfId="452" priority="345">
      <formula>#REF!="Total"</formula>
    </cfRule>
  </conditionalFormatting>
  <conditionalFormatting sqref="C264:C265">
    <cfRule type="expression" dxfId="451" priority="346">
      <formula>#REF!="Total"</formula>
    </cfRule>
  </conditionalFormatting>
  <conditionalFormatting sqref="C264:C265">
    <cfRule type="expression" dxfId="450" priority="248">
      <formula>$A238="Total"</formula>
    </cfRule>
  </conditionalFormatting>
  <conditionalFormatting sqref="C264:C265">
    <cfRule type="expression" dxfId="449" priority="246">
      <formula>$A234="Total"</formula>
    </cfRule>
  </conditionalFormatting>
  <conditionalFormatting sqref="C264:C265">
    <cfRule type="expression" dxfId="448" priority="232">
      <formula>$A233="Total"</formula>
    </cfRule>
  </conditionalFormatting>
  <conditionalFormatting sqref="C264:C265">
    <cfRule type="expression" dxfId="447" priority="233">
      <formula>#REF!="Total"</formula>
    </cfRule>
  </conditionalFormatting>
  <conditionalFormatting sqref="C264:C265">
    <cfRule type="expression" dxfId="446" priority="234">
      <formula>#REF!="Total"</formula>
    </cfRule>
  </conditionalFormatting>
  <conditionalFormatting sqref="C264:C265">
    <cfRule type="expression" dxfId="445" priority="235">
      <formula>#REF!="Total"</formula>
    </cfRule>
  </conditionalFormatting>
  <conditionalFormatting sqref="C264:C265">
    <cfRule type="expression" dxfId="444" priority="236" stopIfTrue="1">
      <formula>#REF!="Total"</formula>
    </cfRule>
  </conditionalFormatting>
  <conditionalFormatting sqref="C264:C265">
    <cfRule type="expression" dxfId="443" priority="245">
      <formula>$A235="Total"</formula>
    </cfRule>
  </conditionalFormatting>
  <conditionalFormatting sqref="C264:C265">
    <cfRule type="expression" dxfId="442" priority="238">
      <formula>$A232="Total"</formula>
    </cfRule>
  </conditionalFormatting>
  <conditionalFormatting sqref="C264:C265">
    <cfRule type="expression" dxfId="441" priority="242">
      <formula>#REF!="Total"</formula>
    </cfRule>
  </conditionalFormatting>
  <conditionalFormatting sqref="C264:C265">
    <cfRule type="expression" dxfId="440" priority="273">
      <formula>#REF!="Total"</formula>
    </cfRule>
  </conditionalFormatting>
  <conditionalFormatting sqref="C264:C265">
    <cfRule type="expression" dxfId="439" priority="243" stopIfTrue="1">
      <formula>#REF!="Total"</formula>
    </cfRule>
  </conditionalFormatting>
  <conditionalFormatting sqref="C264:C265">
    <cfRule type="expression" dxfId="438" priority="244" stopIfTrue="1">
      <formula>#REF!="Total"</formula>
    </cfRule>
  </conditionalFormatting>
  <conditionalFormatting sqref="C264:C265">
    <cfRule type="expression" dxfId="437" priority="272">
      <formula>#REF!="Total"</formula>
    </cfRule>
  </conditionalFormatting>
  <conditionalFormatting sqref="C264:C265">
    <cfRule type="expression" dxfId="436" priority="270">
      <formula>#REF!="Total"</formula>
    </cfRule>
  </conditionalFormatting>
  <conditionalFormatting sqref="C264:C265">
    <cfRule type="expression" dxfId="435" priority="241" stopIfTrue="1">
      <formula>#REF!="Total"</formula>
    </cfRule>
  </conditionalFormatting>
  <conditionalFormatting sqref="C264:C265">
    <cfRule type="expression" dxfId="434" priority="240">
      <formula>$A227="Total"</formula>
    </cfRule>
  </conditionalFormatting>
  <conditionalFormatting sqref="C264:C265">
    <cfRule type="expression" dxfId="433" priority="262" stopIfTrue="1">
      <formula>#REF!="Total"</formula>
    </cfRule>
  </conditionalFormatting>
  <conditionalFormatting sqref="C264:C265">
    <cfRule type="expression" dxfId="432" priority="263">
      <formula>$A198="Total"</formula>
    </cfRule>
  </conditionalFormatting>
  <conditionalFormatting sqref="C264:C265">
    <cfRule type="expression" dxfId="431" priority="274">
      <formula>#REF!="Total"</formula>
    </cfRule>
  </conditionalFormatting>
  <conditionalFormatting sqref="C264:C265">
    <cfRule type="expression" dxfId="430" priority="237">
      <formula>$A199="Total"</formula>
    </cfRule>
  </conditionalFormatting>
  <conditionalFormatting sqref="C264:C265">
    <cfRule type="expression" dxfId="429" priority="257">
      <formula>$A178="Total"</formula>
    </cfRule>
  </conditionalFormatting>
  <conditionalFormatting sqref="C264:C265">
    <cfRule type="expression" dxfId="428" priority="265" stopIfTrue="1">
      <formula>#REF!="Total"</formula>
    </cfRule>
  </conditionalFormatting>
  <conditionalFormatting sqref="C264:C265">
    <cfRule type="expression" dxfId="427" priority="266" stopIfTrue="1">
      <formula>#REF!="Total"</formula>
    </cfRule>
  </conditionalFormatting>
  <conditionalFormatting sqref="C264:C265">
    <cfRule type="expression" dxfId="426" priority="271" stopIfTrue="1">
      <formula>#REF!="Total"</formula>
    </cfRule>
  </conditionalFormatting>
  <conditionalFormatting sqref="C264:C265">
    <cfRule type="expression" dxfId="425" priority="239">
      <formula>$A335="Total"</formula>
    </cfRule>
  </conditionalFormatting>
  <conditionalFormatting sqref="C264">
    <cfRule type="expression" dxfId="424" priority="250">
      <formula>#REF!="Total"</formula>
    </cfRule>
  </conditionalFormatting>
  <conditionalFormatting sqref="C265">
    <cfRule type="expression" dxfId="423" priority="251">
      <formula>#REF!="Total"</formula>
    </cfRule>
  </conditionalFormatting>
  <conditionalFormatting sqref="C265">
    <cfRule type="expression" dxfId="422" priority="254" stopIfTrue="1">
      <formula>$C268="Total"</formula>
    </cfRule>
  </conditionalFormatting>
  <conditionalFormatting sqref="C264">
    <cfRule type="expression" dxfId="421" priority="255" stopIfTrue="1">
      <formula>#REF!="Total"</formula>
    </cfRule>
  </conditionalFormatting>
  <conditionalFormatting sqref="C264:C265">
    <cfRule type="expression" dxfId="420" priority="256" stopIfTrue="1">
      <formula>$C272="Total"</formula>
    </cfRule>
  </conditionalFormatting>
  <conditionalFormatting sqref="C264:C265">
    <cfRule type="expression" dxfId="419" priority="231">
      <formula>$A220="Total"</formula>
    </cfRule>
  </conditionalFormatting>
  <conditionalFormatting sqref="C264:C265">
    <cfRule type="expression" dxfId="418" priority="230">
      <formula>$A181="Total"</formula>
    </cfRule>
  </conditionalFormatting>
  <conditionalFormatting sqref="C264:C265">
    <cfRule type="expression" dxfId="417" priority="229">
      <formula>$A200="Total"</formula>
    </cfRule>
  </conditionalFormatting>
  <conditionalFormatting sqref="C264">
    <cfRule type="expression" dxfId="416" priority="347">
      <formula>#REF!="Total"</formula>
    </cfRule>
  </conditionalFormatting>
  <conditionalFormatting sqref="C265">
    <cfRule type="expression" dxfId="415" priority="348">
      <formula>#REF!="Total"</formula>
    </cfRule>
  </conditionalFormatting>
  <conditionalFormatting sqref="C264:C265">
    <cfRule type="expression" dxfId="414" priority="349">
      <formula>$A260="Total"</formula>
    </cfRule>
  </conditionalFormatting>
  <conditionalFormatting sqref="C264:C265">
    <cfRule type="expression" dxfId="413" priority="350">
      <formula>$A255="Total"</formula>
    </cfRule>
  </conditionalFormatting>
  <conditionalFormatting sqref="C264:C265">
    <cfRule type="expression" dxfId="412" priority="351">
      <formula>$A239="Total"</formula>
    </cfRule>
  </conditionalFormatting>
  <conditionalFormatting sqref="C264:C265">
    <cfRule type="expression" dxfId="411" priority="352">
      <formula>$A201="Total"</formula>
    </cfRule>
  </conditionalFormatting>
  <conditionalFormatting sqref="C264:C265">
    <cfRule type="expression" dxfId="410" priority="353">
      <formula>$A236="Total"</formula>
    </cfRule>
  </conditionalFormatting>
  <conditionalFormatting sqref="C264:C265">
    <cfRule type="expression" dxfId="409" priority="354">
      <formula>$A237="Total"</formula>
    </cfRule>
  </conditionalFormatting>
  <conditionalFormatting sqref="C264:C265">
    <cfRule type="expression" dxfId="408" priority="355">
      <formula>$A293="Total"</formula>
    </cfRule>
  </conditionalFormatting>
  <conditionalFormatting sqref="C264:C265">
    <cfRule type="expression" dxfId="407" priority="356">
      <formula>$A286="Total"</formula>
    </cfRule>
  </conditionalFormatting>
  <conditionalFormatting sqref="C264:C265">
    <cfRule type="expression" dxfId="406" priority="357" stopIfTrue="1">
      <formula>$C294="Total"</formula>
    </cfRule>
  </conditionalFormatting>
  <conditionalFormatting sqref="C265">
    <cfRule type="expression" dxfId="405" priority="358" stopIfTrue="1">
      <formula>$C274="Total"</formula>
    </cfRule>
  </conditionalFormatting>
  <conditionalFormatting sqref="C264:C265">
    <cfRule type="expression" dxfId="404" priority="359">
      <formula>$A202="Total"</formula>
    </cfRule>
  </conditionalFormatting>
  <conditionalFormatting sqref="C268:C269">
    <cfRule type="expression" dxfId="403" priority="175">
      <formula>#REF!="Total"</formula>
    </cfRule>
  </conditionalFormatting>
  <conditionalFormatting sqref="C268:C269">
    <cfRule type="expression" dxfId="402" priority="174">
      <formula>#REF!="Total"</formula>
    </cfRule>
  </conditionalFormatting>
  <conditionalFormatting sqref="C268:C269">
    <cfRule type="expression" dxfId="401" priority="173">
      <formula>#REF!="Total"</formula>
    </cfRule>
  </conditionalFormatting>
  <conditionalFormatting sqref="C268:C269">
    <cfRule type="expression" dxfId="400" priority="172">
      <formula>#REF!="Total"</formula>
    </cfRule>
  </conditionalFormatting>
  <conditionalFormatting sqref="C269">
    <cfRule type="expression" dxfId="399" priority="171">
      <formula>#REF!="Total"</formula>
    </cfRule>
  </conditionalFormatting>
  <conditionalFormatting sqref="C268">
    <cfRule type="expression" dxfId="398" priority="170">
      <formula>#REF!="Total"</formula>
    </cfRule>
  </conditionalFormatting>
  <conditionalFormatting sqref="C268:C269">
    <cfRule type="expression" dxfId="397" priority="169">
      <formula>#REF!="Total"</formula>
    </cfRule>
  </conditionalFormatting>
  <conditionalFormatting sqref="C268:C269">
    <cfRule type="expression" dxfId="396" priority="168">
      <formula>#REF!="Total"</formula>
    </cfRule>
  </conditionalFormatting>
  <conditionalFormatting sqref="C268:C269">
    <cfRule type="expression" dxfId="395" priority="167">
      <formula>$A267="Total"</formula>
    </cfRule>
  </conditionalFormatting>
  <conditionalFormatting sqref="C268:C269">
    <cfRule type="expression" dxfId="394" priority="166">
      <formula>$A266="Total"</formula>
    </cfRule>
  </conditionalFormatting>
  <conditionalFormatting sqref="C268:C269">
    <cfRule type="expression" dxfId="393" priority="165">
      <formula>#REF!="Total"</formula>
    </cfRule>
  </conditionalFormatting>
  <conditionalFormatting sqref="C268:C269">
    <cfRule type="expression" dxfId="392" priority="164">
      <formula>#REF!="Total"</formula>
    </cfRule>
  </conditionalFormatting>
  <conditionalFormatting sqref="C268:C269">
    <cfRule type="expression" dxfId="391" priority="177">
      <formula>#REF!="Total"</formula>
    </cfRule>
  </conditionalFormatting>
  <conditionalFormatting sqref="C268:C269">
    <cfRule type="expression" dxfId="390" priority="178">
      <formula>#REF!="Total"</formula>
    </cfRule>
  </conditionalFormatting>
  <conditionalFormatting sqref="C268:C269">
    <cfRule type="expression" dxfId="389" priority="179">
      <formula>#REF!="Total"</formula>
    </cfRule>
  </conditionalFormatting>
  <conditionalFormatting sqref="C268:C269">
    <cfRule type="expression" dxfId="388" priority="180">
      <formula>#REF!="Total"</formula>
    </cfRule>
  </conditionalFormatting>
  <conditionalFormatting sqref="C268:C269">
    <cfRule type="expression" dxfId="387" priority="181">
      <formula>$A268="Total"</formula>
    </cfRule>
  </conditionalFormatting>
  <conditionalFormatting sqref="C268:C269">
    <cfRule type="expression" dxfId="386" priority="159">
      <formula>#REF!="Total"</formula>
    </cfRule>
  </conditionalFormatting>
  <conditionalFormatting sqref="C268:C269">
    <cfRule type="expression" dxfId="385" priority="158">
      <formula>#REF!="Total"</formula>
    </cfRule>
  </conditionalFormatting>
  <conditionalFormatting sqref="C268:C269">
    <cfRule type="expression" dxfId="384" priority="182">
      <formula>$A235="Total"</formula>
    </cfRule>
  </conditionalFormatting>
  <conditionalFormatting sqref="C268:C269">
    <cfRule type="expression" dxfId="383" priority="183">
      <formula>#REF!="Total"</formula>
    </cfRule>
  </conditionalFormatting>
  <conditionalFormatting sqref="C268:C269">
    <cfRule type="expression" dxfId="382" priority="184">
      <formula>#REF!="Total"</formula>
    </cfRule>
  </conditionalFormatting>
  <conditionalFormatting sqref="C268:C269">
    <cfRule type="expression" dxfId="381" priority="185">
      <formula>#REF!="Total"</formula>
    </cfRule>
  </conditionalFormatting>
  <conditionalFormatting sqref="C268:C269">
    <cfRule type="expression" dxfId="380" priority="186">
      <formula>#REF!="Total"</formula>
    </cfRule>
  </conditionalFormatting>
  <conditionalFormatting sqref="C268:C269">
    <cfRule type="expression" dxfId="379" priority="156">
      <formula>$A221="Total"</formula>
    </cfRule>
  </conditionalFormatting>
  <conditionalFormatting sqref="C268:C269">
    <cfRule type="expression" dxfId="378" priority="187">
      <formula>$A261="Total"</formula>
    </cfRule>
  </conditionalFormatting>
  <conditionalFormatting sqref="C268:C269">
    <cfRule type="expression" dxfId="377" priority="188">
      <formula>#REF!="Total"</formula>
    </cfRule>
  </conditionalFormatting>
  <conditionalFormatting sqref="C268:C269">
    <cfRule type="expression" dxfId="376" priority="189">
      <formula>#REF!="Total"</formula>
    </cfRule>
  </conditionalFormatting>
  <conditionalFormatting sqref="C268:C269">
    <cfRule type="expression" dxfId="375" priority="190">
      <formula>#REF!="Total"</formula>
    </cfRule>
  </conditionalFormatting>
  <conditionalFormatting sqref="C268:C269">
    <cfRule type="expression" dxfId="374" priority="191">
      <formula>#REF!="Total"</formula>
    </cfRule>
  </conditionalFormatting>
  <conditionalFormatting sqref="C268:C269">
    <cfRule type="expression" dxfId="373" priority="192">
      <formula>#REF!="Total"</formula>
    </cfRule>
  </conditionalFormatting>
  <conditionalFormatting sqref="C268:C269">
    <cfRule type="expression" dxfId="372" priority="193">
      <formula>#REF!="Total"</formula>
    </cfRule>
  </conditionalFormatting>
  <conditionalFormatting sqref="C268:C269">
    <cfRule type="expression" dxfId="371" priority="194">
      <formula>#REF!="Total"</formula>
    </cfRule>
  </conditionalFormatting>
  <conditionalFormatting sqref="C268:C269">
    <cfRule type="expression" dxfId="370" priority="195">
      <formula>#REF!="Total"</formula>
    </cfRule>
  </conditionalFormatting>
  <conditionalFormatting sqref="C268:C269">
    <cfRule type="expression" dxfId="369" priority="196">
      <formula>#REF!="Total"</formula>
    </cfRule>
  </conditionalFormatting>
  <conditionalFormatting sqref="C268:C269">
    <cfRule type="expression" dxfId="368" priority="197">
      <formula>#REF!="Total"</formula>
    </cfRule>
  </conditionalFormatting>
  <conditionalFormatting sqref="C268:C269">
    <cfRule type="expression" dxfId="367" priority="198">
      <formula>#REF!="Total"</formula>
    </cfRule>
  </conditionalFormatting>
  <conditionalFormatting sqref="C268:C269">
    <cfRule type="expression" dxfId="366" priority="199">
      <formula>$A258="Total"</formula>
    </cfRule>
  </conditionalFormatting>
  <conditionalFormatting sqref="C268:C269">
    <cfRule type="expression" dxfId="365" priority="200">
      <formula>#REF!="Total"</formula>
    </cfRule>
  </conditionalFormatting>
  <conditionalFormatting sqref="C268:C269">
    <cfRule type="expression" dxfId="364" priority="201">
      <formula>#REF!="Total"</formula>
    </cfRule>
  </conditionalFormatting>
  <conditionalFormatting sqref="C268:C269">
    <cfRule type="expression" dxfId="363" priority="202">
      <formula>#REF!="Total"</formula>
    </cfRule>
  </conditionalFormatting>
  <conditionalFormatting sqref="C268:C269">
    <cfRule type="expression" dxfId="362" priority="203">
      <formula>#REF!="Total"</formula>
    </cfRule>
  </conditionalFormatting>
  <conditionalFormatting sqref="C268:C269">
    <cfRule type="expression" dxfId="361" priority="204">
      <formula>#REF!="Total"</formula>
    </cfRule>
  </conditionalFormatting>
  <conditionalFormatting sqref="C268:C269">
    <cfRule type="expression" dxfId="360" priority="205">
      <formula>#REF!="Total"</formula>
    </cfRule>
  </conditionalFormatting>
  <conditionalFormatting sqref="C268:C269">
    <cfRule type="expression" dxfId="359" priority="206">
      <formula>#REF!="Total"</formula>
    </cfRule>
  </conditionalFormatting>
  <conditionalFormatting sqref="C268:C269">
    <cfRule type="expression" dxfId="358" priority="207">
      <formula>#REF!="Total"</formula>
    </cfRule>
  </conditionalFormatting>
  <conditionalFormatting sqref="C268:C269">
    <cfRule type="expression" dxfId="357" priority="208">
      <formula>#REF!="Total"</formula>
    </cfRule>
  </conditionalFormatting>
  <conditionalFormatting sqref="C268:C269">
    <cfRule type="expression" dxfId="356" priority="209">
      <formula>#REF!="Total"</formula>
    </cfRule>
  </conditionalFormatting>
  <conditionalFormatting sqref="C268:C269">
    <cfRule type="expression" dxfId="355" priority="210">
      <formula>#REF!="Total"</formula>
    </cfRule>
  </conditionalFormatting>
  <conditionalFormatting sqref="C268:C269">
    <cfRule type="expression" dxfId="354" priority="211">
      <formula>$A236="Total"</formula>
    </cfRule>
  </conditionalFormatting>
  <conditionalFormatting sqref="C268:C269">
    <cfRule type="expression" dxfId="353" priority="212">
      <formula>#REF!="Total"</formula>
    </cfRule>
  </conditionalFormatting>
  <conditionalFormatting sqref="C268:C269">
    <cfRule type="expression" dxfId="352" priority="155">
      <formula>$A226="Total"</formula>
    </cfRule>
  </conditionalFormatting>
  <conditionalFormatting sqref="C268:C269">
    <cfRule type="expression" dxfId="351" priority="213">
      <formula>#REF!="Total"</formula>
    </cfRule>
  </conditionalFormatting>
  <conditionalFormatting sqref="C268:C269">
    <cfRule type="expression" dxfId="350" priority="214">
      <formula>#REF!="Total"</formula>
    </cfRule>
  </conditionalFormatting>
  <conditionalFormatting sqref="C268:C269">
    <cfRule type="expression" dxfId="349" priority="215">
      <formula>$A232="Total"</formula>
    </cfRule>
  </conditionalFormatting>
  <conditionalFormatting sqref="C268:C269">
    <cfRule type="expression" dxfId="348" priority="216">
      <formula>#REF!="Total"</formula>
    </cfRule>
  </conditionalFormatting>
  <conditionalFormatting sqref="C268:C269">
    <cfRule type="expression" dxfId="347" priority="217">
      <formula>#REF!="Total"</formula>
    </cfRule>
  </conditionalFormatting>
  <conditionalFormatting sqref="C268:C269">
    <cfRule type="expression" dxfId="346" priority="218">
      <formula>#REF!="Total"</formula>
    </cfRule>
  </conditionalFormatting>
  <conditionalFormatting sqref="C268:C269">
    <cfRule type="expression" dxfId="345" priority="219">
      <formula>#REF!="Total"</formula>
    </cfRule>
  </conditionalFormatting>
  <conditionalFormatting sqref="C268:C269">
    <cfRule type="expression" dxfId="344" priority="154">
      <formula>$A240="Total"</formula>
    </cfRule>
  </conditionalFormatting>
  <conditionalFormatting sqref="C268:C269">
    <cfRule type="expression" dxfId="343" priority="153">
      <formula>#REF!="Total"</formula>
    </cfRule>
  </conditionalFormatting>
  <conditionalFormatting sqref="C268:C269">
    <cfRule type="expression" dxfId="342" priority="152">
      <formula>$A223="Total"</formula>
    </cfRule>
  </conditionalFormatting>
  <conditionalFormatting sqref="C268:C269">
    <cfRule type="expression" dxfId="341" priority="151">
      <formula>$A237="Total"</formula>
    </cfRule>
  </conditionalFormatting>
  <conditionalFormatting sqref="C268:C269">
    <cfRule type="expression" dxfId="340" priority="220">
      <formula>#REF!="Total"</formula>
    </cfRule>
  </conditionalFormatting>
  <conditionalFormatting sqref="C268:C269">
    <cfRule type="expression" dxfId="339" priority="221">
      <formula>#REF!="Total"</formula>
    </cfRule>
  </conditionalFormatting>
  <conditionalFormatting sqref="C268:C269">
    <cfRule type="expression" dxfId="338" priority="150">
      <formula>#REF!="Total"</formula>
    </cfRule>
  </conditionalFormatting>
  <conditionalFormatting sqref="C268:C269">
    <cfRule type="expression" dxfId="337" priority="222">
      <formula>$A228="Total"</formula>
    </cfRule>
  </conditionalFormatting>
  <conditionalFormatting sqref="C268:C269">
    <cfRule type="expression" dxfId="336" priority="223">
      <formula>#REF!="Total"</formula>
    </cfRule>
  </conditionalFormatting>
  <conditionalFormatting sqref="C268:C269">
    <cfRule type="expression" dxfId="335" priority="224">
      <formula>#REF!="Total"</formula>
    </cfRule>
  </conditionalFormatting>
  <conditionalFormatting sqref="C268:C269">
    <cfRule type="expression" dxfId="334" priority="149">
      <formula>$A227="Total"</formula>
    </cfRule>
  </conditionalFormatting>
  <conditionalFormatting sqref="C268:C269">
    <cfRule type="expression" dxfId="333" priority="225">
      <formula>#REF!="Total"</formula>
    </cfRule>
  </conditionalFormatting>
  <conditionalFormatting sqref="C268:C269">
    <cfRule type="expression" dxfId="332" priority="226">
      <formula>#REF!="Total"</formula>
    </cfRule>
  </conditionalFormatting>
  <conditionalFormatting sqref="C268:C269">
    <cfRule type="expression" dxfId="331" priority="227">
      <formula>#REF!="Total"</formula>
    </cfRule>
  </conditionalFormatting>
  <conditionalFormatting sqref="C268:C269">
    <cfRule type="expression" dxfId="330" priority="228">
      <formula>#REF!="Total"</formula>
    </cfRule>
  </conditionalFormatting>
  <conditionalFormatting sqref="C268:C269">
    <cfRule type="expression" dxfId="329" priority="148">
      <formula>$A242="Total"</formula>
    </cfRule>
  </conditionalFormatting>
  <conditionalFormatting sqref="C268:C269">
    <cfRule type="expression" dxfId="328" priority="147">
      <formula>$A241="Total"</formula>
    </cfRule>
  </conditionalFormatting>
  <conditionalFormatting sqref="C268:C269">
    <cfRule type="expression" dxfId="327" priority="146">
      <formula>$A234="Total"</formula>
    </cfRule>
  </conditionalFormatting>
  <conditionalFormatting sqref="C268:C269">
    <cfRule type="expression" dxfId="326" priority="144">
      <formula>$A238="Total"</formula>
    </cfRule>
  </conditionalFormatting>
  <conditionalFormatting sqref="C268:C269">
    <cfRule type="expression" dxfId="325" priority="126">
      <formula>#REF!="Total"</formula>
    </cfRule>
  </conditionalFormatting>
  <conditionalFormatting sqref="C268:C269">
    <cfRule type="expression" dxfId="324" priority="127">
      <formula>#REF!="Total"</formula>
    </cfRule>
  </conditionalFormatting>
  <conditionalFormatting sqref="C268:C269">
    <cfRule type="expression" dxfId="323" priority="128">
      <formula>#REF!="Total"</formula>
    </cfRule>
  </conditionalFormatting>
  <conditionalFormatting sqref="C268:C269">
    <cfRule type="expression" dxfId="322" priority="143">
      <formula>$A239="Total"</formula>
    </cfRule>
  </conditionalFormatting>
  <conditionalFormatting sqref="C268:C269">
    <cfRule type="expression" dxfId="321" priority="142">
      <formula>#REF!="Total"</formula>
    </cfRule>
  </conditionalFormatting>
  <conditionalFormatting sqref="C268:C269">
    <cfRule type="expression" dxfId="320" priority="162">
      <formula>#REF!="Total"</formula>
    </cfRule>
  </conditionalFormatting>
  <conditionalFormatting sqref="C268:C269">
    <cfRule type="expression" dxfId="319" priority="161">
      <formula>#REF!="Total"</formula>
    </cfRule>
  </conditionalFormatting>
  <conditionalFormatting sqref="C268:C269">
    <cfRule type="expression" dxfId="318" priority="160">
      <formula>#REF!="Total"</formula>
    </cfRule>
  </conditionalFormatting>
  <conditionalFormatting sqref="C268:C269">
    <cfRule type="expression" dxfId="317" priority="157">
      <formula>$A294="Total"</formula>
    </cfRule>
  </conditionalFormatting>
  <conditionalFormatting sqref="C268:C269">
    <cfRule type="expression" dxfId="316" priority="141">
      <formula>$A243="Total"</formula>
    </cfRule>
  </conditionalFormatting>
  <conditionalFormatting sqref="C268:C269">
    <cfRule type="expression" dxfId="315" priority="139">
      <formula>$A298="Total"</formula>
    </cfRule>
  </conditionalFormatting>
  <conditionalFormatting sqref="C268:C269">
    <cfRule type="expression" dxfId="314" priority="138">
      <formula>$A267="Total"</formula>
    </cfRule>
  </conditionalFormatting>
  <conditionalFormatting sqref="C268:C269">
    <cfRule type="expression" dxfId="313" priority="137">
      <formula>$A266="Total"</formula>
    </cfRule>
  </conditionalFormatting>
  <conditionalFormatting sqref="C268:C269">
    <cfRule type="expression" dxfId="312" priority="136">
      <formula>$A265="Total"</formula>
    </cfRule>
  </conditionalFormatting>
  <conditionalFormatting sqref="C268:C269">
    <cfRule type="expression" dxfId="311" priority="135">
      <formula>#REF!="Total"</formula>
    </cfRule>
  </conditionalFormatting>
  <conditionalFormatting sqref="C268:C269">
    <cfRule type="expression" dxfId="310" priority="134">
      <formula>$A225="Total"</formula>
    </cfRule>
  </conditionalFormatting>
  <conditionalFormatting sqref="C268:C269">
    <cfRule type="expression" dxfId="309" priority="133">
      <formula>$A239="Total"</formula>
    </cfRule>
  </conditionalFormatting>
  <conditionalFormatting sqref="C268:C269">
    <cfRule type="expression" dxfId="308" priority="163">
      <formula>#REF!="Total"</formula>
    </cfRule>
  </conditionalFormatting>
  <conditionalFormatting sqref="C268">
    <cfRule type="expression" dxfId="307" priority="176">
      <formula>$A244="Total"</formula>
    </cfRule>
  </conditionalFormatting>
  <conditionalFormatting sqref="C268:C269">
    <cfRule type="expression" dxfId="306" priority="130">
      <formula>$A286="Total"</formula>
    </cfRule>
  </conditionalFormatting>
  <conditionalFormatting sqref="C268:C269">
    <cfRule type="expression" dxfId="305" priority="131">
      <formula>#REF!="Total"</formula>
    </cfRule>
  </conditionalFormatting>
  <conditionalFormatting sqref="C268:C269">
    <cfRule type="expression" dxfId="304" priority="132">
      <formula>$A192="Total"</formula>
    </cfRule>
  </conditionalFormatting>
  <conditionalFormatting sqref="C268:C269">
    <cfRule type="expression" dxfId="303" priority="145">
      <formula>$A193="Total"</formula>
    </cfRule>
  </conditionalFormatting>
  <conditionalFormatting sqref="C268:C269">
    <cfRule type="expression" dxfId="302" priority="129">
      <formula>$A190="Total"</formula>
    </cfRule>
  </conditionalFormatting>
  <conditionalFormatting sqref="C268:C269">
    <cfRule type="expression" dxfId="301" priority="140">
      <formula>$A322="Total"</formula>
    </cfRule>
  </conditionalFormatting>
  <conditionalFormatting sqref="C268:C269">
    <cfRule type="expression" dxfId="300" priority="123">
      <formula>$A267="Total"</formula>
    </cfRule>
  </conditionalFormatting>
  <conditionalFormatting sqref="C268:C269">
    <cfRule type="expression" dxfId="299" priority="122">
      <formula>$A266="Total"</formula>
    </cfRule>
  </conditionalFormatting>
  <conditionalFormatting sqref="C268:C269">
    <cfRule type="expression" dxfId="298" priority="121">
      <formula>$A265="Total"</formula>
    </cfRule>
  </conditionalFormatting>
  <conditionalFormatting sqref="C268:C269">
    <cfRule type="expression" dxfId="297" priority="120">
      <formula>#REF!="Total"</formula>
    </cfRule>
  </conditionalFormatting>
  <conditionalFormatting sqref="C269">
    <cfRule type="expression" dxfId="296" priority="119">
      <formula>#REF!="Total"</formula>
    </cfRule>
  </conditionalFormatting>
  <conditionalFormatting sqref="C268:C269">
    <cfRule type="expression" dxfId="295" priority="116">
      <formula>#REF!="Total"</formula>
    </cfRule>
  </conditionalFormatting>
  <conditionalFormatting sqref="C268:C269">
    <cfRule type="expression" dxfId="294" priority="117">
      <formula>#REF!="Total"</formula>
    </cfRule>
  </conditionalFormatting>
  <conditionalFormatting sqref="C268:C269">
    <cfRule type="expression" dxfId="293" priority="118">
      <formula>#REF!="Total"</formula>
    </cfRule>
  </conditionalFormatting>
  <conditionalFormatting sqref="C268:C269">
    <cfRule type="expression" dxfId="292" priority="124">
      <formula>#REF!="Total"</formula>
    </cfRule>
  </conditionalFormatting>
  <conditionalFormatting sqref="C268:C269">
    <cfRule type="expression" dxfId="291" priority="125">
      <formula>#REF!="Total"</formula>
    </cfRule>
  </conditionalFormatting>
  <conditionalFormatting sqref="C273:C274">
    <cfRule type="expression" dxfId="290" priority="61">
      <formula>#REF!="Total"</formula>
    </cfRule>
  </conditionalFormatting>
  <conditionalFormatting sqref="C273:C274">
    <cfRule type="expression" dxfId="289" priority="60">
      <formula>#REF!="Total"</formula>
    </cfRule>
  </conditionalFormatting>
  <conditionalFormatting sqref="C273:C274">
    <cfRule type="expression" dxfId="288" priority="59">
      <formula>#REF!="Total"</formula>
    </cfRule>
  </conditionalFormatting>
  <conditionalFormatting sqref="C273:C274">
    <cfRule type="expression" dxfId="287" priority="58">
      <formula>#REF!="Total"</formula>
    </cfRule>
  </conditionalFormatting>
  <conditionalFormatting sqref="C274">
    <cfRule type="expression" dxfId="286" priority="57">
      <formula>#REF!="Total"</formula>
    </cfRule>
  </conditionalFormatting>
  <conditionalFormatting sqref="C273">
    <cfRule type="expression" dxfId="285" priority="56">
      <formula>#REF!="Total"</formula>
    </cfRule>
  </conditionalFormatting>
  <conditionalFormatting sqref="C273:C274">
    <cfRule type="expression" dxfId="284" priority="55">
      <formula>#REF!="Total"</formula>
    </cfRule>
  </conditionalFormatting>
  <conditionalFormatting sqref="C273:C274">
    <cfRule type="expression" dxfId="283" priority="54">
      <formula>#REF!="Total"</formula>
    </cfRule>
  </conditionalFormatting>
  <conditionalFormatting sqref="C273:C274">
    <cfRule type="expression" dxfId="282" priority="53">
      <formula>$A272="Total"</formula>
    </cfRule>
  </conditionalFormatting>
  <conditionalFormatting sqref="C273:C274">
    <cfRule type="expression" dxfId="281" priority="52">
      <formula>$A271="Total"</formula>
    </cfRule>
  </conditionalFormatting>
  <conditionalFormatting sqref="C273:C274">
    <cfRule type="expression" dxfId="280" priority="51">
      <formula>#REF!="Total"</formula>
    </cfRule>
  </conditionalFormatting>
  <conditionalFormatting sqref="C273:C274">
    <cfRule type="expression" dxfId="279" priority="50">
      <formula>#REF!="Total"</formula>
    </cfRule>
  </conditionalFormatting>
  <conditionalFormatting sqref="C273:C274">
    <cfRule type="expression" dxfId="278" priority="63">
      <formula>#REF!="Total"</formula>
    </cfRule>
  </conditionalFormatting>
  <conditionalFormatting sqref="C273:C274">
    <cfRule type="expression" dxfId="277" priority="64">
      <formula>#REF!="Total"</formula>
    </cfRule>
  </conditionalFormatting>
  <conditionalFormatting sqref="C273:C274">
    <cfRule type="expression" dxfId="276" priority="65">
      <formula>#REF!="Total"</formula>
    </cfRule>
  </conditionalFormatting>
  <conditionalFormatting sqref="C273:C274">
    <cfRule type="expression" dxfId="275" priority="66">
      <formula>#REF!="Total"</formula>
    </cfRule>
  </conditionalFormatting>
  <conditionalFormatting sqref="C273:C274">
    <cfRule type="expression" dxfId="274" priority="67">
      <formula>$A273="Total"</formula>
    </cfRule>
  </conditionalFormatting>
  <conditionalFormatting sqref="C273:C274">
    <cfRule type="expression" dxfId="273" priority="45">
      <formula>#REF!="Total"</formula>
    </cfRule>
  </conditionalFormatting>
  <conditionalFormatting sqref="C273:C274">
    <cfRule type="expression" dxfId="272" priority="44">
      <formula>#REF!="Total"</formula>
    </cfRule>
  </conditionalFormatting>
  <conditionalFormatting sqref="C273:C274">
    <cfRule type="expression" dxfId="271" priority="68">
      <formula>$A238="Total"</formula>
    </cfRule>
  </conditionalFormatting>
  <conditionalFormatting sqref="C273:C274">
    <cfRule type="expression" dxfId="270" priority="69">
      <formula>#REF!="Total"</formula>
    </cfRule>
  </conditionalFormatting>
  <conditionalFormatting sqref="C273:C274">
    <cfRule type="expression" dxfId="269" priority="70">
      <formula>#REF!="Total"</formula>
    </cfRule>
  </conditionalFormatting>
  <conditionalFormatting sqref="C273:C274">
    <cfRule type="expression" dxfId="268" priority="71">
      <formula>#REF!="Total"</formula>
    </cfRule>
  </conditionalFormatting>
  <conditionalFormatting sqref="C273:C274">
    <cfRule type="expression" dxfId="267" priority="72">
      <formula>#REF!="Total"</formula>
    </cfRule>
  </conditionalFormatting>
  <conditionalFormatting sqref="C273:C274">
    <cfRule type="expression" dxfId="266" priority="42">
      <formula>$A226="Total"</formula>
    </cfRule>
  </conditionalFormatting>
  <conditionalFormatting sqref="C273:C274">
    <cfRule type="expression" dxfId="265" priority="73">
      <formula>$A266="Total"</formula>
    </cfRule>
  </conditionalFormatting>
  <conditionalFormatting sqref="C273:C274">
    <cfRule type="expression" dxfId="264" priority="74">
      <formula>#REF!="Total"</formula>
    </cfRule>
  </conditionalFormatting>
  <conditionalFormatting sqref="C273:C274">
    <cfRule type="expression" dxfId="263" priority="75">
      <formula>#REF!="Total"</formula>
    </cfRule>
  </conditionalFormatting>
  <conditionalFormatting sqref="C273:C274">
    <cfRule type="expression" dxfId="262" priority="76">
      <formula>#REF!="Total"</formula>
    </cfRule>
  </conditionalFormatting>
  <conditionalFormatting sqref="C273:C274">
    <cfRule type="expression" dxfId="261" priority="77">
      <formula>#REF!="Total"</formula>
    </cfRule>
  </conditionalFormatting>
  <conditionalFormatting sqref="C273:C274">
    <cfRule type="expression" dxfId="260" priority="78">
      <formula>#REF!="Total"</formula>
    </cfRule>
  </conditionalFormatting>
  <conditionalFormatting sqref="C273:C274">
    <cfRule type="expression" dxfId="259" priority="79">
      <formula>#REF!="Total"</formula>
    </cfRule>
  </conditionalFormatting>
  <conditionalFormatting sqref="C273:C274">
    <cfRule type="expression" dxfId="258" priority="80">
      <formula>#REF!="Total"</formula>
    </cfRule>
  </conditionalFormatting>
  <conditionalFormatting sqref="C273:C274">
    <cfRule type="expression" dxfId="257" priority="81">
      <formula>#REF!="Total"</formula>
    </cfRule>
  </conditionalFormatting>
  <conditionalFormatting sqref="C273:C274">
    <cfRule type="expression" dxfId="256" priority="82">
      <formula>#REF!="Total"</formula>
    </cfRule>
  </conditionalFormatting>
  <conditionalFormatting sqref="C273:C274">
    <cfRule type="expression" dxfId="255" priority="83">
      <formula>#REF!="Total"</formula>
    </cfRule>
  </conditionalFormatting>
  <conditionalFormatting sqref="C273:C274">
    <cfRule type="expression" dxfId="254" priority="84">
      <formula>#REF!="Total"</formula>
    </cfRule>
  </conditionalFormatting>
  <conditionalFormatting sqref="C273:C274">
    <cfRule type="expression" dxfId="253" priority="85">
      <formula>$A263="Total"</formula>
    </cfRule>
  </conditionalFormatting>
  <conditionalFormatting sqref="C273:C274">
    <cfRule type="expression" dxfId="252" priority="86">
      <formula>#REF!="Total"</formula>
    </cfRule>
  </conditionalFormatting>
  <conditionalFormatting sqref="C273:C274">
    <cfRule type="expression" dxfId="251" priority="87">
      <formula>#REF!="Total"</formula>
    </cfRule>
  </conditionalFormatting>
  <conditionalFormatting sqref="C273:C274">
    <cfRule type="expression" dxfId="250" priority="88">
      <formula>#REF!="Total"</formula>
    </cfRule>
  </conditionalFormatting>
  <conditionalFormatting sqref="C273:C274">
    <cfRule type="expression" dxfId="249" priority="89">
      <formula>#REF!="Total"</formula>
    </cfRule>
  </conditionalFormatting>
  <conditionalFormatting sqref="C273:C274">
    <cfRule type="expression" dxfId="248" priority="90">
      <formula>#REF!="Total"</formula>
    </cfRule>
  </conditionalFormatting>
  <conditionalFormatting sqref="C273:C274">
    <cfRule type="expression" dxfId="247" priority="91">
      <formula>#REF!="Total"</formula>
    </cfRule>
  </conditionalFormatting>
  <conditionalFormatting sqref="C273:C274">
    <cfRule type="expression" dxfId="246" priority="92">
      <formula>#REF!="Total"</formula>
    </cfRule>
  </conditionalFormatting>
  <conditionalFormatting sqref="C273:C274">
    <cfRule type="expression" dxfId="245" priority="93">
      <formula>#REF!="Total"</formula>
    </cfRule>
  </conditionalFormatting>
  <conditionalFormatting sqref="C273:C274">
    <cfRule type="expression" dxfId="244" priority="94">
      <formula>#REF!="Total"</formula>
    </cfRule>
  </conditionalFormatting>
  <conditionalFormatting sqref="C273:C274">
    <cfRule type="expression" dxfId="243" priority="95">
      <formula>#REF!="Total"</formula>
    </cfRule>
  </conditionalFormatting>
  <conditionalFormatting sqref="C273:C274">
    <cfRule type="expression" dxfId="242" priority="96">
      <formula>#REF!="Total"</formula>
    </cfRule>
  </conditionalFormatting>
  <conditionalFormatting sqref="C273:C274">
    <cfRule type="expression" dxfId="241" priority="97">
      <formula>$A239="Total"</formula>
    </cfRule>
  </conditionalFormatting>
  <conditionalFormatting sqref="C273:C274">
    <cfRule type="expression" dxfId="240" priority="98">
      <formula>#REF!="Total"</formula>
    </cfRule>
  </conditionalFormatting>
  <conditionalFormatting sqref="C273:C274">
    <cfRule type="expression" dxfId="239" priority="41">
      <formula>$A231="Total"</formula>
    </cfRule>
  </conditionalFormatting>
  <conditionalFormatting sqref="C273:C274">
    <cfRule type="expression" dxfId="238" priority="99">
      <formula>#REF!="Total"</formula>
    </cfRule>
  </conditionalFormatting>
  <conditionalFormatting sqref="C273:C274">
    <cfRule type="expression" dxfId="237" priority="100">
      <formula>#REF!="Total"</formula>
    </cfRule>
  </conditionalFormatting>
  <conditionalFormatting sqref="C273:C274">
    <cfRule type="expression" dxfId="236" priority="101">
      <formula>$A237="Total"</formula>
    </cfRule>
  </conditionalFormatting>
  <conditionalFormatting sqref="C273:C274">
    <cfRule type="expression" dxfId="235" priority="102">
      <formula>#REF!="Total"</formula>
    </cfRule>
  </conditionalFormatting>
  <conditionalFormatting sqref="C273:C274">
    <cfRule type="expression" dxfId="234" priority="103">
      <formula>#REF!="Total"</formula>
    </cfRule>
  </conditionalFormatting>
  <conditionalFormatting sqref="C273:C274">
    <cfRule type="expression" dxfId="233" priority="104">
      <formula>#REF!="Total"</formula>
    </cfRule>
  </conditionalFormatting>
  <conditionalFormatting sqref="C273:C274">
    <cfRule type="expression" dxfId="232" priority="105">
      <formula>#REF!="Total"</formula>
    </cfRule>
  </conditionalFormatting>
  <conditionalFormatting sqref="C273:C274">
    <cfRule type="expression" dxfId="231" priority="40">
      <formula>$A245="Total"</formula>
    </cfRule>
  </conditionalFormatting>
  <conditionalFormatting sqref="C273:C274">
    <cfRule type="expression" dxfId="230" priority="39">
      <formula>#REF!="Total"</formula>
    </cfRule>
  </conditionalFormatting>
  <conditionalFormatting sqref="C273:C274">
    <cfRule type="expression" dxfId="229" priority="38">
      <formula>$A228="Total"</formula>
    </cfRule>
  </conditionalFormatting>
  <conditionalFormatting sqref="C273:C274">
    <cfRule type="expression" dxfId="228" priority="37">
      <formula>$A240="Total"</formula>
    </cfRule>
  </conditionalFormatting>
  <conditionalFormatting sqref="C273:C274">
    <cfRule type="expression" dxfId="227" priority="106">
      <formula>#REF!="Total"</formula>
    </cfRule>
  </conditionalFormatting>
  <conditionalFormatting sqref="C273:C274">
    <cfRule type="expression" dxfId="226" priority="107">
      <formula>#REF!="Total"</formula>
    </cfRule>
  </conditionalFormatting>
  <conditionalFormatting sqref="C273:C274">
    <cfRule type="expression" dxfId="225" priority="36">
      <formula>#REF!="Total"</formula>
    </cfRule>
  </conditionalFormatting>
  <conditionalFormatting sqref="C273:C274">
    <cfRule type="expression" dxfId="224" priority="108">
      <formula>$A233="Total"</formula>
    </cfRule>
  </conditionalFormatting>
  <conditionalFormatting sqref="C273:C274">
    <cfRule type="expression" dxfId="223" priority="109">
      <formula>#REF!="Total"</formula>
    </cfRule>
  </conditionalFormatting>
  <conditionalFormatting sqref="C273:C274">
    <cfRule type="expression" dxfId="222" priority="110">
      <formula>#REF!="Total"</formula>
    </cfRule>
  </conditionalFormatting>
  <conditionalFormatting sqref="C273:C274">
    <cfRule type="expression" dxfId="221" priority="35">
      <formula>$A232="Total"</formula>
    </cfRule>
  </conditionalFormatting>
  <conditionalFormatting sqref="C273:C274">
    <cfRule type="expression" dxfId="220" priority="111">
      <formula>#REF!="Total"</formula>
    </cfRule>
  </conditionalFormatting>
  <conditionalFormatting sqref="C273:C274">
    <cfRule type="expression" dxfId="219" priority="112">
      <formula>#REF!="Total"</formula>
    </cfRule>
  </conditionalFormatting>
  <conditionalFormatting sqref="C273:C274">
    <cfRule type="expression" dxfId="218" priority="113">
      <formula>#REF!="Total"</formula>
    </cfRule>
  </conditionalFormatting>
  <conditionalFormatting sqref="C273:C274">
    <cfRule type="expression" dxfId="217" priority="114">
      <formula>#REF!="Total"</formula>
    </cfRule>
  </conditionalFormatting>
  <conditionalFormatting sqref="C273:C274">
    <cfRule type="expression" dxfId="216" priority="34">
      <formula>$A247="Total"</formula>
    </cfRule>
  </conditionalFormatting>
  <conditionalFormatting sqref="C273:C274">
    <cfRule type="expression" dxfId="215" priority="33">
      <formula>$A246="Total"</formula>
    </cfRule>
  </conditionalFormatting>
  <conditionalFormatting sqref="C273:C274">
    <cfRule type="expression" dxfId="214" priority="30">
      <formula>$A243="Total"</formula>
    </cfRule>
  </conditionalFormatting>
  <conditionalFormatting sqref="C273:C274">
    <cfRule type="expression" dxfId="213" priority="1">
      <formula>$A242="Total"</formula>
    </cfRule>
  </conditionalFormatting>
  <conditionalFormatting sqref="C273:C274">
    <cfRule type="expression" dxfId="212" priority="12">
      <formula>#REF!="Total"</formula>
    </cfRule>
  </conditionalFormatting>
  <conditionalFormatting sqref="C273:C274">
    <cfRule type="expression" dxfId="211" priority="13">
      <formula>#REF!="Total"</formula>
    </cfRule>
  </conditionalFormatting>
  <conditionalFormatting sqref="C273:C274">
    <cfRule type="expression" dxfId="210" priority="14">
      <formula>#REF!="Total"</formula>
    </cfRule>
  </conditionalFormatting>
  <conditionalFormatting sqref="C273:C274">
    <cfRule type="expression" dxfId="209" priority="29">
      <formula>$A244="Total"</formula>
    </cfRule>
  </conditionalFormatting>
  <conditionalFormatting sqref="C273:C274">
    <cfRule type="expression" dxfId="208" priority="28">
      <formula>#REF!="Total"</formula>
    </cfRule>
  </conditionalFormatting>
  <conditionalFormatting sqref="C273:C274">
    <cfRule type="expression" dxfId="207" priority="48">
      <formula>#REF!="Total"</formula>
    </cfRule>
  </conditionalFormatting>
  <conditionalFormatting sqref="C273:C274">
    <cfRule type="expression" dxfId="206" priority="47">
      <formula>#REF!="Total"</formula>
    </cfRule>
  </conditionalFormatting>
  <conditionalFormatting sqref="C273:C274">
    <cfRule type="expression" dxfId="205" priority="46">
      <formula>#REF!="Total"</formula>
    </cfRule>
  </conditionalFormatting>
  <conditionalFormatting sqref="C273:C274">
    <cfRule type="expression" dxfId="204" priority="43">
      <formula>$A299="Total"</formula>
    </cfRule>
  </conditionalFormatting>
  <conditionalFormatting sqref="C273:C274">
    <cfRule type="expression" dxfId="203" priority="27">
      <formula>$A248="Total"</formula>
    </cfRule>
  </conditionalFormatting>
  <conditionalFormatting sqref="C273:C274">
    <cfRule type="expression" dxfId="202" priority="25">
      <formula>$A303="Total"</formula>
    </cfRule>
  </conditionalFormatting>
  <conditionalFormatting sqref="C273:C274">
    <cfRule type="expression" dxfId="201" priority="24">
      <formula>$A272="Total"</formula>
    </cfRule>
  </conditionalFormatting>
  <conditionalFormatting sqref="C273:C274">
    <cfRule type="expression" dxfId="200" priority="23">
      <formula>$A271="Total"</formula>
    </cfRule>
  </conditionalFormatting>
  <conditionalFormatting sqref="C273:C274">
    <cfRule type="expression" dxfId="199" priority="22">
      <formula>$A270="Total"</formula>
    </cfRule>
  </conditionalFormatting>
  <conditionalFormatting sqref="C273:C274">
    <cfRule type="expression" dxfId="198" priority="21">
      <formula>$A241="Total"</formula>
    </cfRule>
  </conditionalFormatting>
  <conditionalFormatting sqref="C273:C274">
    <cfRule type="expression" dxfId="197" priority="20">
      <formula>$A230="Total"</formula>
    </cfRule>
  </conditionalFormatting>
  <conditionalFormatting sqref="C273:C274">
    <cfRule type="expression" dxfId="196" priority="19">
      <formula>$A244="Total"</formula>
    </cfRule>
  </conditionalFormatting>
  <conditionalFormatting sqref="C273:C274">
    <cfRule type="expression" dxfId="195" priority="49">
      <formula>#REF!="Total"</formula>
    </cfRule>
  </conditionalFormatting>
  <conditionalFormatting sqref="C273">
    <cfRule type="expression" dxfId="194" priority="62">
      <formula>$A249="Total"</formula>
    </cfRule>
  </conditionalFormatting>
  <conditionalFormatting sqref="C273:C274">
    <cfRule type="expression" dxfId="193" priority="16">
      <formula>$A291="Total"</formula>
    </cfRule>
  </conditionalFormatting>
  <conditionalFormatting sqref="C273:C274">
    <cfRule type="expression" dxfId="192" priority="17">
      <formula>$A198="Total"</formula>
    </cfRule>
  </conditionalFormatting>
  <conditionalFormatting sqref="C273:C274">
    <cfRule type="expression" dxfId="191" priority="18">
      <formula>$A195="Total"</formula>
    </cfRule>
  </conditionalFormatting>
  <conditionalFormatting sqref="C273:C274">
    <cfRule type="expression" dxfId="190" priority="31">
      <formula>$A196="Total"</formula>
    </cfRule>
  </conditionalFormatting>
  <conditionalFormatting sqref="C273:C274">
    <cfRule type="expression" dxfId="189" priority="15">
      <formula>#REF!="Total"</formula>
    </cfRule>
  </conditionalFormatting>
  <conditionalFormatting sqref="C273:C274">
    <cfRule type="expression" dxfId="188" priority="26">
      <formula>$A327="Total"</formula>
    </cfRule>
  </conditionalFormatting>
  <conditionalFormatting sqref="C273:C274">
    <cfRule type="expression" dxfId="187" priority="9">
      <formula>$A272="Total"</formula>
    </cfRule>
  </conditionalFormatting>
  <conditionalFormatting sqref="C273:C274">
    <cfRule type="expression" dxfId="186" priority="8">
      <formula>$A271="Total"</formula>
    </cfRule>
  </conditionalFormatting>
  <conditionalFormatting sqref="C273:C274">
    <cfRule type="expression" dxfId="185" priority="7">
      <formula>$A270="Total"</formula>
    </cfRule>
  </conditionalFormatting>
  <conditionalFormatting sqref="C273:C274">
    <cfRule type="expression" dxfId="184" priority="6">
      <formula>$A241="Total"</formula>
    </cfRule>
  </conditionalFormatting>
  <conditionalFormatting sqref="C274">
    <cfRule type="expression" dxfId="183" priority="5">
      <formula>#REF!="Total"</formula>
    </cfRule>
  </conditionalFormatting>
  <conditionalFormatting sqref="C273:C274">
    <cfRule type="expression" dxfId="182" priority="2">
      <formula>#REF!="Total"</formula>
    </cfRule>
  </conditionalFormatting>
  <conditionalFormatting sqref="C273:C274">
    <cfRule type="expression" dxfId="181" priority="3">
      <formula>#REF!="Total"</formula>
    </cfRule>
  </conditionalFormatting>
  <conditionalFormatting sqref="C273:C274">
    <cfRule type="expression" dxfId="180" priority="4">
      <formula>#REF!="Total"</formula>
    </cfRule>
  </conditionalFormatting>
  <conditionalFormatting sqref="C273:C274">
    <cfRule type="expression" dxfId="179" priority="10">
      <formula>#REF!="Total"</formula>
    </cfRule>
  </conditionalFormatting>
  <conditionalFormatting sqref="C273:C274">
    <cfRule type="expression" dxfId="178" priority="11">
      <formula>#REF!="Total"</formula>
    </cfRule>
  </conditionalFormatting>
  <conditionalFormatting sqref="C174 C195">
    <cfRule type="expression" dxfId="177" priority="1127">
      <formula>#REF!="Total"</formula>
    </cfRule>
  </conditionalFormatting>
  <conditionalFormatting sqref="C174:C175 C195:C196">
    <cfRule type="expression" dxfId="176" priority="1130">
      <formula>#REF!="Total"</formula>
    </cfRule>
  </conditionalFormatting>
  <conditionalFormatting sqref="C176 C197">
    <cfRule type="expression" dxfId="175" priority="1133">
      <formula>#REF!="Total"</formula>
    </cfRule>
  </conditionalFormatting>
  <conditionalFormatting sqref="C177:C178 C198:C199">
    <cfRule type="expression" dxfId="174" priority="1135">
      <formula>#REF!="Total"</formula>
    </cfRule>
  </conditionalFormatting>
  <conditionalFormatting sqref="C197:C198">
    <cfRule type="expression" dxfId="173" priority="1251">
      <formula>#REF!="Total"</formula>
    </cfRule>
  </conditionalFormatting>
  <conditionalFormatting sqref="C196:C197 C264">
    <cfRule type="expression" dxfId="172" priority="1312">
      <formula>#REF!="Total"</formula>
    </cfRule>
  </conditionalFormatting>
  <conditionalFormatting sqref="C174:C175 C185:C186">
    <cfRule type="expression" dxfId="171" priority="1362">
      <formula>$A85="Total"</formula>
    </cfRule>
  </conditionalFormatting>
  <conditionalFormatting sqref="C176:C177 C197:C198">
    <cfRule type="expression" dxfId="170" priority="1385">
      <formula>#REF!="Total"</formula>
    </cfRule>
  </conditionalFormatting>
  <conditionalFormatting sqref="C170:C171 C191:C192">
    <cfRule type="expression" dxfId="169" priority="1388" stopIfTrue="1">
      <formula>#REF!="Total"</formula>
    </cfRule>
  </conditionalFormatting>
  <conditionalFormatting sqref="C199:C200">
    <cfRule type="expression" dxfId="168" priority="1394">
      <formula>#REF!="Total"</formula>
    </cfRule>
  </conditionalFormatting>
  <conditionalFormatting sqref="C198:C199">
    <cfRule type="expression" dxfId="167" priority="1400">
      <formula>#REF!="Total"</formula>
    </cfRule>
  </conditionalFormatting>
  <conditionalFormatting sqref="C166:C173">
    <cfRule type="expression" dxfId="166" priority="1406">
      <formula>$A226="Total"</formula>
    </cfRule>
  </conditionalFormatting>
  <conditionalFormatting sqref="C195">
    <cfRule type="expression" dxfId="165" priority="1414">
      <formula>#REF!="Total"</formula>
    </cfRule>
  </conditionalFormatting>
  <conditionalFormatting sqref="C179">
    <cfRule type="expression" dxfId="164" priority="1611">
      <formula>#REF!="Total"</formula>
    </cfRule>
  </conditionalFormatting>
  <conditionalFormatting sqref="C177">
    <cfRule type="expression" dxfId="163" priority="1633">
      <formula>#REF!="Total"</formula>
    </cfRule>
  </conditionalFormatting>
  <conditionalFormatting sqref="C195:C196">
    <cfRule type="expression" dxfId="162" priority="1653">
      <formula>$A133="Total"</formula>
    </cfRule>
  </conditionalFormatting>
  <conditionalFormatting sqref="C166">
    <cfRule type="expression" dxfId="161" priority="1655">
      <formula>#REF!="Total"</formula>
    </cfRule>
  </conditionalFormatting>
  <conditionalFormatting sqref="C175">
    <cfRule type="expression" dxfId="160" priority="1657">
      <formula>#REF!="Total"</formula>
    </cfRule>
  </conditionalFormatting>
  <conditionalFormatting sqref="C165">
    <cfRule type="expression" dxfId="159" priority="1659" stopIfTrue="1">
      <formula>#REF!="Total"</formula>
    </cfRule>
  </conditionalFormatting>
  <conditionalFormatting sqref="C168">
    <cfRule type="expression" dxfId="158" priority="1660">
      <formula>#REF!="Total"</formula>
    </cfRule>
  </conditionalFormatting>
  <conditionalFormatting sqref="C167">
    <cfRule type="expression" dxfId="157" priority="1661" stopIfTrue="1">
      <formula>#REF!="Total"</formula>
    </cfRule>
  </conditionalFormatting>
  <conditionalFormatting sqref="C195:C196">
    <cfRule type="expression" dxfId="156" priority="1668">
      <formula>$A111="Total"</formula>
    </cfRule>
  </conditionalFormatting>
  <conditionalFormatting sqref="C195:C196">
    <cfRule type="expression" dxfId="155" priority="1673">
      <formula>$A134="Total"</formula>
    </cfRule>
  </conditionalFormatting>
  <conditionalFormatting sqref="C260">
    <cfRule type="expression" dxfId="154" priority="1676">
      <formula>#REF!="Total"</formula>
    </cfRule>
  </conditionalFormatting>
  <conditionalFormatting sqref="C195:C196">
    <cfRule type="expression" dxfId="153" priority="1679">
      <formula>$A108="Total"</formula>
    </cfRule>
  </conditionalFormatting>
  <conditionalFormatting sqref="C200">
    <cfRule type="expression" dxfId="152" priority="1681">
      <formula>$A216="Total"</formula>
    </cfRule>
  </conditionalFormatting>
  <conditionalFormatting sqref="C186:C187">
    <cfRule type="expression" dxfId="151" priority="1683">
      <formula>#REF!="Total"</formula>
    </cfRule>
  </conditionalFormatting>
  <conditionalFormatting sqref="C195:C196">
    <cfRule type="expression" dxfId="150" priority="1684">
      <formula>#REF!="Total"</formula>
    </cfRule>
  </conditionalFormatting>
  <conditionalFormatting sqref="C185:C186">
    <cfRule type="expression" dxfId="149" priority="1686" stopIfTrue="1">
      <formula>#REF!="Total"</formula>
    </cfRule>
  </conditionalFormatting>
  <conditionalFormatting sqref="C197:C198">
    <cfRule type="expression" dxfId="148" priority="1687">
      <formula>#REF!="Total"</formula>
    </cfRule>
  </conditionalFormatting>
  <conditionalFormatting sqref="C178">
    <cfRule type="expression" dxfId="147" priority="1690">
      <formula>#REF!="Total"</formula>
    </cfRule>
  </conditionalFormatting>
  <conditionalFormatting sqref="C179">
    <cfRule type="expression" dxfId="146" priority="1691">
      <formula>$A238="Total"</formula>
    </cfRule>
  </conditionalFormatting>
  <conditionalFormatting sqref="C268">
    <cfRule type="expression" dxfId="145" priority="1696">
      <formula>#REF!="Total"</formula>
    </cfRule>
  </conditionalFormatting>
  <conditionalFormatting sqref="C273">
    <cfRule type="expression" dxfId="144" priority="1698">
      <formula>#REF!="Total"</formula>
    </cfRule>
  </conditionalFormatting>
  <conditionalFormatting sqref="C174">
    <cfRule type="expression" dxfId="143" priority="1700">
      <formula>#REF!="Total"</formula>
    </cfRule>
  </conditionalFormatting>
  <conditionalFormatting sqref="C175">
    <cfRule type="expression" dxfId="142" priority="1701">
      <formula>$A238="Total"</formula>
    </cfRule>
  </conditionalFormatting>
  <hyperlinks>
    <hyperlink ref="A1" location="Index!A1" display="Index" xr:uid="{00000000-0004-0000-1A00-000000000000}"/>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409"/>
  <sheetViews>
    <sheetView workbookViewId="0">
      <selection activeCell="B1" sqref="B1:E1"/>
    </sheetView>
  </sheetViews>
  <sheetFormatPr defaultRowHeight="12.75"/>
  <cols>
    <col min="1" max="1" width="5.42578125" style="12" bestFit="1" customWidth="1"/>
    <col min="2" max="2" width="80.7109375" style="12" customWidth="1"/>
    <col min="3" max="3" width="25.7109375" style="13" customWidth="1"/>
    <col min="4" max="4" width="35" style="12" customWidth="1"/>
    <col min="5" max="5" width="25" style="12" customWidth="1"/>
    <col min="6" max="6" width="13.140625" style="14" customWidth="1"/>
    <col min="7" max="7" width="18.140625" style="14" bestFit="1" customWidth="1"/>
    <col min="8" max="8" width="9.140625" style="14" bestFit="1" customWidth="1"/>
    <col min="9" max="9" width="9.140625" style="12"/>
    <col min="10" max="12" width="9.140625" style="12" customWidth="1"/>
    <col min="13" max="16384" width="9.140625" style="12"/>
  </cols>
  <sheetData>
    <row r="1" spans="1:9" s="1" customFormat="1">
      <c r="A1" s="3" t="s">
        <v>0</v>
      </c>
      <c r="B1" s="390" t="s">
        <v>75</v>
      </c>
      <c r="C1" s="390"/>
      <c r="D1" s="390"/>
      <c r="E1" s="390"/>
      <c r="F1" s="4"/>
      <c r="G1" s="4"/>
      <c r="H1" s="4"/>
    </row>
    <row r="2" spans="1:9" s="1" customFormat="1" ht="13.5" thickBot="1">
      <c r="C2" s="5"/>
      <c r="F2" s="4"/>
      <c r="G2" s="4"/>
      <c r="H2" s="4"/>
    </row>
    <row r="3" spans="1:9" s="15" customFormat="1" ht="15">
      <c r="B3" s="32" t="s">
        <v>2038</v>
      </c>
      <c r="C3" s="391"/>
      <c r="D3" s="394"/>
      <c r="F3" s="21"/>
      <c r="G3" s="21"/>
      <c r="H3" s="21"/>
      <c r="I3" s="126"/>
    </row>
    <row r="4" spans="1:9" s="15" customFormat="1" ht="30">
      <c r="B4" s="33" t="s">
        <v>2039</v>
      </c>
      <c r="C4" s="392"/>
      <c r="D4" s="395"/>
      <c r="F4" s="21"/>
      <c r="G4" s="21"/>
      <c r="H4" s="21"/>
      <c r="I4" s="126"/>
    </row>
    <row r="5" spans="1:9" s="15" customFormat="1" ht="15">
      <c r="B5" s="33" t="s">
        <v>993</v>
      </c>
      <c r="C5" s="392"/>
      <c r="D5" s="395"/>
      <c r="F5" s="21"/>
      <c r="G5" s="21"/>
      <c r="H5" s="21"/>
      <c r="I5" s="126"/>
    </row>
    <row r="6" spans="1:9" s="15" customFormat="1" ht="15">
      <c r="B6" s="33" t="s">
        <v>2040</v>
      </c>
      <c r="C6" s="392"/>
      <c r="D6" s="395"/>
      <c r="F6" s="21"/>
      <c r="G6" s="21"/>
      <c r="H6" s="21"/>
      <c r="I6" s="126"/>
    </row>
    <row r="7" spans="1:9" s="15" customFormat="1" ht="30.75" thickBot="1">
      <c r="B7" s="34" t="s">
        <v>2041</v>
      </c>
      <c r="C7" s="393"/>
      <c r="D7" s="396"/>
      <c r="F7" s="21"/>
      <c r="G7" s="21"/>
      <c r="H7" s="21"/>
      <c r="I7" s="126"/>
    </row>
    <row r="8" spans="1:9" s="15" customFormat="1">
      <c r="C8" s="17" t="s">
        <v>995</v>
      </c>
      <c r="D8" s="17" t="s">
        <v>996</v>
      </c>
      <c r="F8" s="21"/>
      <c r="G8" s="21"/>
      <c r="H8" s="21"/>
    </row>
    <row r="9" spans="1:9" s="1" customFormat="1">
      <c r="C9" s="5"/>
      <c r="F9" s="4"/>
      <c r="G9" s="4"/>
      <c r="H9" s="4"/>
    </row>
    <row r="10" spans="1:9" s="1" customFormat="1">
      <c r="C10" s="5"/>
      <c r="F10" s="4"/>
      <c r="G10" s="4"/>
      <c r="H10" s="4"/>
    </row>
    <row r="11" spans="1:9">
      <c r="B11" s="12" t="s">
        <v>97</v>
      </c>
    </row>
    <row r="13" spans="1:9">
      <c r="B13" s="111" t="s">
        <v>98</v>
      </c>
      <c r="C13" s="112" t="s">
        <v>99</v>
      </c>
      <c r="D13" s="111" t="s">
        <v>128</v>
      </c>
      <c r="E13" s="111" t="s">
        <v>101</v>
      </c>
      <c r="F13" s="113" t="s">
        <v>102</v>
      </c>
      <c r="G13" s="113" t="s">
        <v>103</v>
      </c>
      <c r="H13" s="113" t="s">
        <v>104</v>
      </c>
      <c r="I13" s="114" t="s">
        <v>129</v>
      </c>
    </row>
    <row r="14" spans="1:9">
      <c r="B14" s="114" t="s">
        <v>130</v>
      </c>
      <c r="C14" s="123"/>
    </row>
    <row r="15" spans="1:9">
      <c r="B15" s="114" t="s">
        <v>106</v>
      </c>
      <c r="C15" s="123"/>
    </row>
    <row r="16" spans="1:9">
      <c r="B16" s="12" t="s">
        <v>997</v>
      </c>
      <c r="C16" s="123" t="s">
        <v>131</v>
      </c>
      <c r="D16" s="12" t="s">
        <v>132</v>
      </c>
      <c r="E16" s="12" t="s">
        <v>133</v>
      </c>
      <c r="F16" s="14">
        <v>1008125</v>
      </c>
      <c r="G16" s="14">
        <v>7129.46</v>
      </c>
      <c r="H16" s="14">
        <v>5.38</v>
      </c>
    </row>
    <row r="17" spans="2:8">
      <c r="B17" s="12" t="s">
        <v>999</v>
      </c>
      <c r="C17" s="123" t="s">
        <v>131</v>
      </c>
      <c r="D17" s="12" t="s">
        <v>132</v>
      </c>
      <c r="E17" s="12" t="s">
        <v>136</v>
      </c>
      <c r="F17" s="14">
        <v>447350</v>
      </c>
      <c r="G17" s="14">
        <v>6030.28</v>
      </c>
      <c r="H17" s="14">
        <v>4.55</v>
      </c>
    </row>
    <row r="18" spans="2:8">
      <c r="B18" s="12" t="s">
        <v>998</v>
      </c>
      <c r="C18" s="123" t="s">
        <v>131</v>
      </c>
      <c r="D18" s="12" t="s">
        <v>134</v>
      </c>
      <c r="E18" s="12" t="s">
        <v>135</v>
      </c>
      <c r="F18" s="14">
        <v>217641</v>
      </c>
      <c r="G18" s="14">
        <v>5649.2</v>
      </c>
      <c r="H18" s="14">
        <v>4.26</v>
      </c>
    </row>
    <row r="19" spans="2:8">
      <c r="B19" s="12" t="s">
        <v>1005</v>
      </c>
      <c r="C19" s="123" t="s">
        <v>131</v>
      </c>
      <c r="D19" s="12" t="s">
        <v>145</v>
      </c>
      <c r="E19" s="12" t="s">
        <v>146</v>
      </c>
      <c r="F19" s="14">
        <v>221600</v>
      </c>
      <c r="G19" s="14">
        <v>4810.6000000000004</v>
      </c>
      <c r="H19" s="14">
        <v>3.63</v>
      </c>
    </row>
    <row r="20" spans="2:8">
      <c r="B20" s="12" t="s">
        <v>446</v>
      </c>
      <c r="C20" s="123" t="s">
        <v>131</v>
      </c>
      <c r="D20" s="12" t="s">
        <v>132</v>
      </c>
      <c r="E20" s="12" t="s">
        <v>447</v>
      </c>
      <c r="F20" s="14">
        <v>915000</v>
      </c>
      <c r="G20" s="14">
        <v>4262.99</v>
      </c>
      <c r="H20" s="14">
        <v>3.22</v>
      </c>
    </row>
    <row r="21" spans="2:8">
      <c r="B21" s="12" t="s">
        <v>1001</v>
      </c>
      <c r="C21" s="123" t="s">
        <v>131</v>
      </c>
      <c r="D21" s="12" t="s">
        <v>137</v>
      </c>
      <c r="E21" s="12" t="s">
        <v>138</v>
      </c>
      <c r="F21" s="14">
        <v>243000</v>
      </c>
      <c r="G21" s="14">
        <v>3552.42</v>
      </c>
      <c r="H21" s="14">
        <v>2.68</v>
      </c>
    </row>
    <row r="22" spans="2:8">
      <c r="B22" s="12" t="s">
        <v>1033</v>
      </c>
      <c r="C22" s="123" t="s">
        <v>131</v>
      </c>
      <c r="D22" s="12" t="s">
        <v>143</v>
      </c>
      <c r="E22" s="12" t="s">
        <v>144</v>
      </c>
      <c r="F22" s="14">
        <v>512176</v>
      </c>
      <c r="G22" s="14">
        <v>3508.15</v>
      </c>
      <c r="H22" s="14">
        <v>2.65</v>
      </c>
    </row>
    <row r="23" spans="2:8">
      <c r="B23" s="12" t="s">
        <v>1000</v>
      </c>
      <c r="C23" s="123" t="s">
        <v>131</v>
      </c>
      <c r="D23" s="12" t="s">
        <v>137</v>
      </c>
      <c r="E23" s="12" t="s">
        <v>139</v>
      </c>
      <c r="F23" s="14">
        <v>101638</v>
      </c>
      <c r="G23" s="14">
        <v>3320.62</v>
      </c>
      <c r="H23" s="14">
        <v>2.5</v>
      </c>
    </row>
    <row r="24" spans="2:8">
      <c r="B24" s="12" t="s">
        <v>2242</v>
      </c>
      <c r="C24" s="123" t="s">
        <v>131</v>
      </c>
      <c r="D24" s="12" t="s">
        <v>168</v>
      </c>
      <c r="E24" s="12" t="s">
        <v>176</v>
      </c>
      <c r="F24" s="14">
        <v>57400</v>
      </c>
      <c r="G24" s="14">
        <v>3218.59</v>
      </c>
      <c r="H24" s="14">
        <v>2.4300000000000002</v>
      </c>
    </row>
    <row r="25" spans="2:8">
      <c r="B25" s="12" t="s">
        <v>2222</v>
      </c>
      <c r="C25" s="123" t="s">
        <v>131</v>
      </c>
      <c r="D25" s="12" t="s">
        <v>163</v>
      </c>
      <c r="E25" s="12" t="s">
        <v>164</v>
      </c>
      <c r="F25" s="14">
        <v>195261</v>
      </c>
      <c r="G25" s="14">
        <v>3042.65</v>
      </c>
      <c r="H25" s="14">
        <v>2.2999999999999998</v>
      </c>
    </row>
    <row r="26" spans="2:8">
      <c r="B26" s="12" t="s">
        <v>1014</v>
      </c>
      <c r="C26" s="123" t="s">
        <v>131</v>
      </c>
      <c r="D26" s="12" t="s">
        <v>132</v>
      </c>
      <c r="E26" s="12" t="s">
        <v>149</v>
      </c>
      <c r="F26" s="14">
        <v>263300</v>
      </c>
      <c r="G26" s="14">
        <v>1676.69</v>
      </c>
      <c r="H26" s="14">
        <v>1.26</v>
      </c>
    </row>
    <row r="27" spans="2:8">
      <c r="B27" s="12" t="s">
        <v>2212</v>
      </c>
      <c r="C27" s="123" t="s">
        <v>131</v>
      </c>
      <c r="D27" s="12" t="s">
        <v>290</v>
      </c>
      <c r="E27" s="12" t="s">
        <v>386</v>
      </c>
      <c r="F27" s="14">
        <v>18100</v>
      </c>
      <c r="G27" s="14">
        <v>1533.21</v>
      </c>
      <c r="H27" s="14">
        <v>1.1599999999999999</v>
      </c>
    </row>
    <row r="28" spans="2:8">
      <c r="B28" s="12" t="s">
        <v>1037</v>
      </c>
      <c r="C28" s="123" t="s">
        <v>131</v>
      </c>
      <c r="D28" s="12" t="s">
        <v>268</v>
      </c>
      <c r="E28" s="12" t="s">
        <v>302</v>
      </c>
      <c r="F28" s="14">
        <v>718666</v>
      </c>
      <c r="G28" s="14">
        <v>1522.85</v>
      </c>
      <c r="H28" s="14">
        <v>1.1499999999999999</v>
      </c>
    </row>
    <row r="29" spans="2:8">
      <c r="B29" s="12" t="s">
        <v>466</v>
      </c>
      <c r="C29" s="123" t="s">
        <v>131</v>
      </c>
      <c r="D29" s="12" t="s">
        <v>132</v>
      </c>
      <c r="E29" s="12" t="s">
        <v>467</v>
      </c>
      <c r="F29" s="14">
        <v>1540000</v>
      </c>
      <c r="G29" s="14">
        <v>1499.96</v>
      </c>
      <c r="H29" s="14">
        <v>1.1299999999999999</v>
      </c>
    </row>
    <row r="30" spans="2:8">
      <c r="B30" s="12" t="s">
        <v>2232</v>
      </c>
      <c r="C30" s="123" t="s">
        <v>131</v>
      </c>
      <c r="D30" s="12" t="s">
        <v>268</v>
      </c>
      <c r="E30" s="12" t="s">
        <v>370</v>
      </c>
      <c r="F30" s="14">
        <v>689750</v>
      </c>
      <c r="G30" s="14">
        <v>1394.67</v>
      </c>
      <c r="H30" s="14">
        <v>1.05</v>
      </c>
    </row>
    <row r="31" spans="2:8">
      <c r="B31" s="12" t="s">
        <v>1031</v>
      </c>
      <c r="C31" s="123" t="s">
        <v>131</v>
      </c>
      <c r="D31" s="12" t="s">
        <v>220</v>
      </c>
      <c r="E31" s="12" t="s">
        <v>299</v>
      </c>
      <c r="F31" s="14">
        <v>35949</v>
      </c>
      <c r="G31" s="14">
        <v>1324.18</v>
      </c>
      <c r="H31" s="14">
        <v>1</v>
      </c>
    </row>
    <row r="32" spans="2:8">
      <c r="B32" s="12" t="s">
        <v>2465</v>
      </c>
      <c r="C32" s="123" t="s">
        <v>131</v>
      </c>
      <c r="D32" s="12" t="s">
        <v>468</v>
      </c>
      <c r="E32" s="12" t="s">
        <v>469</v>
      </c>
      <c r="F32" s="14">
        <v>296000</v>
      </c>
      <c r="G32" s="14">
        <v>1315.42</v>
      </c>
      <c r="H32" s="14">
        <v>0.99</v>
      </c>
    </row>
    <row r="33" spans="2:8">
      <c r="B33" s="12" t="s">
        <v>2238</v>
      </c>
      <c r="C33" s="123" t="s">
        <v>131</v>
      </c>
      <c r="D33" s="12" t="s">
        <v>468</v>
      </c>
      <c r="E33" s="12" t="s">
        <v>470</v>
      </c>
      <c r="F33" s="14">
        <v>417000</v>
      </c>
      <c r="G33" s="14">
        <v>1303.96</v>
      </c>
      <c r="H33" s="14">
        <v>0.98</v>
      </c>
    </row>
    <row r="34" spans="2:8">
      <c r="B34" s="12" t="s">
        <v>1004</v>
      </c>
      <c r="C34" s="123" t="s">
        <v>131</v>
      </c>
      <c r="D34" s="12" t="s">
        <v>137</v>
      </c>
      <c r="E34" s="12" t="s">
        <v>278</v>
      </c>
      <c r="F34" s="14">
        <v>133500</v>
      </c>
      <c r="G34" s="14">
        <v>1299.29</v>
      </c>
      <c r="H34" s="14">
        <v>0.98</v>
      </c>
    </row>
    <row r="35" spans="2:8">
      <c r="B35" s="12" t="s">
        <v>2255</v>
      </c>
      <c r="C35" s="123" t="s">
        <v>131</v>
      </c>
      <c r="D35" s="12" t="s">
        <v>159</v>
      </c>
      <c r="E35" s="12" t="s">
        <v>160</v>
      </c>
      <c r="F35" s="14">
        <v>155000</v>
      </c>
      <c r="G35" s="14">
        <v>1287.43</v>
      </c>
      <c r="H35" s="14">
        <v>0.97</v>
      </c>
    </row>
    <row r="36" spans="2:8">
      <c r="B36" s="12" t="s">
        <v>1002</v>
      </c>
      <c r="C36" s="123" t="s">
        <v>131</v>
      </c>
      <c r="D36" s="12" t="s">
        <v>141</v>
      </c>
      <c r="E36" s="12" t="s">
        <v>142</v>
      </c>
      <c r="F36" s="14">
        <v>445000</v>
      </c>
      <c r="G36" s="14">
        <v>1217.08</v>
      </c>
      <c r="H36" s="14">
        <v>0.92</v>
      </c>
    </row>
    <row r="37" spans="2:8">
      <c r="B37" s="12" t="s">
        <v>2432</v>
      </c>
      <c r="C37" s="123" t="s">
        <v>131</v>
      </c>
      <c r="D37" s="12" t="s">
        <v>290</v>
      </c>
      <c r="E37" s="12" t="s">
        <v>449</v>
      </c>
      <c r="F37" s="14">
        <v>110000</v>
      </c>
      <c r="G37" s="14">
        <v>1202.47</v>
      </c>
      <c r="H37" s="14">
        <v>0.91</v>
      </c>
    </row>
    <row r="38" spans="2:8">
      <c r="B38" s="12" t="s">
        <v>2230</v>
      </c>
      <c r="C38" s="123" t="s">
        <v>131</v>
      </c>
      <c r="D38" s="12" t="s">
        <v>268</v>
      </c>
      <c r="E38" s="12" t="s">
        <v>355</v>
      </c>
      <c r="F38" s="14">
        <v>815000</v>
      </c>
      <c r="G38" s="14">
        <v>1164.6400000000001</v>
      </c>
      <c r="H38" s="14">
        <v>0.88</v>
      </c>
    </row>
    <row r="39" spans="2:8">
      <c r="B39" s="12" t="s">
        <v>2466</v>
      </c>
      <c r="C39" s="123" t="s">
        <v>131</v>
      </c>
      <c r="D39" s="12" t="s">
        <v>153</v>
      </c>
      <c r="E39" s="12" t="s">
        <v>154</v>
      </c>
      <c r="F39" s="14">
        <v>55371</v>
      </c>
      <c r="G39" s="14">
        <v>1161.21</v>
      </c>
      <c r="H39" s="14">
        <v>0.88</v>
      </c>
    </row>
    <row r="40" spans="2:8">
      <c r="B40" s="12" t="s">
        <v>256</v>
      </c>
      <c r="C40" s="123" t="s">
        <v>131</v>
      </c>
      <c r="D40" s="12" t="s">
        <v>191</v>
      </c>
      <c r="E40" s="12" t="s">
        <v>257</v>
      </c>
      <c r="F40" s="14">
        <v>2858100</v>
      </c>
      <c r="G40" s="14">
        <v>1130.3800000000001</v>
      </c>
      <c r="H40" s="14">
        <v>0.85</v>
      </c>
    </row>
    <row r="41" spans="2:8">
      <c r="B41" s="12" t="s">
        <v>1025</v>
      </c>
      <c r="C41" s="123" t="s">
        <v>131</v>
      </c>
      <c r="D41" s="12" t="s">
        <v>168</v>
      </c>
      <c r="E41" s="12" t="s">
        <v>169</v>
      </c>
      <c r="F41" s="14">
        <v>50900</v>
      </c>
      <c r="G41" s="14">
        <v>1080.07</v>
      </c>
      <c r="H41" s="14">
        <v>0.81</v>
      </c>
    </row>
    <row r="42" spans="2:8">
      <c r="B42" s="12" t="s">
        <v>2441</v>
      </c>
      <c r="C42" s="123" t="s">
        <v>131</v>
      </c>
      <c r="D42" s="12" t="s">
        <v>147</v>
      </c>
      <c r="E42" s="12" t="s">
        <v>471</v>
      </c>
      <c r="F42" s="14">
        <v>308000</v>
      </c>
      <c r="G42" s="14">
        <v>1047.6600000000001</v>
      </c>
      <c r="H42" s="14">
        <v>0.79</v>
      </c>
    </row>
    <row r="43" spans="2:8">
      <c r="B43" s="12" t="s">
        <v>2280</v>
      </c>
      <c r="C43" s="123" t="s">
        <v>131</v>
      </c>
      <c r="D43" s="12" t="s">
        <v>172</v>
      </c>
      <c r="E43" s="12" t="s">
        <v>173</v>
      </c>
      <c r="F43" s="14">
        <v>218500</v>
      </c>
      <c r="G43" s="14">
        <v>1044.21</v>
      </c>
      <c r="H43" s="14">
        <v>0.79</v>
      </c>
    </row>
    <row r="44" spans="2:8">
      <c r="B44" s="12" t="s">
        <v>2433</v>
      </c>
      <c r="C44" s="123" t="s">
        <v>131</v>
      </c>
      <c r="D44" s="12" t="s">
        <v>155</v>
      </c>
      <c r="E44" s="12" t="s">
        <v>472</v>
      </c>
      <c r="F44" s="14">
        <v>98250</v>
      </c>
      <c r="G44" s="14">
        <v>1006.28</v>
      </c>
      <c r="H44" s="14">
        <v>0.76</v>
      </c>
    </row>
    <row r="45" spans="2:8">
      <c r="B45" s="12" t="s">
        <v>2301</v>
      </c>
      <c r="C45" s="123" t="s">
        <v>131</v>
      </c>
      <c r="D45" s="12" t="s">
        <v>159</v>
      </c>
      <c r="E45" s="12" t="s">
        <v>455</v>
      </c>
      <c r="F45" s="14">
        <v>109000</v>
      </c>
      <c r="G45" s="14">
        <v>999.75</v>
      </c>
      <c r="H45" s="14">
        <v>0.75</v>
      </c>
    </row>
    <row r="46" spans="2:8">
      <c r="B46" s="12" t="s">
        <v>2436</v>
      </c>
      <c r="C46" s="123" t="s">
        <v>131</v>
      </c>
      <c r="D46" s="12" t="s">
        <v>153</v>
      </c>
      <c r="E46" s="12" t="s">
        <v>473</v>
      </c>
      <c r="F46" s="14">
        <v>42000</v>
      </c>
      <c r="G46" s="14">
        <v>966.38</v>
      </c>
      <c r="H46" s="14">
        <v>0.73</v>
      </c>
    </row>
    <row r="47" spans="2:8">
      <c r="B47" s="12" t="s">
        <v>2434</v>
      </c>
      <c r="C47" s="123" t="s">
        <v>131</v>
      </c>
      <c r="D47" s="12" t="s">
        <v>159</v>
      </c>
      <c r="E47" s="12" t="s">
        <v>161</v>
      </c>
      <c r="F47" s="14">
        <v>21050</v>
      </c>
      <c r="G47" s="14">
        <v>924.89</v>
      </c>
      <c r="H47" s="14">
        <v>0.7</v>
      </c>
    </row>
    <row r="48" spans="2:8">
      <c r="B48" s="12" t="s">
        <v>1026</v>
      </c>
      <c r="C48" s="123" t="s">
        <v>131</v>
      </c>
      <c r="D48" s="12" t="s">
        <v>186</v>
      </c>
      <c r="E48" s="12" t="s">
        <v>294</v>
      </c>
      <c r="F48" s="14">
        <v>176000</v>
      </c>
      <c r="G48" s="14">
        <v>860.64</v>
      </c>
      <c r="H48" s="14">
        <v>0.65</v>
      </c>
    </row>
    <row r="49" spans="2:8">
      <c r="B49" s="12" t="s">
        <v>2211</v>
      </c>
      <c r="C49" s="123" t="s">
        <v>131</v>
      </c>
      <c r="D49" s="12" t="s">
        <v>137</v>
      </c>
      <c r="E49" s="12" t="s">
        <v>387</v>
      </c>
      <c r="F49" s="14">
        <v>86000</v>
      </c>
      <c r="G49" s="14">
        <v>860</v>
      </c>
      <c r="H49" s="14">
        <v>0.65</v>
      </c>
    </row>
    <row r="50" spans="2:8">
      <c r="B50" s="12" t="s">
        <v>2300</v>
      </c>
      <c r="C50" s="123" t="s">
        <v>131</v>
      </c>
      <c r="D50" s="12" t="s">
        <v>345</v>
      </c>
      <c r="E50" s="12" t="s">
        <v>385</v>
      </c>
      <c r="F50" s="14">
        <v>145800</v>
      </c>
      <c r="G50" s="14">
        <v>823.04</v>
      </c>
      <c r="H50" s="14">
        <v>0.62</v>
      </c>
    </row>
    <row r="51" spans="2:8">
      <c r="B51" s="12" t="s">
        <v>2245</v>
      </c>
      <c r="C51" s="123" t="s">
        <v>131</v>
      </c>
      <c r="D51" s="12" t="s">
        <v>347</v>
      </c>
      <c r="E51" s="12" t="s">
        <v>348</v>
      </c>
      <c r="F51" s="14">
        <v>238500</v>
      </c>
      <c r="G51" s="14">
        <v>807.68</v>
      </c>
      <c r="H51" s="14">
        <v>0.61</v>
      </c>
    </row>
    <row r="52" spans="2:8">
      <c r="B52" s="12" t="s">
        <v>2235</v>
      </c>
      <c r="C52" s="123" t="s">
        <v>131</v>
      </c>
      <c r="D52" s="12" t="s">
        <v>186</v>
      </c>
      <c r="E52" s="12" t="s">
        <v>187</v>
      </c>
      <c r="F52" s="14">
        <v>70000</v>
      </c>
      <c r="G52" s="14">
        <v>784.67</v>
      </c>
      <c r="H52" s="14">
        <v>0.59</v>
      </c>
    </row>
    <row r="53" spans="2:8">
      <c r="B53" s="12" t="s">
        <v>2439</v>
      </c>
      <c r="C53" s="123" t="s">
        <v>131</v>
      </c>
      <c r="D53" s="12" t="s">
        <v>268</v>
      </c>
      <c r="E53" s="12" t="s">
        <v>474</v>
      </c>
      <c r="F53" s="14">
        <v>1070000</v>
      </c>
      <c r="G53" s="14">
        <v>761.84</v>
      </c>
      <c r="H53" s="14">
        <v>0.56999999999999995</v>
      </c>
    </row>
    <row r="54" spans="2:8">
      <c r="B54" s="12" t="s">
        <v>2437</v>
      </c>
      <c r="C54" s="123" t="s">
        <v>131</v>
      </c>
      <c r="D54" s="12" t="s">
        <v>153</v>
      </c>
      <c r="E54" s="12" t="s">
        <v>475</v>
      </c>
      <c r="F54" s="14">
        <v>193000</v>
      </c>
      <c r="G54" s="14">
        <v>755.11</v>
      </c>
      <c r="H54" s="14">
        <v>0.56999999999999995</v>
      </c>
    </row>
    <row r="55" spans="2:8">
      <c r="B55" s="12" t="s">
        <v>2467</v>
      </c>
      <c r="C55" s="123" t="s">
        <v>131</v>
      </c>
      <c r="D55" s="12" t="s">
        <v>155</v>
      </c>
      <c r="E55" s="12" t="s">
        <v>476</v>
      </c>
      <c r="F55" s="14">
        <v>111600</v>
      </c>
      <c r="G55" s="14">
        <v>727.41</v>
      </c>
      <c r="H55" s="14">
        <v>0.55000000000000004</v>
      </c>
    </row>
    <row r="56" spans="2:8">
      <c r="B56" s="12" t="s">
        <v>1034</v>
      </c>
      <c r="C56" s="123" t="s">
        <v>131</v>
      </c>
      <c r="D56" s="12" t="s">
        <v>182</v>
      </c>
      <c r="E56" s="12" t="s">
        <v>298</v>
      </c>
      <c r="F56" s="14">
        <v>40500</v>
      </c>
      <c r="G56" s="14">
        <v>725.9</v>
      </c>
      <c r="H56" s="14">
        <v>0.55000000000000004</v>
      </c>
    </row>
    <row r="57" spans="2:8">
      <c r="B57" s="12" t="s">
        <v>2271</v>
      </c>
      <c r="C57" s="123" t="s">
        <v>131</v>
      </c>
      <c r="D57" s="12" t="s">
        <v>134</v>
      </c>
      <c r="E57" s="12" t="s">
        <v>368</v>
      </c>
      <c r="F57" s="14">
        <v>223000</v>
      </c>
      <c r="G57" s="14">
        <v>687.73</v>
      </c>
      <c r="H57" s="14">
        <v>0.52</v>
      </c>
    </row>
    <row r="58" spans="2:8">
      <c r="B58" s="12" t="s">
        <v>2267</v>
      </c>
      <c r="C58" s="123" t="s">
        <v>131</v>
      </c>
      <c r="D58" s="12" t="s">
        <v>191</v>
      </c>
      <c r="E58" s="12" t="s">
        <v>360</v>
      </c>
      <c r="F58" s="14">
        <v>26200</v>
      </c>
      <c r="G58" s="14">
        <v>670.59</v>
      </c>
      <c r="H58" s="14">
        <v>0.51</v>
      </c>
    </row>
    <row r="59" spans="2:8">
      <c r="B59" s="12" t="s">
        <v>1010</v>
      </c>
      <c r="C59" s="123" t="s">
        <v>131</v>
      </c>
      <c r="D59" s="12" t="s">
        <v>168</v>
      </c>
      <c r="E59" s="12" t="s">
        <v>282</v>
      </c>
      <c r="F59" s="14">
        <v>180000</v>
      </c>
      <c r="G59" s="14">
        <v>653.4</v>
      </c>
      <c r="H59" s="14">
        <v>0.49</v>
      </c>
    </row>
    <row r="60" spans="2:8">
      <c r="B60" s="12" t="s">
        <v>2246</v>
      </c>
      <c r="C60" s="123" t="s">
        <v>131</v>
      </c>
      <c r="D60" s="12" t="s">
        <v>345</v>
      </c>
      <c r="E60" s="12" t="s">
        <v>346</v>
      </c>
      <c r="F60" s="14">
        <v>71000</v>
      </c>
      <c r="G60" s="14">
        <v>615.61</v>
      </c>
      <c r="H60" s="14">
        <v>0.46</v>
      </c>
    </row>
    <row r="61" spans="2:8">
      <c r="B61" s="12" t="s">
        <v>206</v>
      </c>
      <c r="C61" s="123" t="s">
        <v>131</v>
      </c>
      <c r="D61" s="12" t="s">
        <v>207</v>
      </c>
      <c r="E61" s="12" t="s">
        <v>208</v>
      </c>
      <c r="F61" s="14">
        <v>132462</v>
      </c>
      <c r="G61" s="14">
        <v>609.39</v>
      </c>
      <c r="H61" s="14">
        <v>0.46</v>
      </c>
    </row>
    <row r="62" spans="2:8">
      <c r="B62" s="12" t="s">
        <v>2265</v>
      </c>
      <c r="C62" s="123" t="s">
        <v>131</v>
      </c>
      <c r="D62" s="12" t="s">
        <v>477</v>
      </c>
      <c r="E62" s="12" t="s">
        <v>478</v>
      </c>
      <c r="F62" s="14">
        <v>545000</v>
      </c>
      <c r="G62" s="14">
        <v>589.69000000000005</v>
      </c>
      <c r="H62" s="14">
        <v>0.44</v>
      </c>
    </row>
    <row r="63" spans="2:8">
      <c r="B63" s="12" t="s">
        <v>2468</v>
      </c>
      <c r="C63" s="123" t="s">
        <v>131</v>
      </c>
      <c r="D63" s="12" t="s">
        <v>174</v>
      </c>
      <c r="E63" s="12" t="s">
        <v>358</v>
      </c>
      <c r="F63" s="14">
        <v>14933</v>
      </c>
      <c r="G63" s="14">
        <v>545.29</v>
      </c>
      <c r="H63" s="14">
        <v>0.41</v>
      </c>
    </row>
    <row r="64" spans="2:8">
      <c r="B64" s="12" t="s">
        <v>2469</v>
      </c>
      <c r="C64" s="123" t="s">
        <v>131</v>
      </c>
      <c r="D64" s="12" t="s">
        <v>191</v>
      </c>
      <c r="E64" s="12" t="s">
        <v>371</v>
      </c>
      <c r="F64" s="14">
        <v>197372</v>
      </c>
      <c r="G64" s="14">
        <v>525.30999999999995</v>
      </c>
      <c r="H64" s="14">
        <v>0.4</v>
      </c>
    </row>
    <row r="65" spans="2:8">
      <c r="B65" s="12" t="s">
        <v>2250</v>
      </c>
      <c r="C65" s="123" t="s">
        <v>131</v>
      </c>
      <c r="D65" s="12" t="s">
        <v>159</v>
      </c>
      <c r="E65" s="12" t="s">
        <v>479</v>
      </c>
      <c r="F65" s="14">
        <v>83300</v>
      </c>
      <c r="G65" s="14">
        <v>508.92</v>
      </c>
      <c r="H65" s="14">
        <v>0.38</v>
      </c>
    </row>
    <row r="66" spans="2:8">
      <c r="B66" s="12" t="s">
        <v>1009</v>
      </c>
      <c r="C66" s="123" t="s">
        <v>131</v>
      </c>
      <c r="D66" s="12" t="s">
        <v>155</v>
      </c>
      <c r="E66" s="12" t="s">
        <v>281</v>
      </c>
      <c r="F66" s="14">
        <v>23000</v>
      </c>
      <c r="G66" s="14">
        <v>506.28</v>
      </c>
      <c r="H66" s="14">
        <v>0.38</v>
      </c>
    </row>
    <row r="67" spans="2:8">
      <c r="B67" s="12" t="s">
        <v>2470</v>
      </c>
      <c r="C67" s="123" t="s">
        <v>131</v>
      </c>
      <c r="D67" s="12" t="s">
        <v>137</v>
      </c>
      <c r="E67" s="12" t="s">
        <v>480</v>
      </c>
      <c r="F67" s="14">
        <v>23156</v>
      </c>
      <c r="G67" s="14">
        <v>496.7</v>
      </c>
      <c r="H67" s="14">
        <v>0.37</v>
      </c>
    </row>
    <row r="68" spans="2:8">
      <c r="B68" s="12" t="s">
        <v>2442</v>
      </c>
      <c r="C68" s="123" t="s">
        <v>131</v>
      </c>
      <c r="D68" s="12" t="s">
        <v>147</v>
      </c>
      <c r="E68" s="12" t="s">
        <v>230</v>
      </c>
      <c r="F68" s="14">
        <v>26200</v>
      </c>
      <c r="G68" s="14">
        <v>493.91</v>
      </c>
      <c r="H68" s="14">
        <v>0.37</v>
      </c>
    </row>
    <row r="69" spans="2:8">
      <c r="B69" s="12" t="s">
        <v>2209</v>
      </c>
      <c r="C69" s="123" t="s">
        <v>131</v>
      </c>
      <c r="D69" s="12" t="s">
        <v>195</v>
      </c>
      <c r="E69" s="12" t="s">
        <v>454</v>
      </c>
      <c r="F69" s="14">
        <v>71500</v>
      </c>
      <c r="G69" s="14">
        <v>480.52</v>
      </c>
      <c r="H69" s="14">
        <v>0.36</v>
      </c>
    </row>
    <row r="70" spans="2:8">
      <c r="B70" s="12" t="s">
        <v>1015</v>
      </c>
      <c r="C70" s="123" t="s">
        <v>131</v>
      </c>
      <c r="D70" s="12" t="s">
        <v>193</v>
      </c>
      <c r="E70" s="12" t="s">
        <v>194</v>
      </c>
      <c r="F70" s="14">
        <v>1940</v>
      </c>
      <c r="G70" s="14">
        <v>423.97</v>
      </c>
      <c r="H70" s="14">
        <v>0.32</v>
      </c>
    </row>
    <row r="71" spans="2:8">
      <c r="B71" s="12" t="s">
        <v>2443</v>
      </c>
      <c r="C71" s="123" t="s">
        <v>131</v>
      </c>
      <c r="D71" s="12" t="s">
        <v>250</v>
      </c>
      <c r="E71" s="12" t="s">
        <v>251</v>
      </c>
      <c r="F71" s="14">
        <v>186500</v>
      </c>
      <c r="G71" s="14">
        <v>406.38</v>
      </c>
      <c r="H71" s="14">
        <v>0.31</v>
      </c>
    </row>
    <row r="72" spans="2:8">
      <c r="B72" s="12" t="s">
        <v>2471</v>
      </c>
      <c r="C72" s="123" t="s">
        <v>131</v>
      </c>
      <c r="D72" s="12" t="s">
        <v>233</v>
      </c>
      <c r="E72" s="12" t="s">
        <v>252</v>
      </c>
      <c r="F72" s="14">
        <v>65000</v>
      </c>
      <c r="G72" s="14">
        <v>389.06</v>
      </c>
      <c r="H72" s="14">
        <v>0.28999999999999998</v>
      </c>
    </row>
    <row r="73" spans="2:8">
      <c r="B73" s="12" t="s">
        <v>2257</v>
      </c>
      <c r="C73" s="123" t="s">
        <v>131</v>
      </c>
      <c r="D73" s="12" t="s">
        <v>132</v>
      </c>
      <c r="E73" s="12" t="s">
        <v>411</v>
      </c>
      <c r="F73" s="14">
        <v>446583</v>
      </c>
      <c r="G73" s="14">
        <v>372.67</v>
      </c>
      <c r="H73" s="14">
        <v>0.28000000000000003</v>
      </c>
    </row>
    <row r="74" spans="2:8">
      <c r="B74" s="12" t="s">
        <v>2273</v>
      </c>
      <c r="C74" s="123" t="s">
        <v>131</v>
      </c>
      <c r="D74" s="12" t="s">
        <v>147</v>
      </c>
      <c r="E74" s="12" t="s">
        <v>481</v>
      </c>
      <c r="F74" s="14">
        <v>21650</v>
      </c>
      <c r="G74" s="14">
        <v>361.27</v>
      </c>
      <c r="H74" s="14">
        <v>0.27</v>
      </c>
    </row>
    <row r="75" spans="2:8">
      <c r="B75" s="12" t="s">
        <v>2269</v>
      </c>
      <c r="C75" s="123" t="s">
        <v>131</v>
      </c>
      <c r="D75" s="12" t="s">
        <v>347</v>
      </c>
      <c r="E75" s="12" t="s">
        <v>482</v>
      </c>
      <c r="F75" s="14">
        <v>485000</v>
      </c>
      <c r="G75" s="14">
        <v>333.68</v>
      </c>
      <c r="H75" s="14">
        <v>0.25</v>
      </c>
    </row>
    <row r="76" spans="2:8">
      <c r="B76" s="12" t="s">
        <v>2223</v>
      </c>
      <c r="C76" s="123" t="s">
        <v>131</v>
      </c>
      <c r="D76" s="12" t="s">
        <v>168</v>
      </c>
      <c r="E76" s="12" t="s">
        <v>363</v>
      </c>
      <c r="F76" s="14">
        <v>22000</v>
      </c>
      <c r="G76" s="14">
        <v>290.57</v>
      </c>
      <c r="H76" s="14">
        <v>0.22</v>
      </c>
    </row>
    <row r="77" spans="2:8">
      <c r="B77" s="12" t="s">
        <v>2472</v>
      </c>
      <c r="C77" s="123" t="s">
        <v>131</v>
      </c>
      <c r="D77" s="12" t="s">
        <v>145</v>
      </c>
      <c r="E77" s="12" t="s">
        <v>483</v>
      </c>
      <c r="F77" s="14">
        <v>80236</v>
      </c>
      <c r="G77" s="14">
        <v>265.02</v>
      </c>
      <c r="H77" s="14">
        <v>0.2</v>
      </c>
    </row>
    <row r="78" spans="2:8">
      <c r="B78" s="12" t="s">
        <v>2247</v>
      </c>
      <c r="C78" s="123" t="s">
        <v>131</v>
      </c>
      <c r="D78" s="12" t="s">
        <v>141</v>
      </c>
      <c r="E78" s="12" t="s">
        <v>152</v>
      </c>
      <c r="F78" s="14">
        <v>9600</v>
      </c>
      <c r="G78" s="14">
        <v>214.14</v>
      </c>
      <c r="H78" s="14">
        <v>0.16</v>
      </c>
    </row>
    <row r="79" spans="2:8">
      <c r="B79" s="12" t="s">
        <v>2445</v>
      </c>
      <c r="C79" s="123" t="s">
        <v>131</v>
      </c>
      <c r="D79" s="12" t="s">
        <v>143</v>
      </c>
      <c r="E79" s="12" t="s">
        <v>484</v>
      </c>
      <c r="F79" s="14">
        <v>36562</v>
      </c>
      <c r="G79" s="14">
        <v>110.56</v>
      </c>
      <c r="H79" s="14">
        <v>0.08</v>
      </c>
    </row>
    <row r="80" spans="2:8">
      <c r="B80" s="12" t="s">
        <v>487</v>
      </c>
      <c r="C80" s="123" t="s">
        <v>131</v>
      </c>
      <c r="D80" s="12" t="s">
        <v>132</v>
      </c>
      <c r="E80" s="12" t="s">
        <v>447</v>
      </c>
      <c r="F80" s="14">
        <v>-54000</v>
      </c>
      <c r="G80" s="14">
        <v>-250.99</v>
      </c>
      <c r="H80" s="14">
        <v>-0.19</v>
      </c>
    </row>
    <row r="81" spans="2:15">
      <c r="B81" s="12" t="s">
        <v>2366</v>
      </c>
      <c r="C81" s="123" t="s">
        <v>131</v>
      </c>
      <c r="D81" s="12" t="s">
        <v>137</v>
      </c>
      <c r="E81" s="12" t="s">
        <v>139</v>
      </c>
      <c r="F81" s="14">
        <v>-19050</v>
      </c>
      <c r="G81" s="14">
        <v>-622.41</v>
      </c>
      <c r="H81" s="14">
        <v>-0.47</v>
      </c>
    </row>
    <row r="82" spans="2:15">
      <c r="B82" s="12" t="s">
        <v>2421</v>
      </c>
      <c r="C82" s="123" t="s">
        <v>131</v>
      </c>
      <c r="D82" s="12" t="s">
        <v>168</v>
      </c>
      <c r="E82" s="12" t="s">
        <v>282</v>
      </c>
      <c r="F82" s="14">
        <v>-180000</v>
      </c>
      <c r="G82" s="14">
        <v>-653.13</v>
      </c>
      <c r="H82" s="14">
        <v>-0.49</v>
      </c>
    </row>
    <row r="83" spans="2:15">
      <c r="B83" s="12" t="s">
        <v>2313</v>
      </c>
      <c r="C83" s="123" t="s">
        <v>131</v>
      </c>
      <c r="D83" s="12" t="s">
        <v>345</v>
      </c>
      <c r="E83" s="12" t="s">
        <v>385</v>
      </c>
      <c r="F83" s="14">
        <v>-145800</v>
      </c>
      <c r="G83" s="14">
        <v>-799.28</v>
      </c>
      <c r="H83" s="14">
        <v>-0.6</v>
      </c>
    </row>
    <row r="84" spans="2:15">
      <c r="B84" s="12" t="s">
        <v>2426</v>
      </c>
      <c r="C84" s="123" t="s">
        <v>131</v>
      </c>
      <c r="D84" s="12" t="s">
        <v>132</v>
      </c>
      <c r="E84" s="12" t="s">
        <v>133</v>
      </c>
      <c r="F84" s="14">
        <v>-151250</v>
      </c>
      <c r="G84" s="14">
        <v>-1071.76</v>
      </c>
      <c r="H84" s="14">
        <v>-0.81</v>
      </c>
    </row>
    <row r="85" spans="2:15">
      <c r="B85" s="12" t="s">
        <v>2394</v>
      </c>
      <c r="C85" s="123" t="s">
        <v>131</v>
      </c>
      <c r="D85" s="12" t="s">
        <v>268</v>
      </c>
      <c r="E85" s="12" t="s">
        <v>370</v>
      </c>
      <c r="F85" s="14">
        <v>-688500</v>
      </c>
      <c r="G85" s="14">
        <v>-1395.25</v>
      </c>
      <c r="H85" s="14">
        <v>-1.05</v>
      </c>
    </row>
    <row r="86" spans="2:15">
      <c r="B86" s="12" t="s">
        <v>2419</v>
      </c>
      <c r="C86" s="123" t="s">
        <v>131</v>
      </c>
      <c r="D86" s="12" t="s">
        <v>290</v>
      </c>
      <c r="E86" s="12" t="s">
        <v>386</v>
      </c>
      <c r="F86" s="14">
        <v>-18100</v>
      </c>
      <c r="G86" s="14">
        <v>-1531.76</v>
      </c>
      <c r="H86" s="14">
        <v>-1.1599999999999999</v>
      </c>
    </row>
    <row r="87" spans="2:15">
      <c r="B87" s="12" t="s">
        <v>2339</v>
      </c>
      <c r="C87" s="123" t="s">
        <v>131</v>
      </c>
      <c r="D87" s="12" t="s">
        <v>168</v>
      </c>
      <c r="E87" s="12" t="s">
        <v>176</v>
      </c>
      <c r="F87" s="14">
        <v>-30500</v>
      </c>
      <c r="G87" s="14">
        <v>-1696.04</v>
      </c>
      <c r="H87" s="14">
        <v>-1.28</v>
      </c>
    </row>
    <row r="88" spans="2:15">
      <c r="B88" s="12" t="s">
        <v>2380</v>
      </c>
      <c r="C88" s="123" t="s">
        <v>131</v>
      </c>
      <c r="D88" s="12" t="s">
        <v>132</v>
      </c>
      <c r="E88" s="12" t="s">
        <v>136</v>
      </c>
      <c r="F88" s="14">
        <v>-188100</v>
      </c>
      <c r="G88" s="14">
        <v>-2530.42</v>
      </c>
      <c r="H88" s="14">
        <v>-1.91</v>
      </c>
    </row>
    <row r="89" spans="2:15">
      <c r="B89" s="12" t="s">
        <v>2424</v>
      </c>
      <c r="C89" s="123" t="s">
        <v>131</v>
      </c>
      <c r="D89" s="12" t="s">
        <v>145</v>
      </c>
      <c r="E89" s="12" t="s">
        <v>146</v>
      </c>
      <c r="F89" s="14">
        <v>-118800</v>
      </c>
      <c r="G89" s="14">
        <v>-2575.8200000000002</v>
      </c>
      <c r="H89" s="14">
        <v>-1.94</v>
      </c>
    </row>
    <row r="90" spans="2:15">
      <c r="B90" s="12" t="s">
        <v>489</v>
      </c>
      <c r="C90" s="123" t="s">
        <v>131</v>
      </c>
      <c r="D90" s="12" t="s">
        <v>462</v>
      </c>
      <c r="E90" s="12" t="s">
        <v>463</v>
      </c>
      <c r="F90" s="14">
        <v>-4663</v>
      </c>
      <c r="G90" s="14">
        <v>-2764.93</v>
      </c>
      <c r="H90" s="14">
        <v>-2.09</v>
      </c>
    </row>
    <row r="91" spans="2:15">
      <c r="B91" s="114" t="s">
        <v>209</v>
      </c>
      <c r="C91" s="232"/>
      <c r="D91" s="114"/>
      <c r="E91" s="114"/>
      <c r="F91" s="22"/>
      <c r="G91" s="22">
        <f>SUM(G16:G79)</f>
        <v>89284.589999999982</v>
      </c>
      <c r="H91" s="22">
        <f>SUM(H16:H79)</f>
        <v>67.329999999999984</v>
      </c>
    </row>
    <row r="92" spans="2:15">
      <c r="B92" s="122" t="s">
        <v>987</v>
      </c>
      <c r="C92" s="232"/>
      <c r="D92" s="114"/>
      <c r="E92" s="114"/>
      <c r="F92" s="22"/>
      <c r="G92" s="22"/>
      <c r="H92" s="22"/>
    </row>
    <row r="93" spans="2:15">
      <c r="B93" s="122" t="s">
        <v>988</v>
      </c>
      <c r="C93" s="232"/>
      <c r="D93" s="114"/>
      <c r="E93" s="114"/>
    </row>
    <row r="94" spans="2:15">
      <c r="B94" s="12" t="s">
        <v>2014</v>
      </c>
      <c r="C94" s="123" t="s">
        <v>131</v>
      </c>
      <c r="D94" s="125" t="s">
        <v>2021</v>
      </c>
      <c r="E94" s="125" t="s">
        <v>2022</v>
      </c>
      <c r="F94" s="14">
        <v>80</v>
      </c>
      <c r="G94" s="14">
        <v>4041.36</v>
      </c>
      <c r="H94" s="14">
        <v>3.048441</v>
      </c>
    </row>
    <row r="95" spans="2:15">
      <c r="B95" s="12" t="s">
        <v>3066</v>
      </c>
      <c r="C95" s="123" t="s">
        <v>131</v>
      </c>
      <c r="D95" s="125" t="s">
        <v>2026</v>
      </c>
      <c r="E95" s="12" t="s">
        <v>463</v>
      </c>
      <c r="F95" s="14">
        <v>4663</v>
      </c>
      <c r="G95" s="14">
        <v>2779.42778</v>
      </c>
      <c r="H95" s="14">
        <v>2.097</v>
      </c>
      <c r="K95" s="125"/>
      <c r="M95" s="14"/>
      <c r="N95" s="14"/>
      <c r="O95" s="14"/>
    </row>
    <row r="96" spans="2:15">
      <c r="B96" s="12" t="s">
        <v>3067</v>
      </c>
      <c r="C96" s="123" t="s">
        <v>131</v>
      </c>
      <c r="D96" s="12" t="s">
        <v>464</v>
      </c>
      <c r="E96" s="215" t="s">
        <v>465</v>
      </c>
      <c r="F96" s="14">
        <v>773</v>
      </c>
      <c r="G96" s="14">
        <v>2303.7719000000002</v>
      </c>
      <c r="H96" s="14">
        <v>1.738</v>
      </c>
      <c r="L96" s="215"/>
      <c r="M96" s="14"/>
      <c r="N96" s="14"/>
      <c r="O96" s="14"/>
    </row>
    <row r="97" spans="2:8">
      <c r="B97" s="122" t="s">
        <v>989</v>
      </c>
      <c r="C97" s="232"/>
      <c r="D97" s="114"/>
      <c r="E97" s="114"/>
      <c r="F97" s="22"/>
      <c r="G97" s="22"/>
      <c r="H97" s="22"/>
    </row>
    <row r="98" spans="2:8">
      <c r="B98" s="12" t="s">
        <v>2001</v>
      </c>
      <c r="C98" s="123" t="s">
        <v>131</v>
      </c>
      <c r="D98" s="12" t="s">
        <v>2015</v>
      </c>
      <c r="E98" s="12" t="s">
        <v>2016</v>
      </c>
      <c r="F98" s="14">
        <v>40</v>
      </c>
      <c r="G98" s="14">
        <v>417.6</v>
      </c>
      <c r="H98" s="14">
        <v>0.315</v>
      </c>
    </row>
    <row r="99" spans="2:8">
      <c r="B99" s="12" t="s">
        <v>2002</v>
      </c>
      <c r="C99" s="123" t="s">
        <v>131</v>
      </c>
      <c r="D99" s="125" t="s">
        <v>2017</v>
      </c>
      <c r="E99" s="125" t="s">
        <v>2018</v>
      </c>
      <c r="F99" s="14">
        <v>30</v>
      </c>
      <c r="G99" s="14">
        <v>79.44</v>
      </c>
      <c r="H99" s="14">
        <v>5.9922000000000003E-2</v>
      </c>
    </row>
    <row r="100" spans="2:8">
      <c r="B100" s="12" t="s">
        <v>2003</v>
      </c>
      <c r="C100" s="123" t="s">
        <v>131</v>
      </c>
      <c r="D100" s="125" t="s">
        <v>2017</v>
      </c>
      <c r="E100" s="125" t="s">
        <v>2018</v>
      </c>
      <c r="F100" s="14">
        <v>40</v>
      </c>
      <c r="G100" s="14">
        <v>427.3</v>
      </c>
      <c r="H100" s="14">
        <v>0.32231700000000002</v>
      </c>
    </row>
    <row r="101" spans="2:8">
      <c r="B101" s="12" t="s">
        <v>2004</v>
      </c>
      <c r="C101" s="123" t="s">
        <v>131</v>
      </c>
      <c r="D101" s="125" t="s">
        <v>2019</v>
      </c>
      <c r="E101" s="125" t="s">
        <v>2020</v>
      </c>
      <c r="F101" s="14">
        <v>25</v>
      </c>
      <c r="G101" s="14">
        <v>205.17500000000001</v>
      </c>
      <c r="H101" s="14">
        <v>0.15476599999999999</v>
      </c>
    </row>
    <row r="102" spans="2:8">
      <c r="B102" s="12" t="s">
        <v>2013</v>
      </c>
      <c r="C102" s="123" t="s">
        <v>131</v>
      </c>
      <c r="D102" s="125" t="s">
        <v>2021</v>
      </c>
      <c r="E102" s="125" t="s">
        <v>2022</v>
      </c>
      <c r="F102" s="14">
        <v>-35</v>
      </c>
      <c r="G102" s="14">
        <v>-1768.095</v>
      </c>
      <c r="H102" s="14">
        <v>-1.3336929419841475</v>
      </c>
    </row>
    <row r="103" spans="2:8">
      <c r="B103" s="12" t="s">
        <v>2013</v>
      </c>
      <c r="C103" s="123" t="s">
        <v>131</v>
      </c>
      <c r="D103" s="125" t="s">
        <v>2021</v>
      </c>
      <c r="E103" s="125" t="s">
        <v>2022</v>
      </c>
      <c r="F103" s="14">
        <v>-10</v>
      </c>
      <c r="G103" s="14">
        <v>-505.17</v>
      </c>
      <c r="H103" s="14">
        <v>-0.38105512628118499</v>
      </c>
    </row>
    <row r="104" spans="2:8">
      <c r="B104" s="12" t="s">
        <v>2005</v>
      </c>
      <c r="C104" s="123" t="s">
        <v>131</v>
      </c>
      <c r="D104" s="125" t="s">
        <v>2021</v>
      </c>
      <c r="E104" s="125" t="s">
        <v>2022</v>
      </c>
      <c r="F104" s="14">
        <v>10</v>
      </c>
      <c r="G104" s="14">
        <v>507.88</v>
      </c>
      <c r="H104" s="14">
        <v>0.38309900000000002</v>
      </c>
    </row>
    <row r="105" spans="2:8">
      <c r="B105" s="12" t="s">
        <v>2011</v>
      </c>
      <c r="C105" s="123" t="s">
        <v>131</v>
      </c>
      <c r="D105" s="125" t="s">
        <v>2023</v>
      </c>
      <c r="E105" s="12" t="s">
        <v>485</v>
      </c>
      <c r="F105" s="14">
        <v>-683</v>
      </c>
      <c r="G105" s="14">
        <v>-3455.2287000000001</v>
      </c>
      <c r="H105" s="14">
        <v>-2.6063160000000001</v>
      </c>
    </row>
    <row r="106" spans="2:8">
      <c r="B106" s="12" t="s">
        <v>2012</v>
      </c>
      <c r="C106" s="123" t="s">
        <v>131</v>
      </c>
      <c r="D106" s="125" t="s">
        <v>2023</v>
      </c>
      <c r="E106" s="12" t="s">
        <v>485</v>
      </c>
      <c r="F106" s="14">
        <v>683</v>
      </c>
      <c r="G106" s="14">
        <v>3464.1077</v>
      </c>
      <c r="H106" s="14">
        <v>2.6130134352299725</v>
      </c>
    </row>
    <row r="107" spans="2:8">
      <c r="B107" s="12" t="s">
        <v>2012</v>
      </c>
      <c r="C107" s="123" t="s">
        <v>131</v>
      </c>
      <c r="D107" s="125" t="s">
        <v>2023</v>
      </c>
      <c r="E107" s="12" t="s">
        <v>485</v>
      </c>
      <c r="F107" s="14">
        <v>306</v>
      </c>
      <c r="G107" s="14">
        <v>1552.0014000000001</v>
      </c>
      <c r="H107" s="14">
        <v>1.1706912315964444</v>
      </c>
    </row>
    <row r="108" spans="2:8">
      <c r="B108" s="12" t="s">
        <v>2010</v>
      </c>
      <c r="C108" s="123" t="s">
        <v>131</v>
      </c>
      <c r="D108" s="12" t="s">
        <v>2024</v>
      </c>
      <c r="E108" s="12" t="s">
        <v>2025</v>
      </c>
      <c r="F108" s="14">
        <v>5500</v>
      </c>
      <c r="G108" s="14">
        <v>779.51499999999999</v>
      </c>
      <c r="H108" s="14">
        <v>0.58799599999999996</v>
      </c>
    </row>
    <row r="109" spans="2:8">
      <c r="B109" s="12" t="s">
        <v>2009</v>
      </c>
      <c r="C109" s="123" t="s">
        <v>131</v>
      </c>
      <c r="D109" s="125" t="s">
        <v>2026</v>
      </c>
      <c r="E109" s="125" t="s">
        <v>486</v>
      </c>
      <c r="F109" s="14">
        <v>71</v>
      </c>
      <c r="G109" s="14">
        <v>1254.2931000000001</v>
      </c>
      <c r="H109" s="14">
        <v>0.94612700000000005</v>
      </c>
    </row>
    <row r="110" spans="2:8">
      <c r="B110" s="12" t="s">
        <v>2008</v>
      </c>
      <c r="C110" s="123" t="s">
        <v>131</v>
      </c>
      <c r="D110" s="12" t="s">
        <v>464</v>
      </c>
      <c r="E110" s="215" t="s">
        <v>465</v>
      </c>
      <c r="F110" s="14">
        <v>-565</v>
      </c>
      <c r="G110" s="14">
        <v>-1674.8577499999999</v>
      </c>
      <c r="H110" s="14">
        <v>-1.263363</v>
      </c>
    </row>
    <row r="111" spans="2:8">
      <c r="B111" s="12" t="s">
        <v>2007</v>
      </c>
      <c r="C111" s="123" t="s">
        <v>131</v>
      </c>
      <c r="D111" s="125" t="s">
        <v>2026</v>
      </c>
      <c r="E111" s="12" t="s">
        <v>463</v>
      </c>
      <c r="F111" s="14">
        <v>-4663</v>
      </c>
      <c r="G111" s="14">
        <v>-2764.9258500000001</v>
      </c>
      <c r="H111" s="14">
        <v>-2.0856129999999999</v>
      </c>
    </row>
    <row r="112" spans="2:8">
      <c r="B112" s="12" t="s">
        <v>2006</v>
      </c>
      <c r="C112" s="123" t="s">
        <v>131</v>
      </c>
      <c r="D112" s="12" t="s">
        <v>2027</v>
      </c>
      <c r="E112" s="12" t="s">
        <v>2028</v>
      </c>
      <c r="F112" s="14">
        <v>40</v>
      </c>
      <c r="G112" s="14">
        <v>156.32</v>
      </c>
      <c r="H112" s="14">
        <v>0.117914</v>
      </c>
    </row>
    <row r="113" spans="2:8">
      <c r="B113" s="122" t="s">
        <v>990</v>
      </c>
      <c r="C113" s="232"/>
      <c r="D113" s="114"/>
      <c r="E113" s="114"/>
      <c r="F113" s="22"/>
      <c r="G113" s="124">
        <f>+SUMIF(G94:G112,"&gt;0",G94:G112)</f>
        <v>17968.191879999998</v>
      </c>
      <c r="H113" s="124">
        <f>+SUMIF(H94:H112,"&gt;0",H94:H112)</f>
        <v>13.554286666826421</v>
      </c>
    </row>
    <row r="114" spans="2:8">
      <c r="B114" s="111" t="s">
        <v>98</v>
      </c>
      <c r="C114" s="112" t="s">
        <v>99</v>
      </c>
      <c r="D114" s="111" t="s">
        <v>100</v>
      </c>
      <c r="E114" s="111" t="s">
        <v>101</v>
      </c>
      <c r="F114" s="113" t="s">
        <v>102</v>
      </c>
      <c r="G114" s="113" t="s">
        <v>103</v>
      </c>
      <c r="H114" s="113" t="s">
        <v>104</v>
      </c>
    </row>
    <row r="115" spans="2:8">
      <c r="B115" s="114" t="s">
        <v>105</v>
      </c>
      <c r="C115" s="123"/>
    </row>
    <row r="116" spans="2:8">
      <c r="B116" s="114" t="s">
        <v>106</v>
      </c>
      <c r="C116" s="123"/>
    </row>
    <row r="117" spans="2:8">
      <c r="B117" s="114" t="s">
        <v>107</v>
      </c>
      <c r="C117" s="123"/>
    </row>
    <row r="118" spans="2:8">
      <c r="B118" s="12" t="s">
        <v>490</v>
      </c>
      <c r="C118" s="123">
        <v>6.2</v>
      </c>
      <c r="D118" s="12" t="s">
        <v>108</v>
      </c>
      <c r="E118" s="12" t="s">
        <v>491</v>
      </c>
      <c r="F118" s="14">
        <v>2500000</v>
      </c>
      <c r="G118" s="14">
        <v>2520.06</v>
      </c>
      <c r="H118" s="14">
        <v>1.9</v>
      </c>
    </row>
    <row r="119" spans="2:8">
      <c r="B119" s="12" t="s">
        <v>492</v>
      </c>
      <c r="C119" s="123">
        <v>7.11</v>
      </c>
      <c r="D119" s="12" t="s">
        <v>108</v>
      </c>
      <c r="E119" s="12" t="s">
        <v>493</v>
      </c>
      <c r="F119" s="14">
        <v>2500000</v>
      </c>
      <c r="G119" s="14">
        <v>2378.58</v>
      </c>
      <c r="H119" s="14">
        <v>1.79</v>
      </c>
    </row>
    <row r="120" spans="2:8">
      <c r="B120" s="12" t="s">
        <v>310</v>
      </c>
      <c r="C120" s="123">
        <v>7.17</v>
      </c>
      <c r="D120" s="12" t="s">
        <v>108</v>
      </c>
      <c r="E120" s="12" t="s">
        <v>311</v>
      </c>
      <c r="F120" s="14">
        <v>1800000</v>
      </c>
      <c r="G120" s="14">
        <v>1805.74</v>
      </c>
      <c r="H120" s="14">
        <v>1.36</v>
      </c>
    </row>
    <row r="121" spans="2:8">
      <c r="B121" s="12" t="s">
        <v>494</v>
      </c>
      <c r="C121" s="123">
        <v>6.54</v>
      </c>
      <c r="D121" s="12" t="s">
        <v>108</v>
      </c>
      <c r="E121" s="12" t="s">
        <v>495</v>
      </c>
      <c r="F121" s="14">
        <v>1500000</v>
      </c>
      <c r="G121" s="14">
        <v>1517.11</v>
      </c>
      <c r="H121" s="14">
        <v>1.1399999999999999</v>
      </c>
    </row>
    <row r="122" spans="2:8">
      <c r="B122" s="12" t="s">
        <v>496</v>
      </c>
      <c r="C122" s="123">
        <v>7.17</v>
      </c>
      <c r="D122" s="12" t="s">
        <v>108</v>
      </c>
      <c r="E122" s="12" t="s">
        <v>497</v>
      </c>
      <c r="F122" s="14">
        <v>500000</v>
      </c>
      <c r="G122" s="14">
        <v>473.49</v>
      </c>
      <c r="H122" s="14">
        <v>0.36</v>
      </c>
    </row>
    <row r="123" spans="2:8">
      <c r="B123" s="12" t="s">
        <v>498</v>
      </c>
      <c r="C123" s="123">
        <v>7.37</v>
      </c>
      <c r="D123" s="12" t="s">
        <v>108</v>
      </c>
      <c r="E123" s="12" t="s">
        <v>499</v>
      </c>
      <c r="F123" s="14">
        <v>79500</v>
      </c>
      <c r="G123" s="14">
        <v>71.83</v>
      </c>
      <c r="H123" s="14">
        <v>0.05</v>
      </c>
    </row>
    <row r="124" spans="2:8">
      <c r="B124" s="114" t="s">
        <v>109</v>
      </c>
      <c r="C124" s="232"/>
      <c r="D124" s="114"/>
      <c r="E124" s="114"/>
      <c r="F124" s="22"/>
      <c r="G124" s="22">
        <f>SUM(G114:G123)</f>
        <v>8766.81</v>
      </c>
      <c r="H124" s="22">
        <f>SUM(H114:H123)</f>
        <v>6.6</v>
      </c>
    </row>
    <row r="125" spans="2:8">
      <c r="B125" s="114" t="s">
        <v>318</v>
      </c>
      <c r="C125" s="123"/>
    </row>
    <row r="126" spans="2:8">
      <c r="B126" s="12" t="s">
        <v>1295</v>
      </c>
      <c r="C126" s="123">
        <v>7.28</v>
      </c>
      <c r="D126" s="12" t="s">
        <v>320</v>
      </c>
      <c r="E126" s="12" t="s">
        <v>500</v>
      </c>
      <c r="F126" s="14">
        <v>250</v>
      </c>
      <c r="G126" s="14">
        <v>2508.14</v>
      </c>
      <c r="H126" s="14">
        <v>1.89</v>
      </c>
    </row>
    <row r="127" spans="2:8">
      <c r="B127" s="12" t="s">
        <v>501</v>
      </c>
      <c r="C127" s="123">
        <v>6.17</v>
      </c>
      <c r="D127" s="12" t="s">
        <v>320</v>
      </c>
      <c r="E127" s="12" t="s">
        <v>502</v>
      </c>
      <c r="F127" s="14">
        <v>50</v>
      </c>
      <c r="G127" s="14">
        <v>505.99</v>
      </c>
      <c r="H127" s="14">
        <v>0.38</v>
      </c>
    </row>
    <row r="128" spans="2:8">
      <c r="B128" s="12" t="s">
        <v>1052</v>
      </c>
      <c r="C128" s="123">
        <v>7.68</v>
      </c>
      <c r="D128" s="12" t="s">
        <v>320</v>
      </c>
      <c r="E128" s="12" t="s">
        <v>325</v>
      </c>
      <c r="F128" s="14">
        <v>50</v>
      </c>
      <c r="G128" s="14">
        <v>471.41</v>
      </c>
      <c r="H128" s="14">
        <v>0.36</v>
      </c>
    </row>
    <row r="129" spans="2:8">
      <c r="B129" s="12" t="s">
        <v>503</v>
      </c>
      <c r="C129" s="123">
        <v>6.73</v>
      </c>
      <c r="D129" s="12" t="s">
        <v>320</v>
      </c>
      <c r="E129" s="12" t="s">
        <v>504</v>
      </c>
      <c r="F129" s="14">
        <v>30</v>
      </c>
      <c r="G129" s="14">
        <v>298.95</v>
      </c>
      <c r="H129" s="14">
        <v>0.23</v>
      </c>
    </row>
    <row r="130" spans="2:8">
      <c r="B130" s="114" t="s">
        <v>336</v>
      </c>
      <c r="C130" s="232"/>
      <c r="D130" s="114"/>
      <c r="E130" s="114"/>
      <c r="F130" s="22"/>
      <c r="G130" s="22">
        <f>SUM(G125:G129)</f>
        <v>3784.49</v>
      </c>
      <c r="H130" s="22">
        <f>SUM(H125:H129)</f>
        <v>2.86</v>
      </c>
    </row>
    <row r="131" spans="2:8">
      <c r="B131" s="114" t="s">
        <v>110</v>
      </c>
      <c r="C131" s="123"/>
    </row>
    <row r="132" spans="2:8">
      <c r="B132" s="12" t="s">
        <v>505</v>
      </c>
      <c r="C132" s="123">
        <v>4.55</v>
      </c>
      <c r="D132" s="12" t="s">
        <v>108</v>
      </c>
      <c r="E132" s="12" t="s">
        <v>506</v>
      </c>
      <c r="F132" s="14">
        <v>1000000</v>
      </c>
      <c r="G132" s="14">
        <v>998.51</v>
      </c>
      <c r="H132" s="14">
        <v>0.75</v>
      </c>
    </row>
    <row r="133" spans="2:8">
      <c r="B133" s="12" t="s">
        <v>507</v>
      </c>
      <c r="C133" s="123">
        <v>5.0999999999999996</v>
      </c>
      <c r="D133" s="12" t="s">
        <v>108</v>
      </c>
      <c r="E133" s="12" t="s">
        <v>508</v>
      </c>
      <c r="F133" s="14">
        <v>1000000</v>
      </c>
      <c r="G133" s="14">
        <v>988.54</v>
      </c>
      <c r="H133" s="14">
        <v>0.75</v>
      </c>
    </row>
    <row r="134" spans="2:8">
      <c r="B134" s="114" t="s">
        <v>114</v>
      </c>
      <c r="C134" s="115"/>
      <c r="D134" s="114"/>
      <c r="E134" s="114"/>
      <c r="F134" s="22"/>
      <c r="G134" s="22">
        <f>SUM(G131:G133)</f>
        <v>1987.05</v>
      </c>
      <c r="H134" s="22">
        <f>SUM(H131:H133)</f>
        <v>1.5</v>
      </c>
    </row>
    <row r="135" spans="2:8">
      <c r="B135" s="114" t="s">
        <v>115</v>
      </c>
      <c r="C135" s="115"/>
      <c r="D135" s="114"/>
      <c r="E135" s="114"/>
      <c r="F135" s="22"/>
      <c r="G135" s="22">
        <v>17238</v>
      </c>
      <c r="H135" s="22">
        <v>13</v>
      </c>
    </row>
    <row r="136" spans="2:8">
      <c r="B136" s="114" t="s">
        <v>116</v>
      </c>
      <c r="C136" s="115"/>
      <c r="D136" s="114"/>
      <c r="E136" s="114"/>
      <c r="F136" s="22"/>
      <c r="G136" s="22">
        <f>+G91+G113+G124+G130+G134+G135</f>
        <v>139029.13188</v>
      </c>
      <c r="H136" s="22">
        <f>+H91+H113+H124+H130+H134+H135</f>
        <v>104.84428666682639</v>
      </c>
    </row>
    <row r="137" spans="2:8">
      <c r="B137" s="114" t="s">
        <v>117</v>
      </c>
      <c r="C137" s="115"/>
      <c r="D137" s="114"/>
      <c r="E137" s="114"/>
      <c r="F137" s="22"/>
      <c r="G137" s="22">
        <f>+G138-G136</f>
        <v>-6457.7622385300056</v>
      </c>
      <c r="H137" s="22">
        <f>+H138-H136</f>
        <v>-4.8442866668263918</v>
      </c>
    </row>
    <row r="138" spans="2:8">
      <c r="B138" s="114" t="s">
        <v>118</v>
      </c>
      <c r="C138" s="115"/>
      <c r="D138" s="114"/>
      <c r="E138" s="114"/>
      <c r="F138" s="22"/>
      <c r="G138" s="22">
        <v>132571.36964147</v>
      </c>
      <c r="H138" s="22">
        <v>100</v>
      </c>
    </row>
    <row r="139" spans="2:8">
      <c r="B139" s="12" t="s">
        <v>119</v>
      </c>
    </row>
    <row r="140" spans="2:8">
      <c r="B140" s="12" t="s">
        <v>120</v>
      </c>
    </row>
    <row r="141" spans="2:8">
      <c r="B141" s="12" t="s">
        <v>121</v>
      </c>
      <c r="C141" s="231">
        <v>44742</v>
      </c>
    </row>
    <row r="142" spans="2:8" ht="25.5">
      <c r="B142" s="116" t="s">
        <v>122</v>
      </c>
      <c r="C142" s="13" t="s">
        <v>123</v>
      </c>
    </row>
    <row r="143" spans="2:8">
      <c r="B143" s="114"/>
    </row>
    <row r="144" spans="2:8">
      <c r="B144" s="114" t="s">
        <v>124</v>
      </c>
    </row>
    <row r="145" spans="2:3">
      <c r="B145" s="114" t="s">
        <v>212</v>
      </c>
    </row>
    <row r="146" spans="2:3">
      <c r="B146" s="114" t="s">
        <v>125</v>
      </c>
    </row>
    <row r="147" spans="2:3">
      <c r="B147" s="114" t="s">
        <v>509</v>
      </c>
      <c r="C147" s="115"/>
    </row>
    <row r="148" spans="2:3">
      <c r="B148" s="114" t="s">
        <v>510</v>
      </c>
      <c r="C148" s="115"/>
    </row>
    <row r="149" spans="2:3">
      <c r="B149" s="114" t="s">
        <v>511</v>
      </c>
      <c r="C149" s="115"/>
    </row>
    <row r="150" spans="2:3">
      <c r="B150" s="114" t="s">
        <v>512</v>
      </c>
      <c r="C150" s="115"/>
    </row>
    <row r="151" spans="2:3">
      <c r="B151" s="114" t="s">
        <v>513</v>
      </c>
      <c r="C151" s="115"/>
    </row>
    <row r="152" spans="2:3">
      <c r="B152" s="114" t="s">
        <v>514</v>
      </c>
      <c r="C152" s="115"/>
    </row>
    <row r="153" spans="2:3">
      <c r="B153" s="114" t="s">
        <v>515</v>
      </c>
      <c r="C153" s="115"/>
    </row>
    <row r="154" spans="2:3">
      <c r="B154" s="114" t="s">
        <v>516</v>
      </c>
      <c r="C154" s="115"/>
    </row>
    <row r="155" spans="2:3">
      <c r="B155" s="114" t="s">
        <v>2169</v>
      </c>
      <c r="C155" s="232"/>
    </row>
    <row r="156" spans="2:3">
      <c r="B156" s="114" t="s">
        <v>126</v>
      </c>
      <c r="C156" s="123"/>
    </row>
    <row r="157" spans="2:3">
      <c r="B157" s="114" t="s">
        <v>2162</v>
      </c>
      <c r="C157" s="123"/>
    </row>
    <row r="158" spans="2:3">
      <c r="B158" s="114" t="s">
        <v>127</v>
      </c>
      <c r="C158" s="123"/>
    </row>
    <row r="161" spans="2:6" ht="14.25">
      <c r="B161" s="233" t="s">
        <v>2631</v>
      </c>
      <c r="C161" s="125"/>
    </row>
    <row r="162" spans="2:6" ht="25.5">
      <c r="B162" s="212" t="s">
        <v>2623</v>
      </c>
      <c r="C162" s="212" t="s">
        <v>2624</v>
      </c>
    </row>
    <row r="163" spans="2:6">
      <c r="B163" s="234" t="s">
        <v>2625</v>
      </c>
      <c r="C163" s="235">
        <v>2209</v>
      </c>
    </row>
    <row r="164" spans="2:6">
      <c r="B164" s="234" t="s">
        <v>2626</v>
      </c>
      <c r="C164" s="235">
        <v>0</v>
      </c>
    </row>
    <row r="165" spans="2:6">
      <c r="B165" s="234" t="s">
        <v>2627</v>
      </c>
      <c r="C165" s="235">
        <v>8300</v>
      </c>
    </row>
    <row r="166" spans="2:6">
      <c r="B166" s="234" t="s">
        <v>2628</v>
      </c>
      <c r="C166" s="235">
        <v>0</v>
      </c>
    </row>
    <row r="167" spans="2:6">
      <c r="B167" s="236" t="s">
        <v>2629</v>
      </c>
      <c r="C167" s="235">
        <v>0</v>
      </c>
    </row>
    <row r="168" spans="2:6">
      <c r="B168" s="237" t="s">
        <v>2630</v>
      </c>
      <c r="C168" s="238">
        <f>SUM(C163:C167)</f>
        <v>10509</v>
      </c>
    </row>
    <row r="171" spans="2:6" ht="15">
      <c r="B171" s="239" t="s">
        <v>2632</v>
      </c>
      <c r="C171" s="240">
        <v>44742</v>
      </c>
      <c r="D171" s="110"/>
      <c r="E171" s="110"/>
      <c r="F171" s="120"/>
    </row>
    <row r="172" spans="2:6" ht="45">
      <c r="B172" s="241" t="s">
        <v>2633</v>
      </c>
      <c r="C172" s="241" t="s">
        <v>2634</v>
      </c>
      <c r="D172" s="242" t="s">
        <v>2635</v>
      </c>
      <c r="E172" s="241" t="s">
        <v>2636</v>
      </c>
      <c r="F172" s="241" t="s">
        <v>2637</v>
      </c>
    </row>
    <row r="173" spans="2:6" ht="15">
      <c r="B173" s="300" t="s">
        <v>2645</v>
      </c>
      <c r="C173" s="301">
        <v>-180000</v>
      </c>
      <c r="D173" s="203">
        <v>367.23430000000002</v>
      </c>
      <c r="E173" s="203">
        <v>362.85</v>
      </c>
      <c r="F173" s="302">
        <v>10509</v>
      </c>
    </row>
    <row r="174" spans="2:6" ht="15">
      <c r="B174" s="300" t="s">
        <v>2691</v>
      </c>
      <c r="C174" s="301">
        <v>-188100</v>
      </c>
      <c r="D174" s="203">
        <v>1344.1416999999999</v>
      </c>
      <c r="E174" s="203">
        <v>1345.25</v>
      </c>
      <c r="F174" s="183"/>
    </row>
    <row r="175" spans="2:6" ht="15">
      <c r="B175" s="300" t="s">
        <v>2698</v>
      </c>
      <c r="C175" s="301">
        <v>-118800</v>
      </c>
      <c r="D175" s="203">
        <v>2154.8395</v>
      </c>
      <c r="E175" s="203">
        <v>2168.1999999999998</v>
      </c>
      <c r="F175" s="183"/>
    </row>
    <row r="176" spans="2:6" ht="15">
      <c r="B176" s="300" t="s">
        <v>2699</v>
      </c>
      <c r="C176" s="301">
        <v>-151250</v>
      </c>
      <c r="D176" s="203">
        <v>711.61109999999996</v>
      </c>
      <c r="E176" s="203">
        <v>708.6</v>
      </c>
      <c r="F176" s="183"/>
    </row>
    <row r="177" spans="1:9" ht="15">
      <c r="B177" s="300" t="s">
        <v>2717</v>
      </c>
      <c r="C177" s="301">
        <v>-145800</v>
      </c>
      <c r="D177" s="203">
        <v>558.75710000000004</v>
      </c>
      <c r="E177" s="203">
        <v>548.20000000000005</v>
      </c>
      <c r="F177" s="183"/>
    </row>
    <row r="178" spans="1:9" ht="15">
      <c r="B178" s="300" t="s">
        <v>2731</v>
      </c>
      <c r="C178" s="301">
        <v>-18100</v>
      </c>
      <c r="D178" s="203">
        <v>8519.4141999999993</v>
      </c>
      <c r="E178" s="203">
        <v>8462.75</v>
      </c>
      <c r="F178" s="183"/>
    </row>
    <row r="179" spans="1:9" ht="15">
      <c r="B179" s="300" t="s">
        <v>2755</v>
      </c>
      <c r="C179" s="301">
        <v>-54000</v>
      </c>
      <c r="D179" s="203">
        <v>464.1739</v>
      </c>
      <c r="E179" s="203">
        <v>464.8</v>
      </c>
      <c r="F179" s="183"/>
    </row>
    <row r="180" spans="1:9" ht="15">
      <c r="B180" s="300" t="s">
        <v>2760</v>
      </c>
      <c r="C180" s="301">
        <v>-19050</v>
      </c>
      <c r="D180" s="203">
        <v>3300.7040000000002</v>
      </c>
      <c r="E180" s="203">
        <v>3267.25</v>
      </c>
      <c r="F180" s="183"/>
    </row>
    <row r="181" spans="1:9" ht="15">
      <c r="B181" s="300" t="s">
        <v>2763</v>
      </c>
      <c r="C181" s="301">
        <v>-688500</v>
      </c>
      <c r="D181" s="203">
        <v>209.29150000000001</v>
      </c>
      <c r="E181" s="203">
        <v>202.65</v>
      </c>
      <c r="F181" s="183"/>
    </row>
    <row r="182" spans="1:9" ht="15">
      <c r="B182" s="300" t="s">
        <v>2770</v>
      </c>
      <c r="C182" s="301">
        <v>-30500</v>
      </c>
      <c r="D182" s="203">
        <v>5547.6867000000002</v>
      </c>
      <c r="E182" s="203">
        <v>5560.8</v>
      </c>
      <c r="F182" s="184"/>
    </row>
    <row r="185" spans="1:9">
      <c r="B185" s="284" t="s">
        <v>2986</v>
      </c>
      <c r="C185" s="285">
        <v>0.11990000000000001</v>
      </c>
    </row>
    <row r="187" spans="1:9" s="22" customFormat="1" ht="15">
      <c r="A187" s="114"/>
      <c r="B187" s="249" t="s">
        <v>2780</v>
      </c>
      <c r="C187" s="285"/>
      <c r="D187" s="117"/>
      <c r="E187" s="117"/>
      <c r="F187" s="303"/>
      <c r="I187" s="114"/>
    </row>
    <row r="188" spans="1:9" s="14" customFormat="1" ht="15">
      <c r="A188" s="12"/>
      <c r="B188" s="304"/>
      <c r="C188" s="305"/>
      <c r="D188" s="306"/>
      <c r="E188" s="306"/>
      <c r="F188" s="307"/>
      <c r="I188" s="12"/>
    </row>
    <row r="189" spans="1:9" s="14" customFormat="1" ht="15.75">
      <c r="A189" s="12"/>
      <c r="B189" s="274" t="s">
        <v>2778</v>
      </c>
      <c r="C189" s="197" t="s">
        <v>3009</v>
      </c>
      <c r="D189" s="117"/>
      <c r="E189" s="117"/>
      <c r="F189" s="303"/>
      <c r="I189" s="12"/>
    </row>
    <row r="190" spans="1:9" ht="15">
      <c r="B190" s="181" t="s">
        <v>2789</v>
      </c>
      <c r="C190" s="188">
        <v>60</v>
      </c>
    </row>
    <row r="191" spans="1:9" ht="15">
      <c r="B191" s="181" t="s">
        <v>3036</v>
      </c>
      <c r="C191" s="188">
        <v>75</v>
      </c>
    </row>
    <row r="192" spans="1:9" ht="15">
      <c r="B192" s="181" t="s">
        <v>2841</v>
      </c>
      <c r="C192" s="188">
        <v>356</v>
      </c>
    </row>
    <row r="193" spans="2:3" ht="15">
      <c r="B193" s="181" t="s">
        <v>2847</v>
      </c>
      <c r="C193" s="188">
        <v>377</v>
      </c>
    </row>
    <row r="194" spans="2:3" ht="15">
      <c r="B194" s="181" t="s">
        <v>2858</v>
      </c>
      <c r="C194" s="188">
        <v>110</v>
      </c>
    </row>
    <row r="195" spans="2:3" ht="15">
      <c r="B195" s="181" t="s">
        <v>2873</v>
      </c>
      <c r="C195" s="188">
        <v>46</v>
      </c>
    </row>
    <row r="196" spans="2:3" ht="15">
      <c r="B196" s="181" t="s">
        <v>2892</v>
      </c>
      <c r="C196" s="188">
        <v>177</v>
      </c>
    </row>
    <row r="197" spans="2:3" ht="15">
      <c r="B197" s="181" t="s">
        <v>2934</v>
      </c>
      <c r="C197" s="188">
        <v>18</v>
      </c>
    </row>
    <row r="198" spans="2:3" ht="15">
      <c r="B198" s="181" t="s">
        <v>2948</v>
      </c>
      <c r="C198" s="188">
        <v>51</v>
      </c>
    </row>
    <row r="199" spans="2:3" ht="15">
      <c r="B199" s="181" t="s">
        <v>2951</v>
      </c>
      <c r="C199" s="188">
        <v>85</v>
      </c>
    </row>
    <row r="200" spans="2:3" ht="15">
      <c r="B200" s="181" t="s">
        <v>2960</v>
      </c>
      <c r="C200" s="188">
        <v>153</v>
      </c>
    </row>
    <row r="201" spans="2:3" ht="15">
      <c r="B201" s="181" t="s">
        <v>2965</v>
      </c>
      <c r="C201" s="188">
        <v>25</v>
      </c>
    </row>
    <row r="204" spans="2:3" ht="15.75">
      <c r="B204" s="274" t="s">
        <v>2993</v>
      </c>
      <c r="C204" s="197" t="s">
        <v>3009</v>
      </c>
    </row>
    <row r="205" spans="2:3" ht="15">
      <c r="B205" s="181" t="s">
        <v>2789</v>
      </c>
      <c r="C205" s="188">
        <v>60</v>
      </c>
    </row>
    <row r="206" spans="2:3" ht="15">
      <c r="B206" s="181" t="s">
        <v>3036</v>
      </c>
      <c r="C206" s="188">
        <v>75</v>
      </c>
    </row>
    <row r="207" spans="2:3" ht="15">
      <c r="B207" s="181" t="s">
        <v>2841</v>
      </c>
      <c r="C207" s="188">
        <v>356</v>
      </c>
    </row>
    <row r="208" spans="2:3" ht="15">
      <c r="B208" s="181" t="s">
        <v>2847</v>
      </c>
      <c r="C208" s="188">
        <v>377</v>
      </c>
    </row>
    <row r="209" spans="2:3" ht="15">
      <c r="B209" s="181" t="s">
        <v>2858</v>
      </c>
      <c r="C209" s="188">
        <v>110</v>
      </c>
    </row>
    <row r="210" spans="2:3" ht="15">
      <c r="B210" s="181" t="s">
        <v>2873</v>
      </c>
      <c r="C210" s="188">
        <v>46</v>
      </c>
    </row>
    <row r="211" spans="2:3" ht="15">
      <c r="B211" s="181" t="s">
        <v>2892</v>
      </c>
      <c r="C211" s="188">
        <v>177</v>
      </c>
    </row>
    <row r="212" spans="2:3" ht="15">
      <c r="B212" s="181" t="s">
        <v>2934</v>
      </c>
      <c r="C212" s="188">
        <v>18</v>
      </c>
    </row>
    <row r="213" spans="2:3" ht="15">
      <c r="B213" s="181" t="s">
        <v>2948</v>
      </c>
      <c r="C213" s="188">
        <v>51</v>
      </c>
    </row>
    <row r="214" spans="2:3" ht="15">
      <c r="B214" s="181" t="s">
        <v>2951</v>
      </c>
      <c r="C214" s="188">
        <v>85</v>
      </c>
    </row>
    <row r="215" spans="2:3" ht="15">
      <c r="B215" s="181" t="s">
        <v>2960</v>
      </c>
      <c r="C215" s="188">
        <v>153</v>
      </c>
    </row>
    <row r="216" spans="2:3" ht="15">
      <c r="B216" s="181" t="s">
        <v>2965</v>
      </c>
      <c r="C216" s="188">
        <v>25</v>
      </c>
    </row>
    <row r="219" spans="2:3" ht="15.75">
      <c r="B219" s="251" t="s">
        <v>2968</v>
      </c>
      <c r="C219" s="308" t="s">
        <v>2980</v>
      </c>
    </row>
    <row r="220" spans="2:3" ht="15">
      <c r="B220" s="181" t="s">
        <v>2789</v>
      </c>
      <c r="C220" s="172">
        <v>65395652.700000003</v>
      </c>
    </row>
    <row r="221" spans="2:3" ht="15">
      <c r="B221" s="181" t="s">
        <v>3036</v>
      </c>
      <c r="C221" s="172">
        <v>72350475</v>
      </c>
    </row>
    <row r="222" spans="2:3" ht="15">
      <c r="B222" s="181" t="s">
        <v>2841</v>
      </c>
      <c r="C222" s="172">
        <v>263156662.12</v>
      </c>
    </row>
    <row r="223" spans="2:3" ht="15">
      <c r="B223" s="181" t="s">
        <v>2847</v>
      </c>
      <c r="C223" s="172">
        <v>245048250.50999999</v>
      </c>
    </row>
    <row r="224" spans="2:3" ht="15">
      <c r="B224" s="181" t="s">
        <v>2858</v>
      </c>
      <c r="C224" s="172">
        <v>107947125</v>
      </c>
    </row>
    <row r="225" spans="2:3" ht="15">
      <c r="B225" s="181" t="s">
        <v>2873</v>
      </c>
      <c r="C225" s="172">
        <v>71691282.900000006</v>
      </c>
    </row>
    <row r="226" spans="2:3" ht="15">
      <c r="B226" s="181" t="s">
        <v>2892</v>
      </c>
      <c r="C226" s="172">
        <v>150689944.74000001</v>
      </c>
    </row>
    <row r="227" spans="2:3" ht="15">
      <c r="B227" s="181" t="s">
        <v>2934</v>
      </c>
      <c r="C227" s="172">
        <v>25000347.600000001</v>
      </c>
    </row>
    <row r="228" spans="2:3" ht="15">
      <c r="B228" s="181" t="s">
        <v>2948</v>
      </c>
      <c r="C228" s="172">
        <v>143758800</v>
      </c>
    </row>
    <row r="229" spans="2:3" ht="15">
      <c r="B229" s="181" t="s">
        <v>2951</v>
      </c>
      <c r="C229" s="172">
        <v>83010277.049999997</v>
      </c>
    </row>
    <row r="230" spans="2:3" ht="15">
      <c r="B230" s="181" t="s">
        <v>2960</v>
      </c>
      <c r="C230" s="172">
        <v>169110550.09999999</v>
      </c>
    </row>
    <row r="231" spans="2:3" ht="15">
      <c r="B231" s="181" t="s">
        <v>2965</v>
      </c>
      <c r="C231" s="172">
        <v>35641797.840000004</v>
      </c>
    </row>
    <row r="232" spans="2:3" ht="15">
      <c r="C232" s="309">
        <f>SUM(C220:C231)</f>
        <v>1432801165.5599997</v>
      </c>
    </row>
    <row r="235" spans="2:3" ht="15.75">
      <c r="B235" s="251" t="s">
        <v>2970</v>
      </c>
      <c r="C235" s="197" t="s">
        <v>2980</v>
      </c>
    </row>
    <row r="236" spans="2:3" ht="15">
      <c r="B236" s="181" t="s">
        <v>2789</v>
      </c>
      <c r="C236" s="172">
        <v>65243071.400000006</v>
      </c>
    </row>
    <row r="237" spans="2:3" ht="15">
      <c r="B237" s="181" t="s">
        <v>3036</v>
      </c>
      <c r="C237" s="172">
        <v>75535458.569999993</v>
      </c>
    </row>
    <row r="238" spans="2:3" ht="15">
      <c r="B238" s="181" t="s">
        <v>2841</v>
      </c>
      <c r="C238" s="172">
        <v>260336875.39000002</v>
      </c>
    </row>
    <row r="239" spans="2:3" ht="15">
      <c r="B239" s="181" t="s">
        <v>2847</v>
      </c>
      <c r="C239" s="172">
        <v>246114715.72999999</v>
      </c>
    </row>
    <row r="240" spans="2:3" ht="15">
      <c r="B240" s="181" t="s">
        <v>2858</v>
      </c>
      <c r="C240" s="172">
        <v>108029527.09</v>
      </c>
    </row>
    <row r="241" spans="2:9" ht="15">
      <c r="B241" s="181" t="s">
        <v>2873</v>
      </c>
      <c r="C241" s="172">
        <v>68654536.109999999</v>
      </c>
    </row>
    <row r="242" spans="2:9" ht="15">
      <c r="B242" s="181" t="s">
        <v>2892</v>
      </c>
      <c r="C242" s="172">
        <v>138429219.88</v>
      </c>
    </row>
    <row r="243" spans="2:9" ht="15">
      <c r="B243" s="181" t="s">
        <v>2934</v>
      </c>
      <c r="C243" s="172">
        <v>24630379.700000003</v>
      </c>
    </row>
    <row r="244" spans="2:9" ht="15">
      <c r="B244" s="181" t="s">
        <v>2948</v>
      </c>
      <c r="C244" s="172">
        <v>155940772.30000001</v>
      </c>
    </row>
    <row r="245" spans="2:9" ht="15">
      <c r="B245" s="181" t="s">
        <v>2951</v>
      </c>
      <c r="C245" s="172">
        <v>81763458.060000002</v>
      </c>
    </row>
    <row r="246" spans="2:9" ht="15">
      <c r="B246" s="181" t="s">
        <v>2960</v>
      </c>
      <c r="C246" s="172">
        <v>181466842.06</v>
      </c>
    </row>
    <row r="247" spans="2:9" ht="15">
      <c r="B247" s="181" t="s">
        <v>2965</v>
      </c>
      <c r="C247" s="172">
        <v>36468295.440000005</v>
      </c>
    </row>
    <row r="248" spans="2:9" ht="15">
      <c r="C248" s="309">
        <f>SUM(C236:C247)</f>
        <v>1442613151.73</v>
      </c>
    </row>
    <row r="250" spans="2:9" ht="15.75">
      <c r="B250" s="310" t="s">
        <v>2994</v>
      </c>
      <c r="C250" s="311">
        <f>+C248-C232</f>
        <v>9811986.1700003147</v>
      </c>
    </row>
    <row r="253" spans="2:9" ht="15">
      <c r="B253" s="239" t="s">
        <v>3005</v>
      </c>
      <c r="C253" s="240">
        <v>44742</v>
      </c>
      <c r="D253" s="259"/>
      <c r="E253" s="259"/>
      <c r="F253" s="287"/>
    </row>
    <row r="254" spans="2:9" ht="38.25">
      <c r="B254" s="212" t="s">
        <v>2633</v>
      </c>
      <c r="C254" s="212" t="s">
        <v>2634</v>
      </c>
      <c r="D254" s="214" t="s">
        <v>2635</v>
      </c>
      <c r="E254" s="212" t="s">
        <v>2636</v>
      </c>
      <c r="F254" s="372" t="s">
        <v>2637</v>
      </c>
    </row>
    <row r="255" spans="2:9" ht="15">
      <c r="B255" s="181" t="s">
        <v>461</v>
      </c>
      <c r="C255" s="312">
        <v>35</v>
      </c>
      <c r="D255" s="313">
        <v>50817.3125</v>
      </c>
      <c r="E255" s="314">
        <v>50517</v>
      </c>
      <c r="F255" s="402" t="s">
        <v>2995</v>
      </c>
      <c r="I255" s="14"/>
    </row>
    <row r="256" spans="2:9" ht="15">
      <c r="B256" s="181" t="s">
        <v>2013</v>
      </c>
      <c r="C256" s="312">
        <v>-35</v>
      </c>
      <c r="D256" s="313">
        <v>51449.953999999998</v>
      </c>
      <c r="E256" s="314">
        <v>50517</v>
      </c>
      <c r="F256" s="402"/>
      <c r="I256" s="14"/>
    </row>
    <row r="257" spans="2:10" ht="15">
      <c r="B257" s="181" t="s">
        <v>3066</v>
      </c>
      <c r="C257" s="312">
        <v>4663</v>
      </c>
      <c r="D257" s="313">
        <v>65383.302000000003</v>
      </c>
      <c r="E257" s="314">
        <v>59606</v>
      </c>
      <c r="F257" s="402"/>
      <c r="I257" s="14"/>
    </row>
    <row r="258" spans="2:10" ht="15">
      <c r="B258" s="181" t="s">
        <v>2007</v>
      </c>
      <c r="C258" s="312">
        <v>-4663</v>
      </c>
      <c r="D258" s="313">
        <v>61969.477299999999</v>
      </c>
      <c r="E258" s="314">
        <v>59295</v>
      </c>
      <c r="F258" s="402"/>
      <c r="I258" s="14"/>
    </row>
    <row r="259" spans="2:10" ht="15">
      <c r="B259" s="181" t="s">
        <v>3067</v>
      </c>
      <c r="C259" s="312">
        <v>565</v>
      </c>
      <c r="D259" s="313">
        <v>65160.816800000001</v>
      </c>
      <c r="E259" s="314">
        <v>59606</v>
      </c>
      <c r="F259" s="402"/>
      <c r="I259" s="14"/>
    </row>
    <row r="260" spans="2:10" ht="15">
      <c r="B260" s="181" t="s">
        <v>2008</v>
      </c>
      <c r="C260" s="312">
        <v>-565</v>
      </c>
      <c r="D260" s="313">
        <v>62764.176899999999</v>
      </c>
      <c r="E260" s="314">
        <v>59287</v>
      </c>
      <c r="F260" s="402"/>
      <c r="I260" s="14"/>
    </row>
    <row r="261" spans="2:10" ht="15">
      <c r="B261" s="181" t="s">
        <v>2013</v>
      </c>
      <c r="C261" s="312">
        <v>-10</v>
      </c>
      <c r="D261" s="313">
        <v>51449.953999999998</v>
      </c>
      <c r="E261" s="314">
        <v>50517</v>
      </c>
      <c r="F261" s="402"/>
      <c r="I261" s="14"/>
    </row>
    <row r="262" spans="2:10" ht="15">
      <c r="B262" s="181" t="s">
        <v>2005</v>
      </c>
      <c r="C262" s="312">
        <v>10</v>
      </c>
      <c r="D262" s="313">
        <v>50731.623500000002</v>
      </c>
      <c r="E262" s="314">
        <v>50788</v>
      </c>
      <c r="F262" s="402"/>
      <c r="I262" s="14"/>
    </row>
    <row r="263" spans="2:10" ht="15">
      <c r="B263" s="181" t="s">
        <v>2011</v>
      </c>
      <c r="C263" s="376">
        <v>-683</v>
      </c>
      <c r="D263" s="313">
        <v>51286.902699999999</v>
      </c>
      <c r="E263" s="314">
        <v>50589</v>
      </c>
      <c r="F263" s="402"/>
      <c r="G263" s="213"/>
      <c r="I263" s="14"/>
    </row>
    <row r="264" spans="2:10" ht="15">
      <c r="B264" s="181" t="s">
        <v>2012</v>
      </c>
      <c r="C264" s="315">
        <v>683</v>
      </c>
      <c r="D264" s="313">
        <v>50953.626400000001</v>
      </c>
      <c r="E264" s="314">
        <v>50719</v>
      </c>
      <c r="F264" s="402"/>
      <c r="G264" s="213"/>
      <c r="I264" s="14"/>
      <c r="J264" s="377"/>
    </row>
    <row r="265" spans="2:10" s="110" customFormat="1" ht="15">
      <c r="B265" s="265" t="s">
        <v>3000</v>
      </c>
      <c r="C265" s="266"/>
      <c r="D265" s="266"/>
      <c r="E265" s="266"/>
      <c r="F265" s="261"/>
      <c r="G265" s="213"/>
    </row>
    <row r="266" spans="2:10" ht="15">
      <c r="G266" s="213"/>
    </row>
    <row r="267" spans="2:10" ht="25.5">
      <c r="B267" s="316" t="s">
        <v>3007</v>
      </c>
      <c r="C267" s="317">
        <v>7.6999999999999999E-2</v>
      </c>
      <c r="G267" s="213"/>
    </row>
    <row r="268" spans="2:10" ht="15">
      <c r="G268" s="213"/>
    </row>
    <row r="269" spans="2:10" ht="15">
      <c r="B269" s="259" t="s">
        <v>3013</v>
      </c>
      <c r="C269" s="240">
        <v>44742</v>
      </c>
      <c r="D269" s="198"/>
      <c r="E269" s="297"/>
      <c r="F269" s="287"/>
      <c r="G269" s="213"/>
    </row>
    <row r="270" spans="2:10" ht="38.25">
      <c r="B270" s="210" t="s">
        <v>2633</v>
      </c>
      <c r="C270" s="210" t="s">
        <v>3014</v>
      </c>
      <c r="D270" s="174" t="s">
        <v>2635</v>
      </c>
      <c r="E270" s="211" t="s">
        <v>2636</v>
      </c>
      <c r="F270" s="212" t="s">
        <v>2637</v>
      </c>
      <c r="G270" s="213"/>
    </row>
    <row r="271" spans="2:10" ht="15">
      <c r="B271" s="181" t="s">
        <v>461</v>
      </c>
      <c r="C271" s="373">
        <v>45</v>
      </c>
      <c r="D271" s="313">
        <v>50817.3125</v>
      </c>
      <c r="E271" s="290">
        <v>50517</v>
      </c>
      <c r="F271" s="374"/>
      <c r="G271" s="213"/>
      <c r="I271" s="14"/>
    </row>
    <row r="272" spans="2:10" ht="15">
      <c r="B272" s="181" t="s">
        <v>2009</v>
      </c>
      <c r="C272" s="373">
        <v>71</v>
      </c>
      <c r="D272" s="313">
        <v>61623.957999999999</v>
      </c>
      <c r="E272" s="290">
        <v>58887</v>
      </c>
      <c r="F272" s="374"/>
      <c r="G272" s="213"/>
      <c r="I272" s="14"/>
    </row>
    <row r="273" spans="1:10" ht="15">
      <c r="B273" s="181" t="s">
        <v>2008</v>
      </c>
      <c r="C273" s="312">
        <v>208</v>
      </c>
      <c r="D273" s="313">
        <v>62764.176899999999</v>
      </c>
      <c r="E273" s="314">
        <v>59287</v>
      </c>
      <c r="F273" s="374"/>
      <c r="G273" s="213"/>
      <c r="I273" s="14"/>
    </row>
    <row r="274" spans="1:10" ht="15">
      <c r="B274" s="181" t="s">
        <v>2001</v>
      </c>
      <c r="C274" s="373">
        <v>40</v>
      </c>
      <c r="D274" s="315">
        <v>231.8057</v>
      </c>
      <c r="E274" s="315">
        <v>208.8</v>
      </c>
      <c r="F274" s="375"/>
      <c r="G274" s="213"/>
      <c r="I274" s="14"/>
    </row>
    <row r="275" spans="1:10" ht="15">
      <c r="B275" s="181" t="s">
        <v>2002</v>
      </c>
      <c r="C275" s="315">
        <v>30</v>
      </c>
      <c r="D275" s="315">
        <v>2841.9789000000001</v>
      </c>
      <c r="E275" s="315">
        <v>2648</v>
      </c>
      <c r="F275" s="375"/>
      <c r="G275" s="213"/>
      <c r="I275" s="14"/>
    </row>
    <row r="276" spans="1:10" ht="15">
      <c r="B276" s="181" t="s">
        <v>2003</v>
      </c>
      <c r="C276" s="318">
        <v>40</v>
      </c>
      <c r="D276" s="315">
        <v>44422.008999999998</v>
      </c>
      <c r="E276" s="315">
        <v>42730</v>
      </c>
      <c r="F276" s="375"/>
      <c r="G276" s="213"/>
      <c r="I276" s="14"/>
    </row>
    <row r="277" spans="1:10" ht="15">
      <c r="B277" s="181" t="s">
        <v>2004</v>
      </c>
      <c r="C277" s="315">
        <v>25</v>
      </c>
      <c r="D277" s="315">
        <v>8495.4603999999999</v>
      </c>
      <c r="E277" s="315">
        <v>8207</v>
      </c>
      <c r="F277" s="375"/>
      <c r="G277" s="213"/>
      <c r="I277" s="14"/>
    </row>
    <row r="278" spans="1:10" ht="15">
      <c r="B278" s="181" t="s">
        <v>2010</v>
      </c>
      <c r="C278" s="319">
        <v>5500</v>
      </c>
      <c r="D278" s="320">
        <v>14589.3243</v>
      </c>
      <c r="E278" s="320">
        <v>14173</v>
      </c>
      <c r="F278" s="375"/>
      <c r="G278" s="213"/>
      <c r="I278" s="14"/>
    </row>
    <row r="279" spans="1:10" ht="15">
      <c r="B279" s="181" t="s">
        <v>2012</v>
      </c>
      <c r="C279" s="315">
        <v>306</v>
      </c>
      <c r="D279" s="315">
        <v>50953.626400000001</v>
      </c>
      <c r="E279" s="315">
        <v>50719</v>
      </c>
      <c r="F279" s="375"/>
      <c r="G279" s="213"/>
      <c r="I279" s="14"/>
    </row>
    <row r="280" spans="1:10" ht="15">
      <c r="B280" s="181" t="s">
        <v>2006</v>
      </c>
      <c r="C280" s="315">
        <v>40</v>
      </c>
      <c r="D280" s="313">
        <v>8032.3942999999999</v>
      </c>
      <c r="E280" s="290">
        <v>7816</v>
      </c>
      <c r="F280" s="375"/>
      <c r="G280" s="213"/>
      <c r="I280" s="14"/>
      <c r="J280" s="14"/>
    </row>
    <row r="281" spans="1:10" s="110" customFormat="1" ht="15">
      <c r="B281" s="265" t="s">
        <v>3000</v>
      </c>
      <c r="C281" s="266"/>
      <c r="D281" s="266"/>
      <c r="E281" s="266"/>
      <c r="F281" s="261"/>
      <c r="G281" s="213"/>
    </row>
    <row r="282" spans="1:10" s="14" customFormat="1" ht="15">
      <c r="A282" s="12"/>
      <c r="B282" s="321"/>
      <c r="C282" s="317"/>
      <c r="D282" s="306"/>
      <c r="E282" s="306"/>
      <c r="F282" s="307"/>
      <c r="G282" s="213"/>
      <c r="I282" s="12"/>
    </row>
    <row r="283" spans="1:10" ht="25.5">
      <c r="B283" s="321" t="s">
        <v>3015</v>
      </c>
      <c r="C283" s="317">
        <v>5.8500000000000003E-2</v>
      </c>
      <c r="G283" s="213"/>
    </row>
    <row r="284" spans="1:10" ht="15">
      <c r="G284" s="213"/>
    </row>
    <row r="285" spans="1:10" ht="15.75">
      <c r="B285" s="294" t="s">
        <v>3008</v>
      </c>
      <c r="C285" s="197" t="s">
        <v>3009</v>
      </c>
      <c r="G285" s="213"/>
    </row>
    <row r="286" spans="1:10" ht="15">
      <c r="B286" s="181" t="s">
        <v>3034</v>
      </c>
      <c r="C286" s="205">
        <v>20</v>
      </c>
      <c r="G286" s="213"/>
    </row>
    <row r="287" spans="1:10" ht="15">
      <c r="B287" s="181" t="s">
        <v>3035</v>
      </c>
      <c r="C287" s="205">
        <v>68</v>
      </c>
      <c r="G287" s="213"/>
    </row>
    <row r="288" spans="1:10" ht="15">
      <c r="B288" s="181" t="s">
        <v>3037</v>
      </c>
      <c r="C288" s="205">
        <v>50</v>
      </c>
      <c r="G288" s="213"/>
    </row>
    <row r="289" spans="2:7" ht="15">
      <c r="B289" s="181" t="s">
        <v>3038</v>
      </c>
      <c r="C289" s="205">
        <v>40</v>
      </c>
      <c r="G289" s="213"/>
    </row>
    <row r="290" spans="2:7" ht="15">
      <c r="B290" s="181" t="s">
        <v>3039</v>
      </c>
      <c r="C290" s="205">
        <v>68</v>
      </c>
      <c r="G290" s="213"/>
    </row>
    <row r="291" spans="2:7" ht="15">
      <c r="B291" s="181" t="s">
        <v>3040</v>
      </c>
      <c r="C291" s="205">
        <v>14</v>
      </c>
      <c r="G291" s="213"/>
    </row>
    <row r="292" spans="2:7" ht="15">
      <c r="B292" s="181" t="s">
        <v>3041</v>
      </c>
      <c r="C292" s="205">
        <v>54</v>
      </c>
      <c r="G292" s="213"/>
    </row>
    <row r="293" spans="2:7" ht="15">
      <c r="B293" s="181" t="s">
        <v>3042</v>
      </c>
      <c r="C293" s="205">
        <v>94</v>
      </c>
      <c r="G293" s="213"/>
    </row>
    <row r="294" spans="2:7" ht="15">
      <c r="B294" s="181" t="s">
        <v>3043</v>
      </c>
      <c r="C294" s="205">
        <v>45</v>
      </c>
      <c r="G294" s="213"/>
    </row>
    <row r="295" spans="2:7" ht="15">
      <c r="B295" s="181" t="s">
        <v>3044</v>
      </c>
      <c r="C295" s="205">
        <v>25</v>
      </c>
      <c r="G295" s="213"/>
    </row>
    <row r="296" spans="2:7" ht="15">
      <c r="B296" s="181" t="s">
        <v>3045</v>
      </c>
      <c r="C296" s="205">
        <v>80</v>
      </c>
      <c r="G296" s="213"/>
    </row>
    <row r="297" spans="2:7" ht="15">
      <c r="B297" s="181" t="s">
        <v>3046</v>
      </c>
      <c r="C297" s="205">
        <v>52</v>
      </c>
      <c r="G297" s="213"/>
    </row>
    <row r="298" spans="2:7" ht="15">
      <c r="B298" s="181" t="s">
        <v>3047</v>
      </c>
      <c r="C298" s="205">
        <v>220</v>
      </c>
      <c r="G298" s="213"/>
    </row>
    <row r="299" spans="2:7" ht="15">
      <c r="B299" s="181" t="s">
        <v>3048</v>
      </c>
      <c r="C299" s="205">
        <v>35</v>
      </c>
      <c r="G299" s="213"/>
    </row>
    <row r="300" spans="2:7" ht="15">
      <c r="B300" s="181" t="s">
        <v>3049</v>
      </c>
      <c r="C300" s="205">
        <v>55</v>
      </c>
      <c r="G300" s="213"/>
    </row>
    <row r="301" spans="2:7" ht="15">
      <c r="B301" s="181" t="s">
        <v>3050</v>
      </c>
      <c r="C301" s="205">
        <v>9050</v>
      </c>
      <c r="G301" s="213"/>
    </row>
    <row r="302" spans="2:7" ht="15">
      <c r="B302" s="181" t="s">
        <v>3051</v>
      </c>
      <c r="C302" s="205">
        <v>30</v>
      </c>
      <c r="G302" s="213"/>
    </row>
    <row r="303" spans="2:7" ht="15">
      <c r="B303" s="181" t="s">
        <v>3052</v>
      </c>
      <c r="C303" s="205">
        <v>139</v>
      </c>
      <c r="G303" s="213"/>
    </row>
    <row r="304" spans="2:7" ht="15">
      <c r="B304" s="181" t="s">
        <v>3053</v>
      </c>
      <c r="C304" s="205">
        <v>4663</v>
      </c>
      <c r="G304" s="213"/>
    </row>
    <row r="305" spans="2:7" ht="15">
      <c r="B305" s="181" t="s">
        <v>3054</v>
      </c>
      <c r="C305" s="205">
        <v>15</v>
      </c>
      <c r="G305" s="213"/>
    </row>
    <row r="306" spans="2:7" ht="15">
      <c r="B306" s="181" t="s">
        <v>3055</v>
      </c>
      <c r="C306" s="205">
        <v>25</v>
      </c>
      <c r="G306" s="213"/>
    </row>
    <row r="307" spans="2:7" ht="15">
      <c r="G307" s="213"/>
    </row>
    <row r="308" spans="2:7" ht="15">
      <c r="G308" s="213"/>
    </row>
    <row r="309" spans="2:7" ht="15.75">
      <c r="B309" s="294" t="s">
        <v>3010</v>
      </c>
      <c r="C309" s="197" t="s">
        <v>3009</v>
      </c>
      <c r="G309" s="213"/>
    </row>
    <row r="310" spans="2:7" ht="15">
      <c r="B310" s="181" t="s">
        <v>3034</v>
      </c>
      <c r="C310" s="205">
        <v>20</v>
      </c>
      <c r="G310" s="213"/>
    </row>
    <row r="311" spans="2:7" ht="15">
      <c r="B311" s="181" t="s">
        <v>3035</v>
      </c>
      <c r="C311" s="205">
        <v>68</v>
      </c>
      <c r="G311" s="213"/>
    </row>
    <row r="312" spans="2:7" ht="15">
      <c r="B312" s="181" t="s">
        <v>3037</v>
      </c>
      <c r="C312" s="205">
        <v>50</v>
      </c>
      <c r="G312" s="213"/>
    </row>
    <row r="313" spans="2:7" ht="15">
      <c r="B313" s="181" t="s">
        <v>3038</v>
      </c>
      <c r="C313" s="205">
        <v>40</v>
      </c>
      <c r="G313" s="213"/>
    </row>
    <row r="314" spans="2:7" ht="15">
      <c r="B314" s="181" t="s">
        <v>3039</v>
      </c>
      <c r="C314" s="205">
        <v>68</v>
      </c>
      <c r="G314" s="213"/>
    </row>
    <row r="315" spans="2:7" ht="15">
      <c r="B315" s="181" t="s">
        <v>3040</v>
      </c>
      <c r="C315" s="205">
        <v>14</v>
      </c>
      <c r="G315" s="213"/>
    </row>
    <row r="316" spans="2:7" ht="15">
      <c r="B316" s="181" t="s">
        <v>3041</v>
      </c>
      <c r="C316" s="205">
        <v>54</v>
      </c>
      <c r="G316" s="213"/>
    </row>
    <row r="317" spans="2:7" ht="15">
      <c r="B317" s="181" t="s">
        <v>3042</v>
      </c>
      <c r="C317" s="205">
        <v>94</v>
      </c>
      <c r="G317" s="213"/>
    </row>
    <row r="318" spans="2:7" ht="15">
      <c r="B318" s="181" t="s">
        <v>3043</v>
      </c>
      <c r="C318" s="205">
        <v>45</v>
      </c>
      <c r="G318" s="213"/>
    </row>
    <row r="319" spans="2:7" ht="15">
      <c r="B319" s="181" t="s">
        <v>3044</v>
      </c>
      <c r="C319" s="205">
        <v>25</v>
      </c>
      <c r="G319" s="213"/>
    </row>
    <row r="320" spans="2:7" ht="15">
      <c r="B320" s="181" t="s">
        <v>3045</v>
      </c>
      <c r="C320" s="205">
        <v>80</v>
      </c>
      <c r="G320" s="213"/>
    </row>
    <row r="321" spans="2:7" ht="15">
      <c r="B321" s="181" t="s">
        <v>3046</v>
      </c>
      <c r="C321" s="205">
        <v>52</v>
      </c>
      <c r="G321" s="213"/>
    </row>
    <row r="322" spans="2:7" ht="15">
      <c r="B322" s="181" t="s">
        <v>3047</v>
      </c>
      <c r="C322" s="205">
        <v>220</v>
      </c>
      <c r="G322" s="213"/>
    </row>
    <row r="323" spans="2:7" ht="15">
      <c r="B323" s="181" t="s">
        <v>3048</v>
      </c>
      <c r="C323" s="205">
        <v>35</v>
      </c>
      <c r="G323" s="213"/>
    </row>
    <row r="324" spans="2:7" ht="15">
      <c r="B324" s="181" t="s">
        <v>3049</v>
      </c>
      <c r="C324" s="205">
        <v>55</v>
      </c>
      <c r="G324" s="213"/>
    </row>
    <row r="325" spans="2:7" ht="15">
      <c r="B325" s="181" t="s">
        <v>3050</v>
      </c>
      <c r="C325" s="205">
        <v>9050</v>
      </c>
      <c r="G325" s="213"/>
    </row>
    <row r="326" spans="2:7" ht="15">
      <c r="B326" s="181" t="s">
        <v>3051</v>
      </c>
      <c r="C326" s="205">
        <v>30</v>
      </c>
      <c r="G326" s="213"/>
    </row>
    <row r="327" spans="2:7" ht="15">
      <c r="B327" s="181" t="s">
        <v>3052</v>
      </c>
      <c r="C327" s="205">
        <v>139</v>
      </c>
      <c r="G327" s="213"/>
    </row>
    <row r="328" spans="2:7" ht="15">
      <c r="B328" s="181" t="s">
        <v>3053</v>
      </c>
      <c r="C328" s="205">
        <v>4663</v>
      </c>
      <c r="G328" s="213"/>
    </row>
    <row r="329" spans="2:7" ht="15">
      <c r="B329" s="181" t="s">
        <v>3054</v>
      </c>
      <c r="C329" s="205">
        <v>15</v>
      </c>
      <c r="G329" s="213"/>
    </row>
    <row r="330" spans="2:7" ht="15">
      <c r="B330" s="181" t="s">
        <v>3055</v>
      </c>
      <c r="C330" s="205">
        <v>25</v>
      </c>
      <c r="G330" s="213"/>
    </row>
    <row r="331" spans="2:7" ht="15">
      <c r="G331" s="213"/>
    </row>
    <row r="332" spans="2:7" ht="15">
      <c r="G332" s="213"/>
    </row>
    <row r="333" spans="2:7" ht="15.75">
      <c r="B333" s="295" t="s">
        <v>3011</v>
      </c>
      <c r="C333" s="197" t="s">
        <v>2980</v>
      </c>
      <c r="G333" s="213"/>
    </row>
    <row r="334" spans="2:7" ht="15">
      <c r="B334" s="181" t="s">
        <v>3034</v>
      </c>
      <c r="C334" s="172">
        <v>23693500</v>
      </c>
      <c r="G334" s="213"/>
    </row>
    <row r="335" spans="2:7" ht="15">
      <c r="B335" s="181" t="s">
        <v>3035</v>
      </c>
      <c r="C335" s="172">
        <v>71581750</v>
      </c>
      <c r="G335" s="213"/>
    </row>
    <row r="336" spans="2:7" ht="15">
      <c r="B336" s="181" t="s">
        <v>3037</v>
      </c>
      <c r="C336" s="172">
        <v>14340300</v>
      </c>
      <c r="G336" s="213"/>
    </row>
    <row r="337" spans="2:7" ht="15">
      <c r="B337" s="181" t="s">
        <v>3038</v>
      </c>
      <c r="C337" s="172">
        <v>78317500</v>
      </c>
      <c r="G337" s="213"/>
    </row>
    <row r="338" spans="2:7" ht="15">
      <c r="B338" s="181" t="s">
        <v>3039</v>
      </c>
      <c r="C338" s="172">
        <v>127838753</v>
      </c>
      <c r="G338" s="213"/>
    </row>
    <row r="339" spans="2:7" ht="15">
      <c r="B339" s="181" t="s">
        <v>3040</v>
      </c>
      <c r="C339" s="172">
        <v>16069000.02</v>
      </c>
      <c r="G339" s="213"/>
    </row>
    <row r="340" spans="2:7" ht="15">
      <c r="B340" s="181" t="s">
        <v>3041</v>
      </c>
      <c r="C340" s="172">
        <v>62850750</v>
      </c>
      <c r="G340" s="213"/>
    </row>
    <row r="341" spans="2:7" ht="15">
      <c r="B341" s="181" t="s">
        <v>3042</v>
      </c>
      <c r="C341" s="172">
        <v>82276800.200000003</v>
      </c>
      <c r="G341" s="213"/>
    </row>
    <row r="342" spans="2:7" ht="15">
      <c r="B342" s="181" t="s">
        <v>3043</v>
      </c>
      <c r="C342" s="172">
        <v>38992000</v>
      </c>
      <c r="G342" s="213"/>
    </row>
    <row r="343" spans="2:7" ht="15">
      <c r="B343" s="181" t="s">
        <v>3044</v>
      </c>
      <c r="C343" s="172">
        <v>23065200</v>
      </c>
      <c r="G343" s="213"/>
    </row>
    <row r="344" spans="2:7" ht="15">
      <c r="B344" s="181" t="s">
        <v>3045</v>
      </c>
      <c r="C344" s="172">
        <v>406538500</v>
      </c>
      <c r="G344" s="213"/>
    </row>
    <row r="345" spans="2:7" ht="15">
      <c r="B345" s="181" t="s">
        <v>3046</v>
      </c>
      <c r="C345" s="172">
        <v>26384909.98</v>
      </c>
      <c r="G345" s="213"/>
    </row>
    <row r="346" spans="2:7" ht="15">
      <c r="B346" s="181" t="s">
        <v>3047</v>
      </c>
      <c r="C346" s="172">
        <v>111966820.02</v>
      </c>
      <c r="G346" s="213"/>
    </row>
    <row r="347" spans="2:7" ht="15">
      <c r="B347" s="181" t="s">
        <v>3048</v>
      </c>
      <c r="C347" s="172">
        <v>22562850.030000001</v>
      </c>
      <c r="G347" s="213"/>
    </row>
    <row r="348" spans="2:7" ht="15">
      <c r="B348" s="181" t="s">
        <v>3049</v>
      </c>
      <c r="C348" s="172">
        <v>35233649.989999995</v>
      </c>
      <c r="G348" s="213"/>
    </row>
    <row r="349" spans="2:7" ht="15">
      <c r="B349" s="181" t="s">
        <v>3050</v>
      </c>
      <c r="C349" s="172">
        <v>132125550.08999999</v>
      </c>
      <c r="G349" s="213"/>
    </row>
    <row r="350" spans="2:7" ht="15">
      <c r="B350" s="181" t="s">
        <v>3051</v>
      </c>
      <c r="C350" s="172">
        <v>54630000</v>
      </c>
      <c r="G350" s="213"/>
    </row>
    <row r="351" spans="2:7" ht="15">
      <c r="B351" s="181" t="s">
        <v>3052</v>
      </c>
      <c r="C351" s="172">
        <v>260102999.94</v>
      </c>
      <c r="G351" s="213"/>
    </row>
    <row r="352" spans="2:7" ht="15">
      <c r="B352" s="181" t="s">
        <v>3053</v>
      </c>
      <c r="C352" s="172">
        <v>285207011.07999998</v>
      </c>
      <c r="G352" s="213"/>
    </row>
    <row r="353" spans="2:7" ht="15">
      <c r="B353" s="181" t="s">
        <v>3054</v>
      </c>
      <c r="C353" s="172">
        <v>5850000</v>
      </c>
      <c r="G353" s="213"/>
    </row>
    <row r="354" spans="2:7" ht="15">
      <c r="B354" s="181" t="s">
        <v>3055</v>
      </c>
      <c r="C354" s="172">
        <v>10050100</v>
      </c>
      <c r="G354" s="213"/>
    </row>
    <row r="355" spans="2:7" ht="15.75">
      <c r="C355" s="258">
        <f>SUM(C334:C354)</f>
        <v>1889677944.3499999</v>
      </c>
      <c r="G355" s="213"/>
    </row>
    <row r="356" spans="2:7" ht="15">
      <c r="G356" s="213"/>
    </row>
    <row r="357" spans="2:7" ht="15">
      <c r="G357" s="213"/>
    </row>
    <row r="358" spans="2:7" ht="15.75">
      <c r="B358" s="295" t="s">
        <v>3012</v>
      </c>
      <c r="C358" s="197" t="s">
        <v>2980</v>
      </c>
      <c r="G358" s="213"/>
    </row>
    <row r="359" spans="2:7" ht="15">
      <c r="B359" s="181" t="s">
        <v>3034</v>
      </c>
      <c r="C359" s="172">
        <v>23566349.68</v>
      </c>
      <c r="G359" s="213"/>
    </row>
    <row r="360" spans="2:7" ht="15">
      <c r="B360" s="181" t="s">
        <v>3035</v>
      </c>
      <c r="C360" s="172">
        <v>82412123.310000002</v>
      </c>
      <c r="G360" s="213"/>
    </row>
    <row r="361" spans="2:7" ht="15">
      <c r="B361" s="181" t="s">
        <v>3037</v>
      </c>
      <c r="C361" s="172">
        <v>14305575.899999999</v>
      </c>
      <c r="G361" s="213"/>
    </row>
    <row r="362" spans="2:7" ht="15">
      <c r="B362" s="181" t="s">
        <v>3038</v>
      </c>
      <c r="C362" s="172">
        <v>78110828.389999986</v>
      </c>
      <c r="G362" s="213"/>
    </row>
    <row r="363" spans="2:7" ht="15">
      <c r="B363" s="181" t="s">
        <v>3039</v>
      </c>
      <c r="C363" s="172">
        <v>122260926.33</v>
      </c>
      <c r="G363" s="213"/>
    </row>
    <row r="364" spans="2:7" ht="15">
      <c r="B364" s="181" t="s">
        <v>3040</v>
      </c>
      <c r="C364" s="172">
        <v>16588457.629999999</v>
      </c>
      <c r="G364" s="213"/>
    </row>
    <row r="365" spans="2:7" ht="15">
      <c r="B365" s="181" t="s">
        <v>3041</v>
      </c>
      <c r="C365" s="172">
        <v>61008292.670000002</v>
      </c>
      <c r="G365" s="213"/>
    </row>
    <row r="366" spans="2:7" ht="15">
      <c r="B366" s="181" t="s">
        <v>3042</v>
      </c>
      <c r="C366" s="172">
        <v>83048741.120000005</v>
      </c>
      <c r="G366" s="213"/>
    </row>
    <row r="367" spans="2:7" ht="15">
      <c r="B367" s="181" t="s">
        <v>3043</v>
      </c>
      <c r="C367" s="172">
        <v>41214481.629999995</v>
      </c>
      <c r="G367" s="213"/>
    </row>
    <row r="368" spans="2:7" ht="15">
      <c r="B368" s="181" t="s">
        <v>3044</v>
      </c>
      <c r="C368" s="172">
        <v>21108003.710000001</v>
      </c>
      <c r="G368" s="213"/>
    </row>
    <row r="369" spans="1:9" ht="15">
      <c r="B369" s="181" t="s">
        <v>3045</v>
      </c>
      <c r="C369" s="172">
        <v>405758951.73000002</v>
      </c>
      <c r="G369" s="213"/>
    </row>
    <row r="370" spans="1:9" ht="15">
      <c r="B370" s="181" t="s">
        <v>3046</v>
      </c>
      <c r="C370" s="172">
        <v>26666575.690000001</v>
      </c>
      <c r="G370" s="213"/>
    </row>
    <row r="371" spans="1:9" ht="15">
      <c r="B371" s="181" t="s">
        <v>3047</v>
      </c>
      <c r="C371" s="172">
        <v>111654917.48999999</v>
      </c>
      <c r="G371" s="213"/>
    </row>
    <row r="372" spans="1:9" ht="15">
      <c r="B372" s="181" t="s">
        <v>3048</v>
      </c>
      <c r="C372" s="172">
        <v>22389716.950000003</v>
      </c>
      <c r="G372" s="213"/>
    </row>
    <row r="373" spans="1:9" ht="15">
      <c r="B373" s="181" t="s">
        <v>3049</v>
      </c>
      <c r="C373" s="172">
        <v>34984228.730000004</v>
      </c>
      <c r="G373" s="213"/>
    </row>
    <row r="374" spans="1:9" ht="15">
      <c r="B374" s="181" t="s">
        <v>3050</v>
      </c>
      <c r="C374" s="172">
        <v>132967858.87</v>
      </c>
      <c r="G374" s="213"/>
    </row>
    <row r="375" spans="1:9" ht="15">
      <c r="B375" s="181" t="s">
        <v>3051</v>
      </c>
      <c r="C375" s="172">
        <v>55822797.049999997</v>
      </c>
      <c r="G375" s="213"/>
    </row>
    <row r="376" spans="1:9" ht="15">
      <c r="B376" s="181" t="s">
        <v>3052</v>
      </c>
      <c r="C376" s="172">
        <v>259584748.31999999</v>
      </c>
      <c r="G376" s="213"/>
    </row>
    <row r="377" spans="1:9" ht="15">
      <c r="B377" s="181" t="s">
        <v>3053</v>
      </c>
      <c r="C377" s="172">
        <v>326762359.31999993</v>
      </c>
      <c r="G377" s="213"/>
    </row>
    <row r="378" spans="1:9" ht="15">
      <c r="B378" s="181" t="s">
        <v>3054</v>
      </c>
      <c r="C378" s="172">
        <v>5674972.5499999998</v>
      </c>
      <c r="G378" s="213"/>
    </row>
    <row r="379" spans="1:9" ht="15">
      <c r="B379" s="181" t="s">
        <v>3055</v>
      </c>
      <c r="C379" s="172">
        <v>9711932.4700000007</v>
      </c>
      <c r="G379" s="213"/>
    </row>
    <row r="380" spans="1:9" ht="15.75">
      <c r="C380" s="258">
        <f>SUM(C359:C379)</f>
        <v>1935602839.5399997</v>
      </c>
      <c r="G380" s="213"/>
    </row>
    <row r="381" spans="1:9" ht="15">
      <c r="G381" s="213"/>
    </row>
    <row r="382" spans="1:9" s="14" customFormat="1" ht="15.75">
      <c r="A382" s="12"/>
      <c r="B382" s="322" t="s">
        <v>2994</v>
      </c>
      <c r="C382" s="323">
        <f>+C380-C355</f>
        <v>45924895.189999819</v>
      </c>
      <c r="D382" s="324"/>
      <c r="E382" s="325"/>
      <c r="F382" s="326"/>
      <c r="G382" s="213"/>
      <c r="I382" s="12"/>
    </row>
    <row r="383" spans="1:9" ht="15">
      <c r="C383" s="123"/>
      <c r="G383" s="213"/>
    </row>
    <row r="384" spans="1:9" ht="15">
      <c r="B384" s="400" t="s">
        <v>3033</v>
      </c>
      <c r="C384" s="401"/>
    </row>
    <row r="385" spans="2:7" ht="51">
      <c r="B385" s="327" t="s">
        <v>2633</v>
      </c>
      <c r="C385" s="328" t="s">
        <v>3020</v>
      </c>
      <c r="D385" s="329" t="s">
        <v>3021</v>
      </c>
      <c r="E385" s="329" t="s">
        <v>3022</v>
      </c>
      <c r="F385" s="328" t="s">
        <v>3023</v>
      </c>
      <c r="G385" s="328" t="s">
        <v>3024</v>
      </c>
    </row>
    <row r="386" spans="2:7" ht="15">
      <c r="B386" s="330" t="s">
        <v>123</v>
      </c>
      <c r="C386" s="331" t="s">
        <v>123</v>
      </c>
      <c r="D386" s="332" t="s">
        <v>123</v>
      </c>
      <c r="E386" s="329" t="s">
        <v>123</v>
      </c>
      <c r="F386" s="329" t="s">
        <v>123</v>
      </c>
      <c r="G386" s="329" t="s">
        <v>123</v>
      </c>
    </row>
    <row r="387" spans="2:7">
      <c r="C387" s="123"/>
    </row>
    <row r="388" spans="2:7">
      <c r="C388" s="123"/>
    </row>
    <row r="389" spans="2:7">
      <c r="C389" s="123"/>
    </row>
    <row r="390" spans="2:7" ht="30">
      <c r="B390" s="333" t="s">
        <v>3025</v>
      </c>
      <c r="C390" s="334" t="s">
        <v>123</v>
      </c>
    </row>
    <row r="391" spans="2:7">
      <c r="C391" s="123"/>
    </row>
    <row r="392" spans="2:7" ht="15">
      <c r="B392" s="249" t="s">
        <v>3026</v>
      </c>
      <c r="C392" s="249"/>
    </row>
    <row r="393" spans="2:7" ht="15">
      <c r="B393" s="335"/>
      <c r="C393" s="12"/>
    </row>
    <row r="394" spans="2:7" ht="15">
      <c r="B394" s="336" t="s">
        <v>3027</v>
      </c>
      <c r="C394" s="337" t="s">
        <v>2978</v>
      </c>
    </row>
    <row r="395" spans="2:7" ht="15">
      <c r="B395" s="338" t="s">
        <v>3028</v>
      </c>
      <c r="C395" s="339">
        <v>1</v>
      </c>
    </row>
    <row r="396" spans="2:7" ht="15">
      <c r="B396" s="270"/>
      <c r="C396" s="340"/>
    </row>
    <row r="397" spans="2:7" ht="15">
      <c r="B397" s="268" t="s">
        <v>3029</v>
      </c>
      <c r="C397" s="341"/>
    </row>
    <row r="398" spans="2:7" ht="15">
      <c r="B398" s="268" t="s">
        <v>3030</v>
      </c>
      <c r="C398" s="342" t="s">
        <v>2980</v>
      </c>
    </row>
    <row r="399" spans="2:7" ht="15">
      <c r="B399" s="338" t="s">
        <v>3028</v>
      </c>
      <c r="C399" s="343">
        <v>2435</v>
      </c>
      <c r="D399" s="344"/>
      <c r="E399" s="344"/>
    </row>
    <row r="400" spans="2:7" ht="15">
      <c r="B400" s="270"/>
      <c r="C400" s="345">
        <v>2435</v>
      </c>
      <c r="D400" s="344"/>
      <c r="E400" s="344"/>
    </row>
    <row r="401" spans="2:5" ht="15">
      <c r="B401" s="270"/>
      <c r="C401" s="346"/>
      <c r="D401" s="344"/>
      <c r="E401" s="344"/>
    </row>
    <row r="402" spans="2:5">
      <c r="C402" s="12"/>
    </row>
    <row r="403" spans="2:5" ht="15">
      <c r="B403" s="268" t="s">
        <v>3031</v>
      </c>
      <c r="C403" s="342" t="s">
        <v>2980</v>
      </c>
    </row>
    <row r="404" spans="2:5" ht="15">
      <c r="B404" s="338" t="s">
        <v>3028</v>
      </c>
      <c r="C404" s="347">
        <v>2357.86</v>
      </c>
      <c r="D404" s="344"/>
    </row>
    <row r="405" spans="2:5" ht="15">
      <c r="B405" s="270"/>
      <c r="C405" s="348">
        <v>2357.86</v>
      </c>
      <c r="D405" s="344"/>
    </row>
    <row r="406" spans="2:5" ht="15">
      <c r="B406" s="270"/>
      <c r="C406" s="349"/>
      <c r="D406" s="344"/>
    </row>
    <row r="407" spans="2:5" ht="15">
      <c r="B407" s="350" t="s">
        <v>3032</v>
      </c>
      <c r="C407" s="351">
        <v>-77.139999999999873</v>
      </c>
      <c r="D407" s="344"/>
    </row>
    <row r="408" spans="2:5">
      <c r="C408" s="123"/>
    </row>
    <row r="409" spans="2:5">
      <c r="C409" s="123"/>
    </row>
  </sheetData>
  <mergeCells count="5">
    <mergeCell ref="B384:C384"/>
    <mergeCell ref="B1:E1"/>
    <mergeCell ref="C3:C7"/>
    <mergeCell ref="D3:D7"/>
    <mergeCell ref="F255:F264"/>
  </mergeCells>
  <conditionalFormatting sqref="B167">
    <cfRule type="expression" dxfId="141" priority="547">
      <formula>$A67024="Total"</formula>
    </cfRule>
  </conditionalFormatting>
  <conditionalFormatting sqref="C334:C345 C347:C349 C353:C354">
    <cfRule type="expression" dxfId="140" priority="521">
      <formula>$A333="Total"</formula>
    </cfRule>
  </conditionalFormatting>
  <conditionalFormatting sqref="C334:C345 C348:C349">
    <cfRule type="expression" dxfId="139" priority="520">
      <formula>$A332="Total"</formula>
    </cfRule>
  </conditionalFormatting>
  <conditionalFormatting sqref="C338:C345 C349:C354">
    <cfRule type="expression" dxfId="138" priority="519">
      <formula>$A335="Total"</formula>
    </cfRule>
  </conditionalFormatting>
  <conditionalFormatting sqref="C335:C354">
    <cfRule type="expression" dxfId="137" priority="518">
      <formula>$A335="Total"</formula>
    </cfRule>
  </conditionalFormatting>
  <conditionalFormatting sqref="C346 C352:C354">
    <cfRule type="expression" dxfId="136" priority="516">
      <formula>$A340="Total"</formula>
    </cfRule>
  </conditionalFormatting>
  <conditionalFormatting sqref="C338:C347">
    <cfRule type="expression" dxfId="135" priority="515">
      <formula>$A331="Total"</formula>
    </cfRule>
  </conditionalFormatting>
  <conditionalFormatting sqref="C343:C346">
    <cfRule type="expression" dxfId="134" priority="514">
      <formula>$A331="Total"</formula>
    </cfRule>
  </conditionalFormatting>
  <conditionalFormatting sqref="C346:C348 C338">
    <cfRule type="expression" dxfId="133" priority="513">
      <formula>$A330="Total"</formula>
    </cfRule>
  </conditionalFormatting>
  <conditionalFormatting sqref="C350:C351">
    <cfRule type="expression" dxfId="132" priority="512">
      <formula>$A339="Total"</formula>
    </cfRule>
  </conditionalFormatting>
  <conditionalFormatting sqref="C346:C349">
    <cfRule type="expression" dxfId="131" priority="509">
      <formula>$A331="Total"</formula>
    </cfRule>
  </conditionalFormatting>
  <conditionalFormatting sqref="C340:C345">
    <cfRule type="expression" dxfId="130" priority="522">
      <formula>$A330="Total"</formula>
    </cfRule>
  </conditionalFormatting>
  <conditionalFormatting sqref="C336:C337">
    <cfRule type="expression" dxfId="129" priority="448">
      <formula>$A350="Total"</formula>
    </cfRule>
  </conditionalFormatting>
  <conditionalFormatting sqref="C354">
    <cfRule type="expression" dxfId="128" priority="440">
      <formula>$A331="Total"</formula>
    </cfRule>
  </conditionalFormatting>
  <conditionalFormatting sqref="C353:C354">
    <cfRule type="expression" dxfId="127" priority="427">
      <formula>$A331="Total"</formula>
    </cfRule>
  </conditionalFormatting>
  <conditionalFormatting sqref="C335:C345">
    <cfRule type="expression" dxfId="126" priority="498">
      <formula>$A353="Total"</formula>
    </cfRule>
  </conditionalFormatting>
  <conditionalFormatting sqref="C348:C349">
    <cfRule type="expression" dxfId="125" priority="325">
      <formula>$A331="Total"</formula>
    </cfRule>
  </conditionalFormatting>
  <conditionalFormatting sqref="C334:C354">
    <cfRule type="expression" dxfId="124" priority="306">
      <formula>#REF!="Total"</formula>
    </cfRule>
  </conditionalFormatting>
  <conditionalFormatting sqref="C334:C354">
    <cfRule type="expression" dxfId="123" priority="305">
      <formula>#REF!="Total"</formula>
    </cfRule>
  </conditionalFormatting>
  <conditionalFormatting sqref="C334:C354">
    <cfRule type="expression" dxfId="122" priority="304">
      <formula>#REF!="Total"</formula>
    </cfRule>
  </conditionalFormatting>
  <conditionalFormatting sqref="C334:C354">
    <cfRule type="expression" dxfId="121" priority="303">
      <formula>#REF!="Total"</formula>
    </cfRule>
  </conditionalFormatting>
  <conditionalFormatting sqref="C351">
    <cfRule type="expression" dxfId="120" priority="302">
      <formula>$A350="Total"</formula>
    </cfRule>
  </conditionalFormatting>
  <conditionalFormatting sqref="C354">
    <cfRule type="expression" dxfId="119" priority="301">
      <formula>$A352="Total"</formula>
    </cfRule>
  </conditionalFormatting>
  <conditionalFormatting sqref="C334:C354">
    <cfRule type="expression" dxfId="118" priority="300">
      <formula>#REF!="Total"</formula>
    </cfRule>
  </conditionalFormatting>
  <conditionalFormatting sqref="C334">
    <cfRule type="expression" dxfId="117" priority="299">
      <formula>$A331="Total"</formula>
    </cfRule>
  </conditionalFormatting>
  <conditionalFormatting sqref="C335:C354">
    <cfRule type="expression" dxfId="116" priority="298">
      <formula>#REF!="Total"</formula>
    </cfRule>
  </conditionalFormatting>
  <conditionalFormatting sqref="C335:C354">
    <cfRule type="expression" dxfId="115" priority="297">
      <formula>#REF!="Total"</formula>
    </cfRule>
  </conditionalFormatting>
  <conditionalFormatting sqref="C334:C354">
    <cfRule type="expression" dxfId="114" priority="296">
      <formula>#REF!="Total"</formula>
    </cfRule>
  </conditionalFormatting>
  <conditionalFormatting sqref="C334:C354">
    <cfRule type="expression" dxfId="113" priority="295">
      <formula>#REF!="Total"</formula>
    </cfRule>
  </conditionalFormatting>
  <conditionalFormatting sqref="C335:C354">
    <cfRule type="expression" dxfId="112" priority="294">
      <formula>#REF!="Total"</formula>
    </cfRule>
  </conditionalFormatting>
  <conditionalFormatting sqref="C348:C351">
    <cfRule type="expression" dxfId="111" priority="293">
      <formula>$A335="Total"</formula>
    </cfRule>
  </conditionalFormatting>
  <conditionalFormatting sqref="C334:C354">
    <cfRule type="expression" dxfId="110" priority="292">
      <formula>#REF!="Total"</formula>
    </cfRule>
  </conditionalFormatting>
  <conditionalFormatting sqref="C351">
    <cfRule type="expression" dxfId="109" priority="291">
      <formula>$A335="Total"</formula>
    </cfRule>
  </conditionalFormatting>
  <conditionalFormatting sqref="C335:C354">
    <cfRule type="expression" dxfId="108" priority="290">
      <formula>#REF!="Total"</formula>
    </cfRule>
  </conditionalFormatting>
  <conditionalFormatting sqref="C334:C354">
    <cfRule type="expression" dxfId="107" priority="289">
      <formula>#REF!="Total"</formula>
    </cfRule>
  </conditionalFormatting>
  <conditionalFormatting sqref="C335:C354">
    <cfRule type="expression" dxfId="106" priority="288">
      <formula>#REF!="Total"</formula>
    </cfRule>
  </conditionalFormatting>
  <conditionalFormatting sqref="C335:C354">
    <cfRule type="expression" dxfId="105" priority="287">
      <formula>#REF!="Total"</formula>
    </cfRule>
  </conditionalFormatting>
  <conditionalFormatting sqref="C352:C354">
    <cfRule type="expression" dxfId="104" priority="286">
      <formula>$A363="Total"</formula>
    </cfRule>
  </conditionalFormatting>
  <conditionalFormatting sqref="C335:C354">
    <cfRule type="expression" dxfId="103" priority="285">
      <formula>#REF!="Total"</formula>
    </cfRule>
  </conditionalFormatting>
  <conditionalFormatting sqref="C335:C354">
    <cfRule type="expression" dxfId="102" priority="284">
      <formula>#REF!="Total"</formula>
    </cfRule>
  </conditionalFormatting>
  <conditionalFormatting sqref="C334:C354">
    <cfRule type="expression" dxfId="101" priority="283">
      <formula>#REF!="Total"</formula>
    </cfRule>
  </conditionalFormatting>
  <conditionalFormatting sqref="C352:C354">
    <cfRule type="expression" dxfId="100" priority="282">
      <formula>$A331="Total"</formula>
    </cfRule>
  </conditionalFormatting>
  <conditionalFormatting sqref="C335:C354">
    <cfRule type="expression" dxfId="99" priority="281">
      <formula>#REF!="Total"</formula>
    </cfRule>
  </conditionalFormatting>
  <conditionalFormatting sqref="C354">
    <cfRule type="expression" dxfId="98" priority="279">
      <formula>$A330="Total"</formula>
    </cfRule>
  </conditionalFormatting>
  <conditionalFormatting sqref="C334:C354">
    <cfRule type="expression" dxfId="97" priority="278">
      <formula>#REF!="Total"</formula>
    </cfRule>
  </conditionalFormatting>
  <conditionalFormatting sqref="C334:C354">
    <cfRule type="expression" dxfId="96" priority="277">
      <formula>#REF!="Total"</formula>
    </cfRule>
  </conditionalFormatting>
  <conditionalFormatting sqref="C353:C354">
    <cfRule type="expression" dxfId="95" priority="276">
      <formula>$A330="Total"</formula>
    </cfRule>
  </conditionalFormatting>
  <conditionalFormatting sqref="C334:C354">
    <cfRule type="expression" dxfId="94" priority="275">
      <formula>#REF!="Total"</formula>
    </cfRule>
  </conditionalFormatting>
  <conditionalFormatting sqref="C334:C354">
    <cfRule type="expression" dxfId="93" priority="274">
      <formula>#REF!="Total"</formula>
    </cfRule>
  </conditionalFormatting>
  <conditionalFormatting sqref="C334:C354">
    <cfRule type="expression" dxfId="92" priority="273">
      <formula>#REF!="Total"</formula>
    </cfRule>
  </conditionalFormatting>
  <conditionalFormatting sqref="C334:C354">
    <cfRule type="expression" dxfId="91" priority="272">
      <formula>#REF!="Total"</formula>
    </cfRule>
  </conditionalFormatting>
  <conditionalFormatting sqref="C334:C354">
    <cfRule type="expression" dxfId="90" priority="271">
      <formula>#REF!="Total"</formula>
    </cfRule>
  </conditionalFormatting>
  <conditionalFormatting sqref="C347:C354">
    <cfRule type="expression" dxfId="89" priority="269">
      <formula>#REF!="Total"</formula>
    </cfRule>
  </conditionalFormatting>
  <conditionalFormatting sqref="C352:C354">
    <cfRule type="expression" dxfId="88" priority="268">
      <formula>#REF!="Total"</formula>
    </cfRule>
  </conditionalFormatting>
  <conditionalFormatting sqref="C334:C345 C352:C354">
    <cfRule type="expression" dxfId="87" priority="267">
      <formula>#REF!="Total"</formula>
    </cfRule>
  </conditionalFormatting>
  <conditionalFormatting sqref="C348:C349">
    <cfRule type="expression" dxfId="86" priority="266">
      <formula>$A330="Total"</formula>
    </cfRule>
  </conditionalFormatting>
  <conditionalFormatting sqref="C334:C337 C352:C354">
    <cfRule type="expression" dxfId="85" priority="265">
      <formula>#REF!="Total"</formula>
    </cfRule>
  </conditionalFormatting>
  <conditionalFormatting sqref="C334:C338 C352:C354">
    <cfRule type="expression" dxfId="84" priority="264">
      <formula>#REF!="Total"</formula>
    </cfRule>
  </conditionalFormatting>
  <conditionalFormatting sqref="C334">
    <cfRule type="expression" dxfId="83" priority="255">
      <formula>#REF!="Total"</formula>
    </cfRule>
  </conditionalFormatting>
  <conditionalFormatting sqref="C334">
    <cfRule type="expression" dxfId="82" priority="254">
      <formula>#REF!="Total"</formula>
    </cfRule>
  </conditionalFormatting>
  <conditionalFormatting sqref="C334">
    <cfRule type="expression" dxfId="81" priority="253">
      <formula>#REF!="Total"</formula>
    </cfRule>
  </conditionalFormatting>
  <conditionalFormatting sqref="C334">
    <cfRule type="expression" dxfId="80" priority="252">
      <formula>#REF!="Total"</formula>
    </cfRule>
  </conditionalFormatting>
  <conditionalFormatting sqref="C334">
    <cfRule type="expression" dxfId="79" priority="251">
      <formula>#REF!="Total"</formula>
    </cfRule>
  </conditionalFormatting>
  <conditionalFormatting sqref="C334">
    <cfRule type="expression" dxfId="78" priority="250">
      <formula>$A334="Total"</formula>
    </cfRule>
  </conditionalFormatting>
  <conditionalFormatting sqref="C334">
    <cfRule type="expression" dxfId="77" priority="249">
      <formula>#REF!="Total"</formula>
    </cfRule>
  </conditionalFormatting>
  <conditionalFormatting sqref="C334">
    <cfRule type="expression" dxfId="76" priority="248">
      <formula>#REF!="Total"</formula>
    </cfRule>
  </conditionalFormatting>
  <conditionalFormatting sqref="C334">
    <cfRule type="expression" dxfId="75" priority="246">
      <formula>#REF!="Total"</formula>
    </cfRule>
  </conditionalFormatting>
  <conditionalFormatting sqref="C334">
    <cfRule type="expression" dxfId="74" priority="245">
      <formula>#REF!="Total"</formula>
    </cfRule>
  </conditionalFormatting>
  <conditionalFormatting sqref="C334">
    <cfRule type="expression" dxfId="73" priority="244">
      <formula>#REF!="Total"</formula>
    </cfRule>
  </conditionalFormatting>
  <conditionalFormatting sqref="C334">
    <cfRule type="expression" dxfId="72" priority="243">
      <formula>#REF!="Total"</formula>
    </cfRule>
  </conditionalFormatting>
  <conditionalFormatting sqref="C334">
    <cfRule type="expression" dxfId="71" priority="242">
      <formula>#REF!="Total"</formula>
    </cfRule>
  </conditionalFormatting>
  <conditionalFormatting sqref="C334">
    <cfRule type="expression" dxfId="70" priority="241">
      <formula>#REF!="Total"</formula>
    </cfRule>
  </conditionalFormatting>
  <conditionalFormatting sqref="C334">
    <cfRule type="expression" dxfId="69" priority="240">
      <formula>#REF!="Total"</formula>
    </cfRule>
  </conditionalFormatting>
  <conditionalFormatting sqref="C334">
    <cfRule type="expression" dxfId="68" priority="239">
      <formula>#REF!="Total"</formula>
    </cfRule>
  </conditionalFormatting>
  <conditionalFormatting sqref="C334">
    <cfRule type="expression" dxfId="67" priority="238">
      <formula>#REF!="Total"</formula>
    </cfRule>
  </conditionalFormatting>
  <conditionalFormatting sqref="C334">
    <cfRule type="expression" dxfId="66" priority="237">
      <formula>#REF!="Total"</formula>
    </cfRule>
  </conditionalFormatting>
  <conditionalFormatting sqref="C334">
    <cfRule type="expression" dxfId="65" priority="236">
      <formula>#REF!="Total"</formula>
    </cfRule>
  </conditionalFormatting>
  <conditionalFormatting sqref="C334">
    <cfRule type="expression" dxfId="64" priority="235">
      <formula>#REF!="Total"</formula>
    </cfRule>
  </conditionalFormatting>
  <conditionalFormatting sqref="C334">
    <cfRule type="expression" dxfId="63" priority="234">
      <formula>#REF!="Total"</formula>
    </cfRule>
  </conditionalFormatting>
  <conditionalFormatting sqref="C334">
    <cfRule type="expression" dxfId="62" priority="233">
      <formula>#REF!="Total"</formula>
    </cfRule>
  </conditionalFormatting>
  <conditionalFormatting sqref="C334">
    <cfRule type="expression" dxfId="61" priority="232">
      <formula>#REF!="Total"</formula>
    </cfRule>
  </conditionalFormatting>
  <conditionalFormatting sqref="C334">
    <cfRule type="expression" dxfId="60" priority="231">
      <formula>#REF!="Total"</formula>
    </cfRule>
  </conditionalFormatting>
  <conditionalFormatting sqref="C334">
    <cfRule type="expression" dxfId="59" priority="229">
      <formula>#REF!="Total"</formula>
    </cfRule>
  </conditionalFormatting>
  <conditionalFormatting sqref="C334">
    <cfRule type="expression" dxfId="58" priority="228">
      <formula>#REF!="Total"</formula>
    </cfRule>
  </conditionalFormatting>
  <conditionalFormatting sqref="C334">
    <cfRule type="expression" dxfId="57" priority="227">
      <formula>#REF!="Total"</formula>
    </cfRule>
  </conditionalFormatting>
  <conditionalFormatting sqref="C334">
    <cfRule type="expression" dxfId="56" priority="226">
      <formula>#REF!="Total"</formula>
    </cfRule>
  </conditionalFormatting>
  <conditionalFormatting sqref="C334">
    <cfRule type="expression" dxfId="55" priority="225">
      <formula>#REF!="Total"</formula>
    </cfRule>
  </conditionalFormatting>
  <conditionalFormatting sqref="C334">
    <cfRule type="expression" dxfId="54" priority="224">
      <formula>#REF!="Total"</formula>
    </cfRule>
  </conditionalFormatting>
  <conditionalFormatting sqref="C334">
    <cfRule type="expression" dxfId="53" priority="223">
      <formula>#REF!="Total"</formula>
    </cfRule>
  </conditionalFormatting>
  <conditionalFormatting sqref="C334">
    <cfRule type="expression" dxfId="52" priority="222">
      <formula>#REF!="Total"</formula>
    </cfRule>
  </conditionalFormatting>
  <conditionalFormatting sqref="C353:C354">
    <cfRule type="expression" dxfId="51" priority="221">
      <formula>#REF!="Total"</formula>
    </cfRule>
  </conditionalFormatting>
  <conditionalFormatting sqref="C354">
    <cfRule type="expression" dxfId="50" priority="220">
      <formula>#REF!="Total"</formula>
    </cfRule>
  </conditionalFormatting>
  <conditionalFormatting sqref="C334">
    <cfRule type="expression" dxfId="49" priority="219">
      <formula>#REF!="Total"</formula>
    </cfRule>
  </conditionalFormatting>
  <conditionalFormatting sqref="C346:C349">
    <cfRule type="expression" dxfId="48" priority="218">
      <formula>$A359="Total"</formula>
    </cfRule>
  </conditionalFormatting>
  <conditionalFormatting sqref="C334">
    <cfRule type="expression" dxfId="47" priority="216">
      <formula>#REF!="Total"</formula>
    </cfRule>
  </conditionalFormatting>
  <conditionalFormatting sqref="C354">
    <cfRule type="expression" dxfId="46" priority="214">
      <formula>#REF!="Total"</formula>
    </cfRule>
  </conditionalFormatting>
  <conditionalFormatting sqref="C352:C354">
    <cfRule type="expression" dxfId="45" priority="213">
      <formula>#REF!="Total"</formula>
    </cfRule>
  </conditionalFormatting>
  <conditionalFormatting sqref="C353:C354">
    <cfRule type="expression" dxfId="44" priority="212">
      <formula>#REF!="Total"</formula>
    </cfRule>
  </conditionalFormatting>
  <conditionalFormatting sqref="C334">
    <cfRule type="expression" dxfId="43" priority="211">
      <formula>#REF!="Total"</formula>
    </cfRule>
  </conditionalFormatting>
  <conditionalFormatting sqref="C334">
    <cfRule type="expression" dxfId="42" priority="210">
      <formula>#REF!="Total"</formula>
    </cfRule>
  </conditionalFormatting>
  <conditionalFormatting sqref="C338:C349">
    <cfRule type="expression" dxfId="41" priority="208">
      <formula>#REF!="Total"</formula>
    </cfRule>
  </conditionalFormatting>
  <conditionalFormatting sqref="C339:C349">
    <cfRule type="expression" dxfId="40" priority="207">
      <formula>#REF!="Total"</formula>
    </cfRule>
  </conditionalFormatting>
  <conditionalFormatting sqref="C347:C349">
    <cfRule type="expression" dxfId="39" priority="206">
      <formula>#REF!="Total"</formula>
    </cfRule>
  </conditionalFormatting>
  <conditionalFormatting sqref="C352">
    <cfRule type="expression" dxfId="38" priority="205">
      <formula>#REF!="Total"</formula>
    </cfRule>
  </conditionalFormatting>
  <conditionalFormatting sqref="C352:C353">
    <cfRule type="expression" dxfId="37" priority="204">
      <formula>#REF!="Total"</formula>
    </cfRule>
  </conditionalFormatting>
  <conditionalFormatting sqref="C334">
    <cfRule type="expression" dxfId="36" priority="257">
      <formula>#REF!="Total"</formula>
    </cfRule>
  </conditionalFormatting>
  <conditionalFormatting sqref="C353:C354">
    <cfRule type="expression" dxfId="35" priority="259">
      <formula>#REF!="Total"</formula>
    </cfRule>
  </conditionalFormatting>
  <conditionalFormatting sqref="C335:C349">
    <cfRule type="expression" dxfId="34" priority="260">
      <formula>#REF!="Total"</formula>
    </cfRule>
  </conditionalFormatting>
  <conditionalFormatting sqref="C354">
    <cfRule type="expression" dxfId="33" priority="261">
      <formula>#REF!="Total"</formula>
    </cfRule>
  </conditionalFormatting>
  <conditionalFormatting sqref="C337:C346">
    <cfRule type="expression" dxfId="32" priority="307">
      <formula>#REF!="Total"</formula>
    </cfRule>
  </conditionalFormatting>
  <conditionalFormatting sqref="C335:C338">
    <cfRule type="expression" dxfId="31" priority="308">
      <formula>#REF!="Total"</formula>
    </cfRule>
  </conditionalFormatting>
  <conditionalFormatting sqref="C335 C350 C352">
    <cfRule type="expression" dxfId="30" priority="309">
      <formula>#REF!="Total"</formula>
    </cfRule>
  </conditionalFormatting>
  <conditionalFormatting sqref="C336 C350:C353">
    <cfRule type="expression" dxfId="29" priority="310">
      <formula>#REF!="Total"</formula>
    </cfRule>
  </conditionalFormatting>
  <conditionalFormatting sqref="C337 C350:C354">
    <cfRule type="expression" dxfId="28" priority="311">
      <formula>#REF!="Total"</formula>
    </cfRule>
  </conditionalFormatting>
  <conditionalFormatting sqref="C347 C352">
    <cfRule type="expression" dxfId="27" priority="312">
      <formula>#REF!="Total"</formula>
    </cfRule>
  </conditionalFormatting>
  <conditionalFormatting sqref="C352:C354">
    <cfRule type="expression" dxfId="26" priority="313">
      <formula>#REF!="Total"</formula>
    </cfRule>
  </conditionalFormatting>
  <conditionalFormatting sqref="C350">
    <cfRule type="expression" dxfId="25" priority="314">
      <formula>#REF!="Total"</formula>
    </cfRule>
  </conditionalFormatting>
  <conditionalFormatting sqref="C353:C354">
    <cfRule type="expression" dxfId="24" priority="315">
      <formula>#REF!="Total"</formula>
    </cfRule>
  </conditionalFormatting>
  <conditionalFormatting sqref="C348:C349">
    <cfRule type="expression" dxfId="23" priority="316">
      <formula>$A352="Total"</formula>
    </cfRule>
  </conditionalFormatting>
  <conditionalFormatting sqref="C352:C354">
    <cfRule type="expression" dxfId="22" priority="317">
      <formula>$A360="Total"</formula>
    </cfRule>
  </conditionalFormatting>
  <conditionalFormatting sqref="C335">
    <cfRule type="expression" dxfId="21" priority="318">
      <formula>#REF!="Total"</formula>
    </cfRule>
  </conditionalFormatting>
  <conditionalFormatting sqref="C334">
    <cfRule type="expression" dxfId="20" priority="319">
      <formula>$A354="Total"</formula>
    </cfRule>
  </conditionalFormatting>
  <conditionalFormatting sqref="C334 C340:C349">
    <cfRule type="expression" dxfId="19" priority="320">
      <formula>#REF!="Total"</formula>
    </cfRule>
  </conditionalFormatting>
  <conditionalFormatting sqref="C350:C351">
    <cfRule type="expression" dxfId="18" priority="321">
      <formula>$A356="Total"</formula>
    </cfRule>
  </conditionalFormatting>
  <conditionalFormatting sqref="C334">
    <cfRule type="expression" dxfId="17" priority="322">
      <formula>#REF!="Total"</formula>
    </cfRule>
  </conditionalFormatting>
  <conditionalFormatting sqref="C338:C347 C350:C351">
    <cfRule type="expression" dxfId="16" priority="323">
      <formula>#REF!="Total"</formula>
    </cfRule>
  </conditionalFormatting>
  <conditionalFormatting sqref="C350:C351">
    <cfRule type="expression" dxfId="15" priority="324">
      <formula>$A359="Total"</formula>
    </cfRule>
  </conditionalFormatting>
  <conditionalFormatting sqref="C336">
    <cfRule type="expression" dxfId="14" priority="543">
      <formula>#REF!="Total"</formula>
    </cfRule>
  </conditionalFormatting>
  <conditionalFormatting sqref="C339">
    <cfRule type="expression" dxfId="13" priority="544">
      <formula>#REF!="Total"</formula>
    </cfRule>
  </conditionalFormatting>
  <conditionalFormatting sqref="C334">
    <cfRule type="expression" dxfId="12" priority="546">
      <formula>#REF!="Total"</formula>
    </cfRule>
  </conditionalFormatting>
  <conditionalFormatting sqref="C397">
    <cfRule type="expression" dxfId="11" priority="1" stopIfTrue="1">
      <formula>#REF!="Total"</formula>
    </cfRule>
  </conditionalFormatting>
  <conditionalFormatting sqref="C335">
    <cfRule type="expression" dxfId="10" priority="1716">
      <formula>#REF!="Total"</formula>
    </cfRule>
  </conditionalFormatting>
  <conditionalFormatting sqref="C337:C338">
    <cfRule type="expression" dxfId="9" priority="1718">
      <formula>#REF!="Total"</formula>
    </cfRule>
  </conditionalFormatting>
  <conditionalFormatting sqref="C335">
    <cfRule type="expression" dxfId="8" priority="1719">
      <formula>$A330="Total"</formula>
    </cfRule>
  </conditionalFormatting>
  <conditionalFormatting sqref="C336:C337">
    <cfRule type="expression" dxfId="7" priority="1721">
      <formula>#REF!="Total"</formula>
    </cfRule>
  </conditionalFormatting>
  <conditionalFormatting sqref="C341:C342">
    <cfRule type="expression" dxfId="6" priority="1725">
      <formula>#REF!="Total"</formula>
    </cfRule>
  </conditionalFormatting>
  <conditionalFormatting sqref="C339:C340">
    <cfRule type="expression" dxfId="5" priority="1729">
      <formula>#REF!="Total"</formula>
    </cfRule>
  </conditionalFormatting>
  <conditionalFormatting sqref="C346:C347">
    <cfRule type="expression" dxfId="4" priority="1731">
      <formula>#REF!="Total"</formula>
    </cfRule>
  </conditionalFormatting>
  <conditionalFormatting sqref="C352:C353">
    <cfRule type="expression" dxfId="3" priority="1733">
      <formula>#REF!="Total"</formula>
    </cfRule>
  </conditionalFormatting>
  <conditionalFormatting sqref="C352">
    <cfRule type="expression" dxfId="2" priority="1735">
      <formula>#REF!="Total"</formula>
    </cfRule>
  </conditionalFormatting>
  <hyperlinks>
    <hyperlink ref="A1" location="Index!A1" display="Index" xr:uid="{00000000-0004-0000-0C00-000000000000}"/>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26"/>
  <sheetViews>
    <sheetView workbookViewId="0">
      <selection activeCell="B1" sqref="B1:E1"/>
    </sheetView>
  </sheetViews>
  <sheetFormatPr defaultRowHeight="12.75"/>
  <cols>
    <col min="1" max="1" width="5.42578125" style="12" bestFit="1" customWidth="1"/>
    <col min="2" max="2" width="80.7109375" style="12" customWidth="1"/>
    <col min="3" max="3" width="25.7109375" style="13" customWidth="1"/>
    <col min="4" max="4" width="25.7109375" style="12" customWidth="1"/>
    <col min="5" max="5" width="14.85546875" style="12" bestFit="1" customWidth="1"/>
    <col min="6" max="6" width="11.5703125" style="14" bestFit="1" customWidth="1"/>
    <col min="7" max="7" width="18.140625" style="14" bestFit="1" customWidth="1"/>
    <col min="8" max="8" width="9.140625" style="14" bestFit="1" customWidth="1"/>
    <col min="9" max="16384" width="9.140625" style="12"/>
  </cols>
  <sheetData>
    <row r="1" spans="1:9" s="1" customFormat="1">
      <c r="A1" s="3" t="s">
        <v>0</v>
      </c>
      <c r="B1" s="390" t="s">
        <v>57</v>
      </c>
      <c r="C1" s="390"/>
      <c r="D1" s="390"/>
      <c r="E1" s="390"/>
      <c r="F1" s="4"/>
      <c r="G1" s="4"/>
      <c r="H1" s="4"/>
    </row>
    <row r="2" spans="1:9" s="1" customFormat="1" ht="13.5" thickBot="1">
      <c r="C2" s="5"/>
      <c r="F2" s="4"/>
      <c r="G2" s="4"/>
      <c r="H2" s="4"/>
    </row>
    <row r="3" spans="1:9" s="15" customFormat="1" ht="15">
      <c r="B3" s="32" t="s">
        <v>1767</v>
      </c>
      <c r="C3" s="391"/>
      <c r="D3" s="394"/>
      <c r="F3" s="21"/>
      <c r="G3" s="21"/>
      <c r="H3" s="21"/>
    </row>
    <row r="4" spans="1:9" s="15" customFormat="1" ht="30">
      <c r="B4" s="33" t="s">
        <v>2125</v>
      </c>
      <c r="C4" s="392"/>
      <c r="D4" s="395"/>
      <c r="F4" s="21"/>
      <c r="G4" s="21"/>
      <c r="H4" s="21"/>
    </row>
    <row r="5" spans="1:9" s="15" customFormat="1" ht="15">
      <c r="B5" s="33"/>
      <c r="C5" s="392"/>
      <c r="D5" s="395"/>
      <c r="F5" s="21"/>
      <c r="G5" s="21"/>
      <c r="H5" s="21"/>
    </row>
    <row r="6" spans="1:9" s="15" customFormat="1" ht="15">
      <c r="B6" s="33" t="s">
        <v>993</v>
      </c>
      <c r="C6" s="392"/>
      <c r="D6" s="395"/>
      <c r="F6" s="21"/>
      <c r="G6" s="21"/>
      <c r="H6" s="21"/>
    </row>
    <row r="7" spans="1:9" s="15" customFormat="1" ht="15">
      <c r="B7" s="33" t="s">
        <v>2059</v>
      </c>
      <c r="C7" s="392"/>
      <c r="D7" s="395"/>
      <c r="F7" s="21"/>
      <c r="G7" s="21"/>
      <c r="H7" s="21"/>
    </row>
    <row r="8" spans="1:9" s="15" customFormat="1" ht="30.75" thickBot="1">
      <c r="B8" s="34" t="s">
        <v>2126</v>
      </c>
      <c r="C8" s="393"/>
      <c r="D8" s="396"/>
      <c r="F8" s="21"/>
      <c r="G8" s="21"/>
      <c r="H8" s="21"/>
    </row>
    <row r="9" spans="1:9" s="15" customFormat="1">
      <c r="C9" s="17" t="s">
        <v>995</v>
      </c>
      <c r="D9" s="17" t="s">
        <v>996</v>
      </c>
      <c r="F9" s="21"/>
      <c r="G9" s="21"/>
      <c r="H9" s="21"/>
    </row>
    <row r="10" spans="1:9" s="1" customFormat="1">
      <c r="C10" s="5"/>
      <c r="F10" s="4"/>
      <c r="G10" s="4"/>
      <c r="H10" s="4"/>
    </row>
    <row r="11" spans="1:9" s="1" customFormat="1">
      <c r="B11" s="1" t="s">
        <v>97</v>
      </c>
      <c r="C11" s="5"/>
      <c r="F11" s="4"/>
      <c r="G11" s="4"/>
      <c r="H11" s="4"/>
    </row>
    <row r="12" spans="1:9" s="1" customFormat="1">
      <c r="C12" s="5"/>
      <c r="F12" s="4"/>
      <c r="G12" s="4"/>
      <c r="H12" s="4"/>
    </row>
    <row r="13" spans="1:9">
      <c r="B13" s="111" t="s">
        <v>98</v>
      </c>
      <c r="C13" s="112" t="s">
        <v>99</v>
      </c>
      <c r="D13" s="111" t="s">
        <v>128</v>
      </c>
      <c r="E13" s="111" t="s">
        <v>101</v>
      </c>
      <c r="F13" s="113" t="s">
        <v>102</v>
      </c>
      <c r="G13" s="113" t="s">
        <v>103</v>
      </c>
      <c r="H13" s="113" t="s">
        <v>104</v>
      </c>
      <c r="I13" s="114" t="s">
        <v>129</v>
      </c>
    </row>
    <row r="14" spans="1:9">
      <c r="B14" s="114" t="s">
        <v>130</v>
      </c>
      <c r="C14" s="123"/>
    </row>
    <row r="15" spans="1:9">
      <c r="B15" s="114" t="s">
        <v>106</v>
      </c>
      <c r="C15" s="123"/>
    </row>
    <row r="16" spans="1:9">
      <c r="B16" s="12" t="s">
        <v>997</v>
      </c>
      <c r="C16" s="123" t="s">
        <v>131</v>
      </c>
      <c r="D16" s="12" t="s">
        <v>132</v>
      </c>
      <c r="E16" s="12" t="s">
        <v>133</v>
      </c>
      <c r="F16" s="14">
        <v>3850000</v>
      </c>
      <c r="G16" s="14">
        <v>27227.200000000001</v>
      </c>
      <c r="H16" s="14">
        <v>8.99</v>
      </c>
    </row>
    <row r="17" spans="2:8">
      <c r="B17" s="12" t="s">
        <v>998</v>
      </c>
      <c r="C17" s="123" t="s">
        <v>131</v>
      </c>
      <c r="D17" s="12" t="s">
        <v>134</v>
      </c>
      <c r="E17" s="12" t="s">
        <v>135</v>
      </c>
      <c r="F17" s="14">
        <v>880000</v>
      </c>
      <c r="G17" s="14">
        <v>22841.72</v>
      </c>
      <c r="H17" s="14">
        <v>7.54</v>
      </c>
    </row>
    <row r="18" spans="2:8">
      <c r="B18" s="12" t="s">
        <v>446</v>
      </c>
      <c r="C18" s="123" t="s">
        <v>131</v>
      </c>
      <c r="D18" s="12" t="s">
        <v>132</v>
      </c>
      <c r="E18" s="12" t="s">
        <v>447</v>
      </c>
      <c r="F18" s="14">
        <v>4750000</v>
      </c>
      <c r="G18" s="14">
        <v>22130.25</v>
      </c>
      <c r="H18" s="14">
        <v>7.31</v>
      </c>
    </row>
    <row r="19" spans="2:8">
      <c r="B19" s="12" t="s">
        <v>999</v>
      </c>
      <c r="C19" s="123" t="s">
        <v>131</v>
      </c>
      <c r="D19" s="12" t="s">
        <v>132</v>
      </c>
      <c r="E19" s="12" t="s">
        <v>136</v>
      </c>
      <c r="F19" s="14">
        <v>1250000</v>
      </c>
      <c r="G19" s="14">
        <v>16850</v>
      </c>
      <c r="H19" s="14">
        <v>5.57</v>
      </c>
    </row>
    <row r="20" spans="2:8">
      <c r="B20" s="12" t="s">
        <v>1000</v>
      </c>
      <c r="C20" s="123" t="s">
        <v>131</v>
      </c>
      <c r="D20" s="12" t="s">
        <v>137</v>
      </c>
      <c r="E20" s="12" t="s">
        <v>139</v>
      </c>
      <c r="F20" s="14">
        <v>458444</v>
      </c>
      <c r="G20" s="14">
        <v>14977.82</v>
      </c>
      <c r="H20" s="14">
        <v>4.95</v>
      </c>
    </row>
    <row r="21" spans="2:8">
      <c r="B21" s="12" t="s">
        <v>1001</v>
      </c>
      <c r="C21" s="123" t="s">
        <v>131</v>
      </c>
      <c r="D21" s="12" t="s">
        <v>137</v>
      </c>
      <c r="E21" s="12" t="s">
        <v>138</v>
      </c>
      <c r="F21" s="14">
        <v>850000</v>
      </c>
      <c r="G21" s="14">
        <v>12426.15</v>
      </c>
      <c r="H21" s="14">
        <v>4.0999999999999996</v>
      </c>
    </row>
    <row r="22" spans="2:8">
      <c r="B22" s="12" t="s">
        <v>2473</v>
      </c>
      <c r="C22" s="123" t="s">
        <v>131</v>
      </c>
      <c r="D22" s="12" t="s">
        <v>174</v>
      </c>
      <c r="E22" s="12" t="s">
        <v>217</v>
      </c>
      <c r="F22" s="14">
        <v>418127</v>
      </c>
      <c r="G22" s="14">
        <v>11408.8</v>
      </c>
      <c r="H22" s="14">
        <v>3.77</v>
      </c>
    </row>
    <row r="23" spans="2:8">
      <c r="B23" s="12" t="s">
        <v>1033</v>
      </c>
      <c r="C23" s="123" t="s">
        <v>131</v>
      </c>
      <c r="D23" s="12" t="s">
        <v>143</v>
      </c>
      <c r="E23" s="12" t="s">
        <v>144</v>
      </c>
      <c r="F23" s="14">
        <v>1500000</v>
      </c>
      <c r="G23" s="14">
        <v>10274.25</v>
      </c>
      <c r="H23" s="14">
        <v>3.39</v>
      </c>
    </row>
    <row r="24" spans="2:8">
      <c r="B24" s="12" t="s">
        <v>1002</v>
      </c>
      <c r="C24" s="123" t="s">
        <v>131</v>
      </c>
      <c r="D24" s="12" t="s">
        <v>141</v>
      </c>
      <c r="E24" s="12" t="s">
        <v>142</v>
      </c>
      <c r="F24" s="14">
        <v>3641655</v>
      </c>
      <c r="G24" s="14">
        <v>9959.93</v>
      </c>
      <c r="H24" s="14">
        <v>3.29</v>
      </c>
    </row>
    <row r="25" spans="2:8">
      <c r="B25" s="12" t="s">
        <v>2435</v>
      </c>
      <c r="C25" s="123" t="s">
        <v>131</v>
      </c>
      <c r="D25" s="12" t="s">
        <v>165</v>
      </c>
      <c r="E25" s="12" t="s">
        <v>389</v>
      </c>
      <c r="F25" s="14">
        <v>1129000</v>
      </c>
      <c r="G25" s="14">
        <v>8925.31</v>
      </c>
      <c r="H25" s="14">
        <v>2.95</v>
      </c>
    </row>
    <row r="26" spans="2:8">
      <c r="B26" s="12" t="s">
        <v>1005</v>
      </c>
      <c r="C26" s="123" t="s">
        <v>131</v>
      </c>
      <c r="D26" s="12" t="s">
        <v>145</v>
      </c>
      <c r="E26" s="12" t="s">
        <v>146</v>
      </c>
      <c r="F26" s="14">
        <v>410000</v>
      </c>
      <c r="G26" s="14">
        <v>8900.49</v>
      </c>
      <c r="H26" s="14">
        <v>2.94</v>
      </c>
    </row>
    <row r="27" spans="2:8">
      <c r="B27" s="12" t="s">
        <v>2222</v>
      </c>
      <c r="C27" s="123" t="s">
        <v>131</v>
      </c>
      <c r="D27" s="12" t="s">
        <v>163</v>
      </c>
      <c r="E27" s="12" t="s">
        <v>164</v>
      </c>
      <c r="F27" s="14">
        <v>445000</v>
      </c>
      <c r="G27" s="14">
        <v>6934.21</v>
      </c>
      <c r="H27" s="14">
        <v>2.29</v>
      </c>
    </row>
    <row r="28" spans="2:8">
      <c r="B28" s="12" t="s">
        <v>2247</v>
      </c>
      <c r="C28" s="123" t="s">
        <v>131</v>
      </c>
      <c r="D28" s="12" t="s">
        <v>141</v>
      </c>
      <c r="E28" s="12" t="s">
        <v>152</v>
      </c>
      <c r="F28" s="14">
        <v>300000</v>
      </c>
      <c r="G28" s="14">
        <v>6691.8</v>
      </c>
      <c r="H28" s="14">
        <v>2.21</v>
      </c>
    </row>
    <row r="29" spans="2:8">
      <c r="B29" s="12" t="s">
        <v>2432</v>
      </c>
      <c r="C29" s="123" t="s">
        <v>131</v>
      </c>
      <c r="D29" s="12" t="s">
        <v>290</v>
      </c>
      <c r="E29" s="12" t="s">
        <v>449</v>
      </c>
      <c r="F29" s="14">
        <v>500000</v>
      </c>
      <c r="G29" s="14">
        <v>5465.75</v>
      </c>
      <c r="H29" s="14">
        <v>1.81</v>
      </c>
    </row>
    <row r="30" spans="2:8">
      <c r="B30" s="12" t="s">
        <v>2474</v>
      </c>
      <c r="C30" s="123" t="s">
        <v>131</v>
      </c>
      <c r="D30" s="12" t="s">
        <v>223</v>
      </c>
      <c r="E30" s="12" t="s">
        <v>224</v>
      </c>
      <c r="F30" s="14">
        <v>4000000</v>
      </c>
      <c r="G30" s="14">
        <v>5022</v>
      </c>
      <c r="H30" s="14">
        <v>1.66</v>
      </c>
    </row>
    <row r="31" spans="2:8">
      <c r="B31" s="12" t="s">
        <v>1017</v>
      </c>
      <c r="C31" s="123" t="s">
        <v>131</v>
      </c>
      <c r="D31" s="12" t="s">
        <v>132</v>
      </c>
      <c r="E31" s="12" t="s">
        <v>140</v>
      </c>
      <c r="F31" s="14">
        <v>280000</v>
      </c>
      <c r="G31" s="14">
        <v>4651.08</v>
      </c>
      <c r="H31" s="14">
        <v>1.54</v>
      </c>
    </row>
    <row r="32" spans="2:8">
      <c r="B32" s="12" t="s">
        <v>2242</v>
      </c>
      <c r="C32" s="123" t="s">
        <v>131</v>
      </c>
      <c r="D32" s="12" t="s">
        <v>168</v>
      </c>
      <c r="E32" s="12" t="s">
        <v>176</v>
      </c>
      <c r="F32" s="14">
        <v>80000</v>
      </c>
      <c r="G32" s="14">
        <v>4485.84</v>
      </c>
      <c r="H32" s="14">
        <v>1.48</v>
      </c>
    </row>
    <row r="33" spans="2:8">
      <c r="B33" s="12" t="s">
        <v>2475</v>
      </c>
      <c r="C33" s="123" t="s">
        <v>131</v>
      </c>
      <c r="D33" s="12" t="s">
        <v>150</v>
      </c>
      <c r="E33" s="12" t="s">
        <v>222</v>
      </c>
      <c r="F33" s="14">
        <v>210450</v>
      </c>
      <c r="G33" s="14">
        <v>3875.02</v>
      </c>
      <c r="H33" s="14">
        <v>1.28</v>
      </c>
    </row>
    <row r="34" spans="2:8">
      <c r="B34" s="12" t="s">
        <v>2212</v>
      </c>
      <c r="C34" s="123" t="s">
        <v>131</v>
      </c>
      <c r="D34" s="12" t="s">
        <v>290</v>
      </c>
      <c r="E34" s="12" t="s">
        <v>386</v>
      </c>
      <c r="F34" s="14">
        <v>42000</v>
      </c>
      <c r="G34" s="14">
        <v>3557.72</v>
      </c>
      <c r="H34" s="14">
        <v>1.18</v>
      </c>
    </row>
    <row r="35" spans="2:8">
      <c r="B35" s="12" t="s">
        <v>2443</v>
      </c>
      <c r="C35" s="123" t="s">
        <v>131</v>
      </c>
      <c r="D35" s="12" t="s">
        <v>250</v>
      </c>
      <c r="E35" s="12" t="s">
        <v>251</v>
      </c>
      <c r="F35" s="14">
        <v>1530000</v>
      </c>
      <c r="G35" s="14">
        <v>3333.87</v>
      </c>
      <c r="H35" s="14">
        <v>1.1000000000000001</v>
      </c>
    </row>
    <row r="36" spans="2:8">
      <c r="B36" s="12" t="s">
        <v>2476</v>
      </c>
      <c r="C36" s="123" t="s">
        <v>131</v>
      </c>
      <c r="D36" s="12" t="s">
        <v>223</v>
      </c>
      <c r="E36" s="12" t="s">
        <v>228</v>
      </c>
      <c r="F36" s="14">
        <v>521806</v>
      </c>
      <c r="G36" s="14">
        <v>3202.06</v>
      </c>
      <c r="H36" s="14">
        <v>1.06</v>
      </c>
    </row>
    <row r="37" spans="2:8">
      <c r="B37" s="12" t="s">
        <v>1018</v>
      </c>
      <c r="C37" s="123" t="s">
        <v>131</v>
      </c>
      <c r="D37" s="12" t="s">
        <v>137</v>
      </c>
      <c r="E37" s="12" t="s">
        <v>293</v>
      </c>
      <c r="F37" s="14">
        <v>100000</v>
      </c>
      <c r="G37" s="14">
        <v>3098.3</v>
      </c>
      <c r="H37" s="14">
        <v>1.02</v>
      </c>
    </row>
    <row r="38" spans="2:8">
      <c r="B38" s="12" t="s">
        <v>2477</v>
      </c>
      <c r="C38" s="123" t="s">
        <v>131</v>
      </c>
      <c r="D38" s="12" t="s">
        <v>159</v>
      </c>
      <c r="E38" s="12" t="s">
        <v>565</v>
      </c>
      <c r="F38" s="14">
        <v>395624</v>
      </c>
      <c r="G38" s="14">
        <v>2570.7600000000002</v>
      </c>
      <c r="H38" s="14">
        <v>0.85</v>
      </c>
    </row>
    <row r="39" spans="2:8">
      <c r="B39" s="12" t="s">
        <v>2278</v>
      </c>
      <c r="C39" s="123" t="s">
        <v>131</v>
      </c>
      <c r="D39" s="12" t="s">
        <v>177</v>
      </c>
      <c r="E39" s="12" t="s">
        <v>564</v>
      </c>
      <c r="F39" s="14">
        <v>1000000</v>
      </c>
      <c r="G39" s="14">
        <v>2370.5</v>
      </c>
      <c r="H39" s="14">
        <v>0.78</v>
      </c>
    </row>
    <row r="40" spans="2:8">
      <c r="B40" s="12" t="s">
        <v>2478</v>
      </c>
      <c r="C40" s="123" t="s">
        <v>131</v>
      </c>
      <c r="D40" s="12" t="s">
        <v>150</v>
      </c>
      <c r="E40" s="12" t="s">
        <v>563</v>
      </c>
      <c r="F40" s="14">
        <v>280000</v>
      </c>
      <c r="G40" s="14">
        <v>2029.72</v>
      </c>
      <c r="H40" s="14">
        <v>0.67</v>
      </c>
    </row>
    <row r="41" spans="2:8">
      <c r="B41" s="12" t="s">
        <v>1025</v>
      </c>
      <c r="C41" s="123" t="s">
        <v>131</v>
      </c>
      <c r="D41" s="12" t="s">
        <v>168</v>
      </c>
      <c r="E41" s="12" t="s">
        <v>169</v>
      </c>
      <c r="F41" s="14">
        <v>85000</v>
      </c>
      <c r="G41" s="14">
        <v>1803.66</v>
      </c>
      <c r="H41" s="14">
        <v>0.6</v>
      </c>
    </row>
    <row r="42" spans="2:8">
      <c r="B42" s="12" t="s">
        <v>2240</v>
      </c>
      <c r="C42" s="123" t="s">
        <v>131</v>
      </c>
      <c r="D42" s="12" t="s">
        <v>159</v>
      </c>
      <c r="E42" s="12" t="s">
        <v>606</v>
      </c>
      <c r="F42" s="14">
        <v>330000</v>
      </c>
      <c r="G42" s="14">
        <v>1693.23</v>
      </c>
      <c r="H42" s="14">
        <v>0.56000000000000005</v>
      </c>
    </row>
    <row r="43" spans="2:8">
      <c r="B43" s="12" t="s">
        <v>2479</v>
      </c>
      <c r="C43" s="123" t="s">
        <v>131</v>
      </c>
      <c r="D43" s="12" t="s">
        <v>170</v>
      </c>
      <c r="E43" s="12" t="s">
        <v>226</v>
      </c>
      <c r="F43" s="14">
        <v>200530</v>
      </c>
      <c r="G43" s="14">
        <v>1692.17</v>
      </c>
      <c r="H43" s="14">
        <v>0.56000000000000005</v>
      </c>
    </row>
    <row r="44" spans="2:8">
      <c r="B44" s="12" t="s">
        <v>2480</v>
      </c>
      <c r="C44" s="123" t="s">
        <v>131</v>
      </c>
      <c r="D44" s="12" t="s">
        <v>159</v>
      </c>
      <c r="E44" s="12" t="s">
        <v>552</v>
      </c>
      <c r="F44" s="14">
        <v>127500</v>
      </c>
      <c r="G44" s="14">
        <v>1575.39</v>
      </c>
      <c r="H44" s="14">
        <v>0.52</v>
      </c>
    </row>
    <row r="45" spans="2:8">
      <c r="B45" s="12" t="s">
        <v>2250</v>
      </c>
      <c r="C45" s="123" t="s">
        <v>131</v>
      </c>
      <c r="D45" s="12" t="s">
        <v>159</v>
      </c>
      <c r="E45" s="12" t="s">
        <v>479</v>
      </c>
      <c r="F45" s="14">
        <v>250000</v>
      </c>
      <c r="G45" s="14">
        <v>1527.38</v>
      </c>
      <c r="H45" s="14">
        <v>0.5</v>
      </c>
    </row>
    <row r="46" spans="2:8">
      <c r="B46" s="12" t="s">
        <v>2481</v>
      </c>
      <c r="C46" s="123" t="s">
        <v>131</v>
      </c>
      <c r="D46" s="12" t="s">
        <v>195</v>
      </c>
      <c r="E46" s="12" t="s">
        <v>196</v>
      </c>
      <c r="F46" s="14">
        <v>1800000</v>
      </c>
      <c r="G46" s="14">
        <v>1387.8</v>
      </c>
      <c r="H46" s="14">
        <v>0.46</v>
      </c>
    </row>
    <row r="47" spans="2:8">
      <c r="B47" s="12" t="s">
        <v>2433</v>
      </c>
      <c r="C47" s="123" t="s">
        <v>131</v>
      </c>
      <c r="D47" s="12" t="s">
        <v>155</v>
      </c>
      <c r="E47" s="12" t="s">
        <v>472</v>
      </c>
      <c r="F47" s="14">
        <v>100000</v>
      </c>
      <c r="G47" s="14">
        <v>1024.2</v>
      </c>
      <c r="H47" s="14">
        <v>0.34</v>
      </c>
    </row>
    <row r="48" spans="2:8">
      <c r="B48" s="12" t="s">
        <v>2442</v>
      </c>
      <c r="C48" s="123" t="s">
        <v>131</v>
      </c>
      <c r="D48" s="12" t="s">
        <v>147</v>
      </c>
      <c r="E48" s="12" t="s">
        <v>230</v>
      </c>
      <c r="F48" s="14">
        <v>44500</v>
      </c>
      <c r="G48" s="14">
        <v>838.89</v>
      </c>
      <c r="H48" s="14">
        <v>0.28000000000000003</v>
      </c>
    </row>
    <row r="49" spans="2:8">
      <c r="B49" s="12" t="s">
        <v>2445</v>
      </c>
      <c r="C49" s="123" t="s">
        <v>131</v>
      </c>
      <c r="D49" s="12" t="s">
        <v>143</v>
      </c>
      <c r="E49" s="12" t="s">
        <v>484</v>
      </c>
      <c r="F49" s="14">
        <v>107142</v>
      </c>
      <c r="G49" s="14">
        <v>324</v>
      </c>
      <c r="H49" s="14">
        <v>0.11</v>
      </c>
    </row>
    <row r="50" spans="2:8">
      <c r="B50" s="114" t="s">
        <v>209</v>
      </c>
      <c r="C50" s="232"/>
      <c r="D50" s="114"/>
      <c r="E50" s="114"/>
      <c r="F50" s="22"/>
      <c r="G50" s="22">
        <f>SUM(G16:G49)</f>
        <v>235077.27</v>
      </c>
      <c r="H50" s="22">
        <f>SUM(H16:H49)</f>
        <v>77.66</v>
      </c>
    </row>
    <row r="51" spans="2:8">
      <c r="B51" s="111" t="s">
        <v>98</v>
      </c>
      <c r="C51" s="112" t="s">
        <v>99</v>
      </c>
      <c r="D51" s="111" t="s">
        <v>100</v>
      </c>
      <c r="E51" s="111" t="s">
        <v>101</v>
      </c>
      <c r="F51" s="113" t="s">
        <v>102</v>
      </c>
      <c r="G51" s="113" t="s">
        <v>103</v>
      </c>
      <c r="H51" s="113" t="s">
        <v>104</v>
      </c>
    </row>
    <row r="52" spans="2:8">
      <c r="B52" s="114" t="s">
        <v>105</v>
      </c>
      <c r="C52" s="123"/>
    </row>
    <row r="53" spans="2:8">
      <c r="B53" s="114" t="s">
        <v>106</v>
      </c>
      <c r="C53" s="123"/>
    </row>
    <row r="54" spans="2:8">
      <c r="B54" s="114" t="s">
        <v>107</v>
      </c>
      <c r="C54" s="123"/>
    </row>
    <row r="55" spans="2:8">
      <c r="B55" s="12" t="s">
        <v>2141</v>
      </c>
      <c r="C55" s="123">
        <v>7.11</v>
      </c>
      <c r="D55" s="12" t="s">
        <v>108</v>
      </c>
      <c r="E55" s="12" t="s">
        <v>493</v>
      </c>
      <c r="F55" s="14">
        <v>2500000</v>
      </c>
      <c r="G55" s="14">
        <v>2378.58</v>
      </c>
      <c r="H55" s="14">
        <v>0.79</v>
      </c>
    </row>
    <row r="56" spans="2:8">
      <c r="B56" s="12" t="s">
        <v>2135</v>
      </c>
      <c r="C56" s="123">
        <v>6.08</v>
      </c>
      <c r="D56" s="12" t="s">
        <v>108</v>
      </c>
      <c r="E56" s="12" t="s">
        <v>647</v>
      </c>
      <c r="F56" s="14">
        <v>1500000</v>
      </c>
      <c r="G56" s="14">
        <v>1514.49</v>
      </c>
      <c r="H56" s="14">
        <v>0.5</v>
      </c>
    </row>
    <row r="57" spans="2:8">
      <c r="B57" s="12" t="s">
        <v>648</v>
      </c>
      <c r="C57" s="123">
        <v>7.55</v>
      </c>
      <c r="D57" s="12" t="s">
        <v>108</v>
      </c>
      <c r="E57" s="12" t="s">
        <v>649</v>
      </c>
      <c r="F57" s="14">
        <v>1000000</v>
      </c>
      <c r="G57" s="14">
        <v>1011.05</v>
      </c>
      <c r="H57" s="14">
        <v>0.33</v>
      </c>
    </row>
    <row r="58" spans="2:8">
      <c r="B58" s="12" t="s">
        <v>494</v>
      </c>
      <c r="C58" s="123">
        <v>6.54</v>
      </c>
      <c r="D58" s="12" t="s">
        <v>108</v>
      </c>
      <c r="E58" s="12" t="s">
        <v>495</v>
      </c>
      <c r="F58" s="14">
        <v>500000</v>
      </c>
      <c r="G58" s="14">
        <v>505.7</v>
      </c>
      <c r="H58" s="14">
        <v>0.17</v>
      </c>
    </row>
    <row r="59" spans="2:8">
      <c r="B59" s="12" t="s">
        <v>310</v>
      </c>
      <c r="C59" s="123">
        <v>7.17</v>
      </c>
      <c r="D59" s="12" t="s">
        <v>108</v>
      </c>
      <c r="E59" s="12" t="s">
        <v>311</v>
      </c>
      <c r="F59" s="14">
        <v>444100</v>
      </c>
      <c r="G59" s="14">
        <v>445.52</v>
      </c>
      <c r="H59" s="14">
        <v>0.15</v>
      </c>
    </row>
    <row r="60" spans="2:8">
      <c r="B60" s="12" t="s">
        <v>650</v>
      </c>
      <c r="C60" s="123">
        <v>7.58</v>
      </c>
      <c r="D60" s="12" t="s">
        <v>108</v>
      </c>
      <c r="E60" s="12" t="s">
        <v>651</v>
      </c>
      <c r="F60" s="14">
        <v>200000</v>
      </c>
      <c r="G60" s="14">
        <v>202.42</v>
      </c>
      <c r="H60" s="14">
        <v>7.0000000000000007E-2</v>
      </c>
    </row>
    <row r="61" spans="2:8">
      <c r="B61" s="12" t="s">
        <v>652</v>
      </c>
      <c r="C61" s="123">
        <v>7.67</v>
      </c>
      <c r="D61" s="12" t="s">
        <v>108</v>
      </c>
      <c r="E61" s="12" t="s">
        <v>653</v>
      </c>
      <c r="F61" s="14">
        <v>89600</v>
      </c>
      <c r="G61" s="14">
        <v>93.97</v>
      </c>
      <c r="H61" s="14">
        <v>0.03</v>
      </c>
    </row>
    <row r="62" spans="2:8">
      <c r="B62" s="12" t="s">
        <v>654</v>
      </c>
      <c r="C62" s="123">
        <v>7.67</v>
      </c>
      <c r="D62" s="12" t="s">
        <v>108</v>
      </c>
      <c r="E62" s="12" t="s">
        <v>655</v>
      </c>
      <c r="F62" s="14">
        <v>73000</v>
      </c>
      <c r="G62" s="14">
        <v>77.47</v>
      </c>
      <c r="H62" s="14">
        <v>0.03</v>
      </c>
    </row>
    <row r="63" spans="2:8">
      <c r="B63" s="12" t="s">
        <v>656</v>
      </c>
      <c r="C63" s="123">
        <v>6.53</v>
      </c>
      <c r="D63" s="12" t="s">
        <v>108</v>
      </c>
      <c r="E63" s="12" t="s">
        <v>657</v>
      </c>
      <c r="F63" s="14">
        <v>75500</v>
      </c>
      <c r="G63" s="14">
        <v>76.680000000000007</v>
      </c>
      <c r="H63" s="14">
        <v>0.03</v>
      </c>
    </row>
    <row r="64" spans="2:8">
      <c r="B64" s="12" t="s">
        <v>658</v>
      </c>
      <c r="C64" s="123">
        <v>7.24</v>
      </c>
      <c r="D64" s="12" t="s">
        <v>108</v>
      </c>
      <c r="E64" s="12" t="s">
        <v>659</v>
      </c>
      <c r="F64" s="14">
        <v>48500</v>
      </c>
      <c r="G64" s="14">
        <v>49.63</v>
      </c>
      <c r="H64" s="14">
        <v>0.02</v>
      </c>
    </row>
    <row r="65" spans="2:9">
      <c r="B65" s="12" t="s">
        <v>316</v>
      </c>
      <c r="C65" s="123">
        <v>7.36</v>
      </c>
      <c r="D65" s="12" t="s">
        <v>108</v>
      </c>
      <c r="E65" s="12" t="s">
        <v>317</v>
      </c>
      <c r="F65" s="14">
        <v>29200</v>
      </c>
      <c r="G65" s="14">
        <v>29.05</v>
      </c>
      <c r="H65" s="14">
        <v>0.01</v>
      </c>
    </row>
    <row r="66" spans="2:9">
      <c r="B66" s="12" t="s">
        <v>660</v>
      </c>
      <c r="C66" s="123">
        <v>7.51</v>
      </c>
      <c r="D66" s="12" t="s">
        <v>108</v>
      </c>
      <c r="E66" s="12" t="s">
        <v>661</v>
      </c>
      <c r="F66" s="14">
        <v>31600</v>
      </c>
      <c r="G66" s="14">
        <v>28.29</v>
      </c>
      <c r="H66" s="14">
        <v>0.01</v>
      </c>
    </row>
    <row r="67" spans="2:9">
      <c r="B67" s="12" t="s">
        <v>662</v>
      </c>
      <c r="C67" s="123">
        <v>7.53</v>
      </c>
      <c r="D67" s="12" t="s">
        <v>108</v>
      </c>
      <c r="E67" s="12" t="s">
        <v>663</v>
      </c>
      <c r="F67" s="14">
        <v>13000</v>
      </c>
      <c r="G67" s="14">
        <v>12.89</v>
      </c>
      <c r="H67" s="14">
        <v>0</v>
      </c>
      <c r="I67" s="12" t="s">
        <v>413</v>
      </c>
    </row>
    <row r="68" spans="2:9">
      <c r="B68" s="12" t="s">
        <v>664</v>
      </c>
      <c r="C68" s="123">
        <v>7.52</v>
      </c>
      <c r="D68" s="12" t="s">
        <v>108</v>
      </c>
      <c r="E68" s="12" t="s">
        <v>665</v>
      </c>
      <c r="F68" s="14">
        <v>2000</v>
      </c>
      <c r="G68" s="14">
        <v>1.86</v>
      </c>
      <c r="H68" s="14">
        <v>0</v>
      </c>
      <c r="I68" s="12" t="s">
        <v>413</v>
      </c>
    </row>
    <row r="69" spans="2:9">
      <c r="B69" s="114" t="s">
        <v>109</v>
      </c>
      <c r="C69" s="232"/>
      <c r="D69" s="114"/>
      <c r="E69" s="114"/>
      <c r="F69" s="22"/>
      <c r="G69" s="22">
        <f>SUM(G51:G68)</f>
        <v>6427.6000000000013</v>
      </c>
      <c r="H69" s="22">
        <f>SUM(H51:H68)</f>
        <v>2.1399999999999988</v>
      </c>
    </row>
    <row r="70" spans="2:9">
      <c r="B70" s="114" t="s">
        <v>318</v>
      </c>
      <c r="C70" s="123"/>
    </row>
    <row r="71" spans="2:9">
      <c r="B71" s="12" t="s">
        <v>1518</v>
      </c>
      <c r="C71" s="123">
        <v>10.039999999999999</v>
      </c>
      <c r="D71" s="12" t="s">
        <v>666</v>
      </c>
      <c r="E71" s="12" t="s">
        <v>667</v>
      </c>
      <c r="F71" s="14">
        <v>700</v>
      </c>
      <c r="G71" s="14">
        <v>6237.1</v>
      </c>
      <c r="H71" s="14">
        <v>2.06</v>
      </c>
    </row>
    <row r="72" spans="2:9">
      <c r="B72" s="12" t="s">
        <v>1886</v>
      </c>
      <c r="C72" s="123">
        <v>7.47</v>
      </c>
      <c r="D72" s="12" t="s">
        <v>320</v>
      </c>
      <c r="E72" s="12" t="s">
        <v>668</v>
      </c>
      <c r="F72" s="14">
        <v>250</v>
      </c>
      <c r="G72" s="14">
        <v>2605.84</v>
      </c>
      <c r="H72" s="14">
        <v>0.86</v>
      </c>
    </row>
    <row r="73" spans="2:9">
      <c r="B73" s="12" t="s">
        <v>669</v>
      </c>
      <c r="C73" s="123">
        <v>8.89</v>
      </c>
      <c r="D73" s="12" t="s">
        <v>670</v>
      </c>
      <c r="E73" s="12" t="s">
        <v>671</v>
      </c>
      <c r="F73" s="14">
        <v>250</v>
      </c>
      <c r="G73" s="14">
        <v>2514.3200000000002</v>
      </c>
      <c r="H73" s="14">
        <v>0.83</v>
      </c>
    </row>
    <row r="74" spans="2:9">
      <c r="B74" s="12" t="s">
        <v>1292</v>
      </c>
      <c r="C74" s="123">
        <v>7.16</v>
      </c>
      <c r="D74" s="12" t="s">
        <v>320</v>
      </c>
      <c r="E74" s="12" t="s">
        <v>672</v>
      </c>
      <c r="F74" s="14">
        <v>250</v>
      </c>
      <c r="G74" s="14">
        <v>2511.1</v>
      </c>
      <c r="H74" s="14">
        <v>0.83</v>
      </c>
    </row>
    <row r="75" spans="2:9">
      <c r="B75" s="12" t="s">
        <v>1297</v>
      </c>
      <c r="C75" s="123">
        <v>6.76</v>
      </c>
      <c r="D75" s="12" t="s">
        <v>320</v>
      </c>
      <c r="E75" s="12" t="s">
        <v>673</v>
      </c>
      <c r="F75" s="14">
        <v>250</v>
      </c>
      <c r="G75" s="14">
        <v>2468.15</v>
      </c>
      <c r="H75" s="14">
        <v>0.82</v>
      </c>
    </row>
    <row r="76" spans="2:9">
      <c r="B76" s="12" t="s">
        <v>2447</v>
      </c>
      <c r="C76" s="123">
        <v>7.25</v>
      </c>
      <c r="D76" s="12" t="s">
        <v>320</v>
      </c>
      <c r="E76" s="12" t="s">
        <v>674</v>
      </c>
      <c r="F76" s="14">
        <v>250</v>
      </c>
      <c r="G76" s="14">
        <v>2443.12</v>
      </c>
      <c r="H76" s="14">
        <v>0.81</v>
      </c>
    </row>
    <row r="77" spans="2:9">
      <c r="B77" s="12" t="s">
        <v>1047</v>
      </c>
      <c r="C77" s="123">
        <v>7.35</v>
      </c>
      <c r="D77" s="12" t="s">
        <v>320</v>
      </c>
      <c r="E77" s="12" t="s">
        <v>323</v>
      </c>
      <c r="F77" s="14">
        <v>250</v>
      </c>
      <c r="G77" s="14">
        <v>2427.7199999999998</v>
      </c>
      <c r="H77" s="14">
        <v>0.8</v>
      </c>
    </row>
    <row r="78" spans="2:9">
      <c r="B78" s="12" t="s">
        <v>1048</v>
      </c>
      <c r="C78" s="123">
        <v>7.94</v>
      </c>
      <c r="D78" s="12" t="s">
        <v>320</v>
      </c>
      <c r="E78" s="12" t="s">
        <v>324</v>
      </c>
      <c r="F78" s="14">
        <v>250</v>
      </c>
      <c r="G78" s="14">
        <v>2364.35</v>
      </c>
      <c r="H78" s="14">
        <v>0.78</v>
      </c>
    </row>
    <row r="79" spans="2:9">
      <c r="B79" s="12" t="s">
        <v>1526</v>
      </c>
      <c r="C79" s="123">
        <v>7.73</v>
      </c>
      <c r="D79" s="12" t="s">
        <v>675</v>
      </c>
      <c r="E79" s="12" t="s">
        <v>676</v>
      </c>
      <c r="F79" s="14">
        <v>215</v>
      </c>
      <c r="G79" s="14">
        <v>2147.4499999999998</v>
      </c>
      <c r="H79" s="14">
        <v>0.71</v>
      </c>
    </row>
    <row r="80" spans="2:9">
      <c r="B80" s="12" t="s">
        <v>1049</v>
      </c>
      <c r="C80" s="123">
        <v>8.41</v>
      </c>
      <c r="D80" s="12" t="s">
        <v>677</v>
      </c>
      <c r="E80" s="12" t="s">
        <v>678</v>
      </c>
      <c r="F80" s="14">
        <v>220</v>
      </c>
      <c r="G80" s="14">
        <v>2061.77</v>
      </c>
      <c r="H80" s="14">
        <v>0.68</v>
      </c>
    </row>
    <row r="81" spans="2:8">
      <c r="B81" s="12" t="s">
        <v>2482</v>
      </c>
      <c r="C81" s="123">
        <v>5.37</v>
      </c>
      <c r="D81" s="12" t="s">
        <v>320</v>
      </c>
      <c r="E81" s="12" t="s">
        <v>679</v>
      </c>
      <c r="F81" s="14">
        <v>150</v>
      </c>
      <c r="G81" s="14">
        <v>1506.62</v>
      </c>
      <c r="H81" s="14">
        <v>0.5</v>
      </c>
    </row>
    <row r="82" spans="2:8">
      <c r="B82" s="12" t="s">
        <v>2483</v>
      </c>
      <c r="C82" s="123">
        <v>7.9</v>
      </c>
      <c r="D82" s="12" t="s">
        <v>320</v>
      </c>
      <c r="E82" s="12" t="s">
        <v>680</v>
      </c>
      <c r="F82" s="14">
        <v>150</v>
      </c>
      <c r="G82" s="14">
        <v>1501.56</v>
      </c>
      <c r="H82" s="14">
        <v>0.5</v>
      </c>
    </row>
    <row r="83" spans="2:8">
      <c r="B83" s="12" t="s">
        <v>1318</v>
      </c>
      <c r="C83" s="123">
        <v>6.38</v>
      </c>
      <c r="D83" s="12" t="s">
        <v>320</v>
      </c>
      <c r="E83" s="12" t="s">
        <v>681</v>
      </c>
      <c r="F83" s="14">
        <v>60</v>
      </c>
      <c r="G83" s="14">
        <v>602.33000000000004</v>
      </c>
      <c r="H83" s="14">
        <v>0.2</v>
      </c>
    </row>
    <row r="84" spans="2:8">
      <c r="B84" s="12" t="s">
        <v>1522</v>
      </c>
      <c r="C84" s="123">
        <v>7.8</v>
      </c>
      <c r="D84" s="12" t="s">
        <v>682</v>
      </c>
      <c r="E84" s="12" t="s">
        <v>683</v>
      </c>
      <c r="F84" s="14">
        <v>60</v>
      </c>
      <c r="G84" s="14">
        <v>595.95000000000005</v>
      </c>
      <c r="H84" s="14">
        <v>0.2</v>
      </c>
    </row>
    <row r="85" spans="2:8">
      <c r="B85" s="12" t="s">
        <v>2484</v>
      </c>
      <c r="C85" s="123">
        <v>6.9</v>
      </c>
      <c r="D85" s="12" t="s">
        <v>320</v>
      </c>
      <c r="E85" s="12" t="s">
        <v>684</v>
      </c>
      <c r="F85" s="14">
        <v>50</v>
      </c>
      <c r="G85" s="14">
        <v>503.74</v>
      </c>
      <c r="H85" s="14">
        <v>0.17</v>
      </c>
    </row>
    <row r="86" spans="2:8">
      <c r="B86" s="12" t="s">
        <v>685</v>
      </c>
      <c r="C86" s="123">
        <v>7.18</v>
      </c>
      <c r="D86" s="12" t="s">
        <v>320</v>
      </c>
      <c r="E86" s="12" t="s">
        <v>686</v>
      </c>
      <c r="F86" s="14">
        <v>49</v>
      </c>
      <c r="G86" s="14">
        <v>488.24</v>
      </c>
      <c r="H86" s="14">
        <v>0.16</v>
      </c>
    </row>
    <row r="87" spans="2:8">
      <c r="B87" s="12" t="s">
        <v>2485</v>
      </c>
      <c r="C87" s="123">
        <v>7.64</v>
      </c>
      <c r="D87" s="12" t="s">
        <v>332</v>
      </c>
      <c r="E87" s="12" t="s">
        <v>334</v>
      </c>
      <c r="F87" s="14">
        <v>250</v>
      </c>
      <c r="G87" s="14">
        <v>486.96</v>
      </c>
      <c r="H87" s="14">
        <v>0.16</v>
      </c>
    </row>
    <row r="88" spans="2:8">
      <c r="B88" s="12" t="s">
        <v>1531</v>
      </c>
      <c r="C88" s="123">
        <v>7.88</v>
      </c>
      <c r="D88" s="12" t="s">
        <v>320</v>
      </c>
      <c r="E88" s="12" t="s">
        <v>687</v>
      </c>
      <c r="F88" s="14">
        <v>40</v>
      </c>
      <c r="G88" s="14">
        <v>385.43</v>
      </c>
      <c r="H88" s="14">
        <v>0.13</v>
      </c>
    </row>
    <row r="89" spans="2:8">
      <c r="B89" s="12" t="s">
        <v>1532</v>
      </c>
      <c r="C89" s="123">
        <v>7.75</v>
      </c>
      <c r="D89" s="12" t="s">
        <v>320</v>
      </c>
      <c r="E89" s="12" t="s">
        <v>688</v>
      </c>
      <c r="F89" s="14">
        <v>40</v>
      </c>
      <c r="G89" s="14">
        <v>378.85</v>
      </c>
      <c r="H89" s="14">
        <v>0.13</v>
      </c>
    </row>
    <row r="90" spans="2:8">
      <c r="B90" s="114" t="s">
        <v>336</v>
      </c>
      <c r="C90" s="232"/>
      <c r="D90" s="114"/>
      <c r="E90" s="114"/>
      <c r="F90" s="22"/>
      <c r="G90" s="22">
        <f>SUM(G70:G89)</f>
        <v>34230.600000000006</v>
      </c>
      <c r="H90" s="22">
        <f>SUM(H70:H89)</f>
        <v>11.33</v>
      </c>
    </row>
    <row r="91" spans="2:8">
      <c r="B91" s="114" t="s">
        <v>110</v>
      </c>
      <c r="C91" s="123"/>
    </row>
    <row r="92" spans="2:8">
      <c r="B92" s="12" t="s">
        <v>689</v>
      </c>
      <c r="C92" s="123">
        <v>6.18</v>
      </c>
      <c r="D92" s="12" t="s">
        <v>111</v>
      </c>
      <c r="E92" s="12" t="s">
        <v>690</v>
      </c>
      <c r="F92" s="14">
        <v>1000</v>
      </c>
      <c r="G92" s="14">
        <v>4785.29</v>
      </c>
      <c r="H92" s="14">
        <v>1.58</v>
      </c>
    </row>
    <row r="93" spans="2:8">
      <c r="B93" s="12" t="s">
        <v>1053</v>
      </c>
      <c r="C93" s="123">
        <v>5.74</v>
      </c>
      <c r="D93" s="12" t="s">
        <v>111</v>
      </c>
      <c r="E93" s="12" t="s">
        <v>340</v>
      </c>
      <c r="F93" s="14">
        <v>500</v>
      </c>
      <c r="G93" s="14">
        <v>2476.65</v>
      </c>
      <c r="H93" s="14">
        <v>0.82</v>
      </c>
    </row>
    <row r="94" spans="2:8">
      <c r="B94" s="114" t="s">
        <v>114</v>
      </c>
      <c r="C94" s="232"/>
      <c r="D94" s="114"/>
      <c r="E94" s="114"/>
      <c r="F94" s="22"/>
      <c r="G94" s="22">
        <f>SUM(G91:G93)</f>
        <v>7261.9400000000005</v>
      </c>
      <c r="H94" s="22">
        <f>SUM(H91:H93)</f>
        <v>2.4</v>
      </c>
    </row>
    <row r="95" spans="2:8" s="110" customFormat="1">
      <c r="B95" s="118" t="s">
        <v>986</v>
      </c>
      <c r="C95" s="121"/>
      <c r="D95" s="118"/>
      <c r="E95" s="118"/>
      <c r="F95" s="26"/>
      <c r="G95" s="26"/>
      <c r="H95" s="26"/>
    </row>
    <row r="96" spans="2:8">
      <c r="B96" s="12" t="s">
        <v>32</v>
      </c>
      <c r="C96" s="123" t="s">
        <v>131</v>
      </c>
      <c r="D96" s="12" t="s">
        <v>440</v>
      </c>
      <c r="E96" s="12" t="s">
        <v>645</v>
      </c>
      <c r="F96" s="14">
        <v>68063070.032000005</v>
      </c>
      <c r="G96" s="14">
        <v>8170.09</v>
      </c>
      <c r="H96" s="14">
        <v>2.7</v>
      </c>
    </row>
    <row r="97" spans="2:8" s="110" customFormat="1">
      <c r="B97" s="118" t="s">
        <v>975</v>
      </c>
      <c r="C97" s="121"/>
      <c r="D97" s="118"/>
      <c r="E97" s="118"/>
      <c r="F97" s="26"/>
      <c r="G97" s="26">
        <f>SUM(G96)</f>
        <v>8170.09</v>
      </c>
      <c r="H97" s="26">
        <f>SUM(H96)</f>
        <v>2.7</v>
      </c>
    </row>
    <row r="98" spans="2:8">
      <c r="B98" s="114" t="s">
        <v>115</v>
      </c>
      <c r="C98" s="115"/>
      <c r="D98" s="114"/>
      <c r="E98" s="114"/>
      <c r="F98" s="22"/>
      <c r="G98" s="22">
        <v>10523</v>
      </c>
      <c r="H98" s="22">
        <v>3.48</v>
      </c>
    </row>
    <row r="99" spans="2:8">
      <c r="B99" s="114" t="s">
        <v>116</v>
      </c>
      <c r="C99" s="115"/>
      <c r="D99" s="114"/>
      <c r="E99" s="114"/>
      <c r="F99" s="22"/>
      <c r="G99" s="22">
        <f>+G50+G69+G90+G94+G97+G98</f>
        <v>301690.5</v>
      </c>
      <c r="H99" s="22">
        <f>+H50+H69+H90+H94+H97+H98</f>
        <v>99.710000000000008</v>
      </c>
    </row>
    <row r="100" spans="2:8">
      <c r="B100" s="114" t="s">
        <v>117</v>
      </c>
      <c r="C100" s="115"/>
      <c r="D100" s="114"/>
      <c r="E100" s="114"/>
      <c r="F100" s="22"/>
      <c r="G100" s="22">
        <f>+G101-G99</f>
        <v>1050.1913684500032</v>
      </c>
      <c r="H100" s="22">
        <f>+H101-H99</f>
        <v>0.28999999999999204</v>
      </c>
    </row>
    <row r="101" spans="2:8">
      <c r="B101" s="114" t="s">
        <v>118</v>
      </c>
      <c r="C101" s="115"/>
      <c r="D101" s="114"/>
      <c r="E101" s="114"/>
      <c r="F101" s="22"/>
      <c r="G101" s="22">
        <v>302740.69136845</v>
      </c>
      <c r="H101" s="22">
        <v>100</v>
      </c>
    </row>
    <row r="102" spans="2:8">
      <c r="B102" s="12" t="s">
        <v>119</v>
      </c>
    </row>
    <row r="103" spans="2:8">
      <c r="B103" s="12" t="s">
        <v>120</v>
      </c>
    </row>
    <row r="104" spans="2:8">
      <c r="B104" s="114" t="s">
        <v>2127</v>
      </c>
    </row>
    <row r="105" spans="2:8">
      <c r="B105" s="12" t="s">
        <v>121</v>
      </c>
      <c r="C105" s="231">
        <v>44742</v>
      </c>
    </row>
    <row r="106" spans="2:8" ht="25.5">
      <c r="B106" s="116" t="s">
        <v>122</v>
      </c>
      <c r="C106" s="13" t="s">
        <v>123</v>
      </c>
    </row>
    <row r="107" spans="2:8">
      <c r="B107" s="114"/>
    </row>
    <row r="108" spans="2:8">
      <c r="B108" s="114" t="s">
        <v>124</v>
      </c>
    </row>
    <row r="109" spans="2:8">
      <c r="B109" s="114" t="s">
        <v>212</v>
      </c>
    </row>
    <row r="110" spans="2:8">
      <c r="B110" s="114" t="s">
        <v>125</v>
      </c>
    </row>
    <row r="111" spans="2:8">
      <c r="B111" s="114" t="s">
        <v>691</v>
      </c>
      <c r="C111" s="115"/>
    </row>
    <row r="112" spans="2:8">
      <c r="B112" s="114" t="s">
        <v>692</v>
      </c>
      <c r="C112" s="115"/>
    </row>
    <row r="113" spans="2:3">
      <c r="B113" s="114" t="s">
        <v>693</v>
      </c>
      <c r="C113" s="115"/>
    </row>
    <row r="114" spans="2:3">
      <c r="B114" s="114" t="s">
        <v>694</v>
      </c>
      <c r="C114" s="115"/>
    </row>
    <row r="115" spans="2:3">
      <c r="B115" s="114" t="s">
        <v>695</v>
      </c>
      <c r="C115" s="115"/>
    </row>
    <row r="116" spans="2:3">
      <c r="B116" s="114" t="s">
        <v>696</v>
      </c>
      <c r="C116" s="115"/>
    </row>
    <row r="117" spans="2:3">
      <c r="B117" s="114" t="s">
        <v>697</v>
      </c>
      <c r="C117" s="115"/>
    </row>
    <row r="118" spans="2:3">
      <c r="B118" s="114" t="s">
        <v>698</v>
      </c>
      <c r="C118" s="115"/>
    </row>
    <row r="119" spans="2:3">
      <c r="B119" s="114" t="s">
        <v>699</v>
      </c>
      <c r="C119" s="115"/>
    </row>
    <row r="120" spans="2:3">
      <c r="B120" s="114" t="s">
        <v>700</v>
      </c>
      <c r="C120" s="115"/>
    </row>
    <row r="121" spans="2:3">
      <c r="B121" s="114" t="s">
        <v>701</v>
      </c>
      <c r="C121" s="115"/>
    </row>
    <row r="122" spans="2:3">
      <c r="B122" s="114" t="s">
        <v>702</v>
      </c>
      <c r="C122" s="115"/>
    </row>
    <row r="123" spans="2:3">
      <c r="B123" s="114" t="s">
        <v>2157</v>
      </c>
      <c r="C123" s="232"/>
    </row>
    <row r="124" spans="2:3">
      <c r="B124" s="114" t="s">
        <v>2163</v>
      </c>
      <c r="C124" s="123"/>
    </row>
    <row r="125" spans="2:3">
      <c r="B125" s="114" t="s">
        <v>1233</v>
      </c>
      <c r="C125" s="123"/>
    </row>
    <row r="126" spans="2:3">
      <c r="B126" s="114" t="s">
        <v>127</v>
      </c>
      <c r="C126" s="123"/>
    </row>
  </sheetData>
  <mergeCells count="3">
    <mergeCell ref="B1:E1"/>
    <mergeCell ref="C3:C8"/>
    <mergeCell ref="D3:D8"/>
  </mergeCells>
  <hyperlinks>
    <hyperlink ref="A1" location="Index!A1" display="Index" xr:uid="{00000000-0004-0000-16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97"/>
  <sheetViews>
    <sheetView workbookViewId="0">
      <selection activeCell="B1" sqref="B1:E1"/>
    </sheetView>
  </sheetViews>
  <sheetFormatPr defaultRowHeight="12.75"/>
  <cols>
    <col min="1" max="1" width="5.42578125" style="12" bestFit="1" customWidth="1"/>
    <col min="2" max="2" width="80.7109375" style="12" customWidth="1"/>
    <col min="3" max="3" width="25.7109375" style="13" customWidth="1"/>
    <col min="4" max="4" width="25.7109375" style="12" customWidth="1"/>
    <col min="5" max="5" width="14" style="12" bestFit="1" customWidth="1"/>
    <col min="6" max="6" width="10.5703125" style="14" bestFit="1" customWidth="1"/>
    <col min="7" max="7" width="18.140625" style="14" bestFit="1" customWidth="1"/>
    <col min="8" max="8" width="9.140625" style="14" bestFit="1" customWidth="1"/>
    <col min="9" max="16384" width="9.140625" style="12"/>
  </cols>
  <sheetData>
    <row r="1" spans="1:9" s="1" customFormat="1">
      <c r="A1" s="3" t="s">
        <v>0</v>
      </c>
      <c r="B1" s="390" t="s">
        <v>71</v>
      </c>
      <c r="C1" s="390"/>
      <c r="D1" s="390"/>
      <c r="E1" s="390"/>
      <c r="F1" s="4"/>
      <c r="G1" s="4"/>
      <c r="H1" s="4"/>
    </row>
    <row r="2" spans="1:9" s="1" customFormat="1" ht="13.5" thickBot="1">
      <c r="C2" s="5"/>
      <c r="F2" s="4"/>
      <c r="G2" s="4"/>
      <c r="H2" s="4"/>
    </row>
    <row r="3" spans="1:9" s="15" customFormat="1" ht="15.95" customHeight="1">
      <c r="B3" s="102" t="s">
        <v>2042</v>
      </c>
      <c r="C3" s="403"/>
      <c r="D3" s="394"/>
      <c r="F3" s="21"/>
      <c r="G3" s="21"/>
      <c r="H3" s="21"/>
    </row>
    <row r="4" spans="1:9" s="15" customFormat="1" ht="15.95" customHeight="1">
      <c r="B4" s="105" t="s">
        <v>2043</v>
      </c>
      <c r="C4" s="404"/>
      <c r="D4" s="395"/>
      <c r="F4" s="21"/>
      <c r="G4" s="21"/>
      <c r="H4" s="21"/>
    </row>
    <row r="5" spans="1:9" s="15" customFormat="1" ht="15.95" customHeight="1">
      <c r="B5" s="128" t="s">
        <v>993</v>
      </c>
      <c r="C5" s="404"/>
      <c r="D5" s="395"/>
      <c r="F5" s="21"/>
      <c r="G5" s="21"/>
      <c r="H5" s="21"/>
    </row>
    <row r="6" spans="1:9" s="15" customFormat="1" ht="15.95" customHeight="1">
      <c r="B6" s="128" t="s">
        <v>2040</v>
      </c>
      <c r="C6" s="404"/>
      <c r="D6" s="395"/>
      <c r="F6" s="21"/>
      <c r="G6" s="21"/>
      <c r="H6" s="21"/>
    </row>
    <row r="7" spans="1:9" s="15" customFormat="1" ht="15.95" customHeight="1" thickBot="1">
      <c r="B7" s="106" t="s">
        <v>2044</v>
      </c>
      <c r="C7" s="405"/>
      <c r="D7" s="396"/>
      <c r="F7" s="21"/>
      <c r="G7" s="21"/>
      <c r="H7" s="21"/>
    </row>
    <row r="8" spans="1:9" s="15" customFormat="1">
      <c r="C8" s="17" t="s">
        <v>995</v>
      </c>
      <c r="D8" s="17" t="s">
        <v>996</v>
      </c>
      <c r="F8" s="21"/>
      <c r="G8" s="21"/>
      <c r="H8" s="21"/>
    </row>
    <row r="9" spans="1:9" s="1" customFormat="1">
      <c r="C9" s="5"/>
      <c r="F9" s="4"/>
      <c r="G9" s="4"/>
      <c r="H9" s="4"/>
    </row>
    <row r="10" spans="1:9" s="1" customFormat="1">
      <c r="C10" s="5"/>
      <c r="F10" s="4"/>
      <c r="G10" s="4"/>
      <c r="H10" s="4"/>
    </row>
    <row r="11" spans="1:9" s="1" customFormat="1">
      <c r="B11" s="1" t="s">
        <v>97</v>
      </c>
      <c r="C11" s="5"/>
      <c r="F11" s="4"/>
      <c r="G11" s="4"/>
      <c r="H11" s="4"/>
    </row>
    <row r="12" spans="1:9" s="1" customFormat="1">
      <c r="C12" s="5"/>
      <c r="F12" s="4"/>
      <c r="G12" s="4"/>
      <c r="H12" s="4"/>
    </row>
    <row r="13" spans="1:9">
      <c r="B13" s="111" t="s">
        <v>98</v>
      </c>
      <c r="C13" s="112" t="s">
        <v>99</v>
      </c>
      <c r="D13" s="111" t="s">
        <v>128</v>
      </c>
      <c r="E13" s="111" t="s">
        <v>101</v>
      </c>
      <c r="F13" s="113" t="s">
        <v>102</v>
      </c>
      <c r="G13" s="113" t="s">
        <v>103</v>
      </c>
      <c r="H13" s="113" t="s">
        <v>104</v>
      </c>
      <c r="I13" s="114" t="s">
        <v>129</v>
      </c>
    </row>
    <row r="14" spans="1:9">
      <c r="B14" s="114" t="s">
        <v>130</v>
      </c>
      <c r="C14" s="123"/>
    </row>
    <row r="15" spans="1:9">
      <c r="B15" s="114" t="s">
        <v>106</v>
      </c>
      <c r="C15" s="123"/>
    </row>
    <row r="16" spans="1:9">
      <c r="B16" s="12" t="s">
        <v>997</v>
      </c>
      <c r="C16" s="123" t="s">
        <v>131</v>
      </c>
      <c r="D16" s="12" t="s">
        <v>132</v>
      </c>
      <c r="E16" s="12" t="s">
        <v>133</v>
      </c>
      <c r="F16" s="14">
        <v>1340000</v>
      </c>
      <c r="G16" s="14">
        <v>9476.48</v>
      </c>
      <c r="H16" s="14">
        <v>8.3699999999999992</v>
      </c>
    </row>
    <row r="17" spans="2:8">
      <c r="B17" s="12" t="s">
        <v>998</v>
      </c>
      <c r="C17" s="123" t="s">
        <v>131</v>
      </c>
      <c r="D17" s="12" t="s">
        <v>134</v>
      </c>
      <c r="E17" s="12" t="s">
        <v>135</v>
      </c>
      <c r="F17" s="14">
        <v>302000</v>
      </c>
      <c r="G17" s="14">
        <v>7838.86</v>
      </c>
      <c r="H17" s="14">
        <v>6.92</v>
      </c>
    </row>
    <row r="18" spans="2:8">
      <c r="B18" s="12" t="s">
        <v>1001</v>
      </c>
      <c r="C18" s="123" t="s">
        <v>131</v>
      </c>
      <c r="D18" s="12" t="s">
        <v>137</v>
      </c>
      <c r="E18" s="12" t="s">
        <v>138</v>
      </c>
      <c r="F18" s="14">
        <v>483000</v>
      </c>
      <c r="G18" s="14">
        <v>7060.98</v>
      </c>
      <c r="H18" s="14">
        <v>6.24</v>
      </c>
    </row>
    <row r="19" spans="2:8">
      <c r="B19" s="12" t="s">
        <v>999</v>
      </c>
      <c r="C19" s="123" t="s">
        <v>131</v>
      </c>
      <c r="D19" s="12" t="s">
        <v>132</v>
      </c>
      <c r="E19" s="12" t="s">
        <v>136</v>
      </c>
      <c r="F19" s="14">
        <v>520000</v>
      </c>
      <c r="G19" s="14">
        <v>7009.6</v>
      </c>
      <c r="H19" s="14">
        <v>6.19</v>
      </c>
    </row>
    <row r="20" spans="2:8">
      <c r="B20" s="12" t="s">
        <v>446</v>
      </c>
      <c r="C20" s="123" t="s">
        <v>131</v>
      </c>
      <c r="D20" s="12" t="s">
        <v>132</v>
      </c>
      <c r="E20" s="12" t="s">
        <v>447</v>
      </c>
      <c r="F20" s="14">
        <v>1230000</v>
      </c>
      <c r="G20" s="14">
        <v>5730.57</v>
      </c>
      <c r="H20" s="14">
        <v>5.0599999999999996</v>
      </c>
    </row>
    <row r="21" spans="2:8">
      <c r="B21" s="12" t="s">
        <v>1000</v>
      </c>
      <c r="C21" s="123" t="s">
        <v>131</v>
      </c>
      <c r="D21" s="12" t="s">
        <v>137</v>
      </c>
      <c r="E21" s="12" t="s">
        <v>139</v>
      </c>
      <c r="F21" s="14">
        <v>147000</v>
      </c>
      <c r="G21" s="14">
        <v>4802.6400000000003</v>
      </c>
      <c r="H21" s="14">
        <v>4.24</v>
      </c>
    </row>
    <row r="22" spans="2:8">
      <c r="B22" s="12" t="s">
        <v>1014</v>
      </c>
      <c r="C22" s="123" t="s">
        <v>131</v>
      </c>
      <c r="D22" s="12" t="s">
        <v>132</v>
      </c>
      <c r="E22" s="12" t="s">
        <v>149</v>
      </c>
      <c r="F22" s="14">
        <v>685000</v>
      </c>
      <c r="G22" s="14">
        <v>4362.08</v>
      </c>
      <c r="H22" s="14">
        <v>3.85</v>
      </c>
    </row>
    <row r="23" spans="2:8">
      <c r="B23" s="12" t="s">
        <v>1033</v>
      </c>
      <c r="C23" s="123" t="s">
        <v>131</v>
      </c>
      <c r="D23" s="12" t="s">
        <v>143</v>
      </c>
      <c r="E23" s="12" t="s">
        <v>144</v>
      </c>
      <c r="F23" s="14">
        <v>550000</v>
      </c>
      <c r="G23" s="14">
        <v>3767.23</v>
      </c>
      <c r="H23" s="14">
        <v>3.33</v>
      </c>
    </row>
    <row r="24" spans="2:8">
      <c r="B24" s="12" t="s">
        <v>2222</v>
      </c>
      <c r="C24" s="123" t="s">
        <v>131</v>
      </c>
      <c r="D24" s="12" t="s">
        <v>163</v>
      </c>
      <c r="E24" s="12" t="s">
        <v>164</v>
      </c>
      <c r="F24" s="14">
        <v>216000</v>
      </c>
      <c r="G24" s="14">
        <v>3365.82</v>
      </c>
      <c r="H24" s="14">
        <v>2.97</v>
      </c>
    </row>
    <row r="25" spans="2:8">
      <c r="B25" s="12" t="s">
        <v>1005</v>
      </c>
      <c r="C25" s="123" t="s">
        <v>131</v>
      </c>
      <c r="D25" s="12" t="s">
        <v>145</v>
      </c>
      <c r="E25" s="12" t="s">
        <v>146</v>
      </c>
      <c r="F25" s="14">
        <v>135000</v>
      </c>
      <c r="G25" s="14">
        <v>2930.65</v>
      </c>
      <c r="H25" s="14">
        <v>2.59</v>
      </c>
    </row>
    <row r="26" spans="2:8">
      <c r="B26" s="12" t="s">
        <v>1017</v>
      </c>
      <c r="C26" s="123" t="s">
        <v>131</v>
      </c>
      <c r="D26" s="12" t="s">
        <v>132</v>
      </c>
      <c r="E26" s="12" t="s">
        <v>140</v>
      </c>
      <c r="F26" s="14">
        <v>140000</v>
      </c>
      <c r="G26" s="14">
        <v>2325.54</v>
      </c>
      <c r="H26" s="14">
        <v>2.0499999999999998</v>
      </c>
    </row>
    <row r="27" spans="2:8">
      <c r="B27" s="12" t="s">
        <v>2255</v>
      </c>
      <c r="C27" s="123" t="s">
        <v>131</v>
      </c>
      <c r="D27" s="12" t="s">
        <v>159</v>
      </c>
      <c r="E27" s="12" t="s">
        <v>160</v>
      </c>
      <c r="F27" s="14">
        <v>250000</v>
      </c>
      <c r="G27" s="14">
        <v>2076.5</v>
      </c>
      <c r="H27" s="14">
        <v>1.83</v>
      </c>
    </row>
    <row r="28" spans="2:8">
      <c r="B28" s="12" t="s">
        <v>2301</v>
      </c>
      <c r="C28" s="123" t="s">
        <v>131</v>
      </c>
      <c r="D28" s="12" t="s">
        <v>159</v>
      </c>
      <c r="E28" s="12" t="s">
        <v>455</v>
      </c>
      <c r="F28" s="14">
        <v>203000</v>
      </c>
      <c r="G28" s="14">
        <v>1861.92</v>
      </c>
      <c r="H28" s="14">
        <v>1.64</v>
      </c>
    </row>
    <row r="29" spans="2:8">
      <c r="B29" s="12" t="s">
        <v>1002</v>
      </c>
      <c r="C29" s="123" t="s">
        <v>131</v>
      </c>
      <c r="D29" s="12" t="s">
        <v>141</v>
      </c>
      <c r="E29" s="12" t="s">
        <v>142</v>
      </c>
      <c r="F29" s="14">
        <v>655000</v>
      </c>
      <c r="G29" s="14">
        <v>1791.43</v>
      </c>
      <c r="H29" s="14">
        <v>1.58</v>
      </c>
    </row>
    <row r="30" spans="2:8">
      <c r="B30" s="12" t="s">
        <v>2221</v>
      </c>
      <c r="C30" s="123" t="s">
        <v>131</v>
      </c>
      <c r="D30" s="12" t="s">
        <v>137</v>
      </c>
      <c r="E30" s="12" t="s">
        <v>162</v>
      </c>
      <c r="F30" s="14">
        <v>400000</v>
      </c>
      <c r="G30" s="14">
        <v>1664.2</v>
      </c>
      <c r="H30" s="14">
        <v>1.47</v>
      </c>
    </row>
    <row r="31" spans="2:8">
      <c r="B31" s="12" t="s">
        <v>2223</v>
      </c>
      <c r="C31" s="123" t="s">
        <v>131</v>
      </c>
      <c r="D31" s="12" t="s">
        <v>168</v>
      </c>
      <c r="E31" s="12" t="s">
        <v>363</v>
      </c>
      <c r="F31" s="14">
        <v>126000</v>
      </c>
      <c r="G31" s="14">
        <v>1664.15</v>
      </c>
      <c r="H31" s="14">
        <v>1.47</v>
      </c>
    </row>
    <row r="32" spans="2:8">
      <c r="B32" s="12" t="s">
        <v>2247</v>
      </c>
      <c r="C32" s="123" t="s">
        <v>131</v>
      </c>
      <c r="D32" s="12" t="s">
        <v>141</v>
      </c>
      <c r="E32" s="12" t="s">
        <v>152</v>
      </c>
      <c r="F32" s="14">
        <v>73000</v>
      </c>
      <c r="G32" s="14">
        <v>1628.34</v>
      </c>
      <c r="H32" s="14">
        <v>1.44</v>
      </c>
    </row>
    <row r="33" spans="2:8">
      <c r="B33" s="12" t="s">
        <v>2225</v>
      </c>
      <c r="C33" s="123" t="s">
        <v>131</v>
      </c>
      <c r="D33" s="12" t="s">
        <v>172</v>
      </c>
      <c r="E33" s="12" t="s">
        <v>547</v>
      </c>
      <c r="F33" s="14">
        <v>320000</v>
      </c>
      <c r="G33" s="14">
        <v>1587.04</v>
      </c>
      <c r="H33" s="14">
        <v>1.4</v>
      </c>
    </row>
    <row r="34" spans="2:8">
      <c r="B34" s="12" t="s">
        <v>2232</v>
      </c>
      <c r="C34" s="123" t="s">
        <v>131</v>
      </c>
      <c r="D34" s="12" t="s">
        <v>268</v>
      </c>
      <c r="E34" s="12" t="s">
        <v>370</v>
      </c>
      <c r="F34" s="14">
        <v>770000</v>
      </c>
      <c r="G34" s="14">
        <v>1556.94</v>
      </c>
      <c r="H34" s="14">
        <v>1.38</v>
      </c>
    </row>
    <row r="35" spans="2:8">
      <c r="B35" s="12" t="s">
        <v>2486</v>
      </c>
      <c r="C35" s="123" t="s">
        <v>131</v>
      </c>
      <c r="D35" s="12" t="s">
        <v>207</v>
      </c>
      <c r="E35" s="12" t="s">
        <v>421</v>
      </c>
      <c r="F35" s="14">
        <v>4500</v>
      </c>
      <c r="G35" s="14">
        <v>1520.45</v>
      </c>
      <c r="H35" s="14">
        <v>1.34</v>
      </c>
    </row>
    <row r="36" spans="2:8">
      <c r="B36" s="12" t="s">
        <v>1037</v>
      </c>
      <c r="C36" s="123" t="s">
        <v>131</v>
      </c>
      <c r="D36" s="12" t="s">
        <v>268</v>
      </c>
      <c r="E36" s="12" t="s">
        <v>302</v>
      </c>
      <c r="F36" s="14">
        <v>690000</v>
      </c>
      <c r="G36" s="14">
        <v>1462.11</v>
      </c>
      <c r="H36" s="14">
        <v>1.29</v>
      </c>
    </row>
    <row r="37" spans="2:8">
      <c r="B37" s="12" t="s">
        <v>1009</v>
      </c>
      <c r="C37" s="123" t="s">
        <v>131</v>
      </c>
      <c r="D37" s="12" t="s">
        <v>155</v>
      </c>
      <c r="E37" s="12" t="s">
        <v>281</v>
      </c>
      <c r="F37" s="14">
        <v>65000</v>
      </c>
      <c r="G37" s="14">
        <v>1430.78</v>
      </c>
      <c r="H37" s="14">
        <v>1.26</v>
      </c>
    </row>
    <row r="38" spans="2:8">
      <c r="B38" s="12" t="s">
        <v>2433</v>
      </c>
      <c r="C38" s="123" t="s">
        <v>131</v>
      </c>
      <c r="D38" s="12" t="s">
        <v>155</v>
      </c>
      <c r="E38" s="12" t="s">
        <v>472</v>
      </c>
      <c r="F38" s="14">
        <v>137000</v>
      </c>
      <c r="G38" s="14">
        <v>1403.15</v>
      </c>
      <c r="H38" s="14">
        <v>1.24</v>
      </c>
    </row>
    <row r="39" spans="2:8">
      <c r="B39" s="12" t="s">
        <v>1032</v>
      </c>
      <c r="C39" s="123" t="s">
        <v>131</v>
      </c>
      <c r="D39" s="12" t="s">
        <v>186</v>
      </c>
      <c r="E39" s="12" t="s">
        <v>297</v>
      </c>
      <c r="F39" s="14">
        <v>126000</v>
      </c>
      <c r="G39" s="14">
        <v>1362.82</v>
      </c>
      <c r="H39" s="14">
        <v>1.2</v>
      </c>
    </row>
    <row r="40" spans="2:8">
      <c r="B40" s="12" t="s">
        <v>2242</v>
      </c>
      <c r="C40" s="123" t="s">
        <v>131</v>
      </c>
      <c r="D40" s="12" t="s">
        <v>168</v>
      </c>
      <c r="E40" s="12" t="s">
        <v>176</v>
      </c>
      <c r="F40" s="14">
        <v>24000</v>
      </c>
      <c r="G40" s="14">
        <v>1345.75</v>
      </c>
      <c r="H40" s="14">
        <v>1.19</v>
      </c>
    </row>
    <row r="41" spans="2:8">
      <c r="B41" s="12" t="s">
        <v>2235</v>
      </c>
      <c r="C41" s="123" t="s">
        <v>131</v>
      </c>
      <c r="D41" s="12" t="s">
        <v>186</v>
      </c>
      <c r="E41" s="12" t="s">
        <v>187</v>
      </c>
      <c r="F41" s="14">
        <v>120000</v>
      </c>
      <c r="G41" s="14">
        <v>1345.14</v>
      </c>
      <c r="H41" s="14">
        <v>1.19</v>
      </c>
    </row>
    <row r="42" spans="2:8">
      <c r="B42" s="12" t="s">
        <v>2487</v>
      </c>
      <c r="C42" s="123" t="s">
        <v>131</v>
      </c>
      <c r="D42" s="12" t="s">
        <v>177</v>
      </c>
      <c r="E42" s="12" t="s">
        <v>178</v>
      </c>
      <c r="F42" s="14">
        <v>37000</v>
      </c>
      <c r="G42" s="14">
        <v>1260.26</v>
      </c>
      <c r="H42" s="14">
        <v>1.1100000000000001</v>
      </c>
    </row>
    <row r="43" spans="2:8">
      <c r="B43" s="12" t="s">
        <v>2230</v>
      </c>
      <c r="C43" s="123" t="s">
        <v>131</v>
      </c>
      <c r="D43" s="12" t="s">
        <v>268</v>
      </c>
      <c r="E43" s="12" t="s">
        <v>355</v>
      </c>
      <c r="F43" s="14">
        <v>850000</v>
      </c>
      <c r="G43" s="14">
        <v>1214.6500000000001</v>
      </c>
      <c r="H43" s="14">
        <v>1.07</v>
      </c>
    </row>
    <row r="44" spans="2:8">
      <c r="B44" s="12" t="s">
        <v>2258</v>
      </c>
      <c r="C44" s="123" t="s">
        <v>131</v>
      </c>
      <c r="D44" s="12" t="s">
        <v>172</v>
      </c>
      <c r="E44" s="12" t="s">
        <v>548</v>
      </c>
      <c r="F44" s="14">
        <v>160000</v>
      </c>
      <c r="G44" s="14">
        <v>1212.08</v>
      </c>
      <c r="H44" s="14">
        <v>1.07</v>
      </c>
    </row>
    <row r="45" spans="2:8">
      <c r="B45" s="12" t="s">
        <v>2211</v>
      </c>
      <c r="C45" s="123" t="s">
        <v>131</v>
      </c>
      <c r="D45" s="12" t="s">
        <v>137</v>
      </c>
      <c r="E45" s="12" t="s">
        <v>387</v>
      </c>
      <c r="F45" s="14">
        <v>120000</v>
      </c>
      <c r="G45" s="14">
        <v>1200</v>
      </c>
      <c r="H45" s="14">
        <v>1.06</v>
      </c>
    </row>
    <row r="46" spans="2:8">
      <c r="B46" s="12" t="s">
        <v>2488</v>
      </c>
      <c r="C46" s="123" t="s">
        <v>131</v>
      </c>
      <c r="D46" s="12" t="s">
        <v>150</v>
      </c>
      <c r="E46" s="12" t="s">
        <v>533</v>
      </c>
      <c r="F46" s="14">
        <v>85000</v>
      </c>
      <c r="G46" s="14">
        <v>1199.95</v>
      </c>
      <c r="H46" s="14">
        <v>1.06</v>
      </c>
    </row>
    <row r="47" spans="2:8">
      <c r="B47" s="12" t="s">
        <v>2246</v>
      </c>
      <c r="C47" s="123" t="s">
        <v>131</v>
      </c>
      <c r="D47" s="12" t="s">
        <v>345</v>
      </c>
      <c r="E47" s="12" t="s">
        <v>346</v>
      </c>
      <c r="F47" s="14">
        <v>135000</v>
      </c>
      <c r="G47" s="14">
        <v>1170.52</v>
      </c>
      <c r="H47" s="14">
        <v>1.03</v>
      </c>
    </row>
    <row r="48" spans="2:8">
      <c r="B48" s="12" t="s">
        <v>466</v>
      </c>
      <c r="C48" s="123" t="s">
        <v>131</v>
      </c>
      <c r="D48" s="12" t="s">
        <v>132</v>
      </c>
      <c r="E48" s="12" t="s">
        <v>467</v>
      </c>
      <c r="F48" s="14">
        <v>1200000</v>
      </c>
      <c r="G48" s="14">
        <v>1168.8</v>
      </c>
      <c r="H48" s="14">
        <v>1.03</v>
      </c>
    </row>
    <row r="49" spans="2:8">
      <c r="B49" s="12" t="s">
        <v>1004</v>
      </c>
      <c r="C49" s="123" t="s">
        <v>131</v>
      </c>
      <c r="D49" s="12" t="s">
        <v>137</v>
      </c>
      <c r="E49" s="12" t="s">
        <v>278</v>
      </c>
      <c r="F49" s="14">
        <v>120000</v>
      </c>
      <c r="G49" s="14">
        <v>1167.9000000000001</v>
      </c>
      <c r="H49" s="14">
        <v>1.03</v>
      </c>
    </row>
    <row r="50" spans="2:8">
      <c r="B50" s="12" t="s">
        <v>2489</v>
      </c>
      <c r="C50" s="123" t="s">
        <v>131</v>
      </c>
      <c r="D50" s="12" t="s">
        <v>159</v>
      </c>
      <c r="E50" s="12" t="s">
        <v>549</v>
      </c>
      <c r="F50" s="14">
        <v>74000</v>
      </c>
      <c r="G50" s="14">
        <v>1163.76</v>
      </c>
      <c r="H50" s="14">
        <v>1.03</v>
      </c>
    </row>
    <row r="51" spans="2:8">
      <c r="B51" s="12" t="s">
        <v>2213</v>
      </c>
      <c r="C51" s="123" t="s">
        <v>131</v>
      </c>
      <c r="D51" s="12" t="s">
        <v>290</v>
      </c>
      <c r="E51" s="12" t="s">
        <v>450</v>
      </c>
      <c r="F51" s="14">
        <v>280000</v>
      </c>
      <c r="G51" s="14">
        <v>1153.04</v>
      </c>
      <c r="H51" s="14">
        <v>1.02</v>
      </c>
    </row>
    <row r="52" spans="2:8">
      <c r="B52" s="12" t="s">
        <v>2259</v>
      </c>
      <c r="C52" s="123" t="s">
        <v>131</v>
      </c>
      <c r="D52" s="12" t="s">
        <v>153</v>
      </c>
      <c r="E52" s="12" t="s">
        <v>550</v>
      </c>
      <c r="F52" s="14">
        <v>47081</v>
      </c>
      <c r="G52" s="14">
        <v>1130.1600000000001</v>
      </c>
      <c r="H52" s="14">
        <v>1</v>
      </c>
    </row>
    <row r="53" spans="2:8">
      <c r="B53" s="12" t="s">
        <v>2238</v>
      </c>
      <c r="C53" s="123" t="s">
        <v>131</v>
      </c>
      <c r="D53" s="12" t="s">
        <v>468</v>
      </c>
      <c r="E53" s="12" t="s">
        <v>470</v>
      </c>
      <c r="F53" s="14">
        <v>350000</v>
      </c>
      <c r="G53" s="14">
        <v>1094.45</v>
      </c>
      <c r="H53" s="14">
        <v>0.97</v>
      </c>
    </row>
    <row r="54" spans="2:8">
      <c r="B54" s="12" t="s">
        <v>1013</v>
      </c>
      <c r="C54" s="123" t="s">
        <v>131</v>
      </c>
      <c r="D54" s="12" t="s">
        <v>147</v>
      </c>
      <c r="E54" s="12" t="s">
        <v>284</v>
      </c>
      <c r="F54" s="14">
        <v>40000</v>
      </c>
      <c r="G54" s="14">
        <v>1078.08</v>
      </c>
      <c r="H54" s="14">
        <v>0.95</v>
      </c>
    </row>
    <row r="55" spans="2:8">
      <c r="B55" s="12" t="s">
        <v>2434</v>
      </c>
      <c r="C55" s="123" t="s">
        <v>131</v>
      </c>
      <c r="D55" s="12" t="s">
        <v>159</v>
      </c>
      <c r="E55" s="12" t="s">
        <v>161</v>
      </c>
      <c r="F55" s="14">
        <v>24000</v>
      </c>
      <c r="G55" s="14">
        <v>1054.51</v>
      </c>
      <c r="H55" s="14">
        <v>0.93</v>
      </c>
    </row>
    <row r="56" spans="2:8">
      <c r="B56" s="12" t="s">
        <v>2490</v>
      </c>
      <c r="C56" s="123" t="s">
        <v>131</v>
      </c>
      <c r="D56" s="12" t="s">
        <v>172</v>
      </c>
      <c r="E56" s="12" t="s">
        <v>551</v>
      </c>
      <c r="F56" s="14">
        <v>70000</v>
      </c>
      <c r="G56" s="14">
        <v>1040.8</v>
      </c>
      <c r="H56" s="14">
        <v>0.92</v>
      </c>
    </row>
    <row r="57" spans="2:8">
      <c r="B57" s="12" t="s">
        <v>2468</v>
      </c>
      <c r="C57" s="123" t="s">
        <v>131</v>
      </c>
      <c r="D57" s="12" t="s">
        <v>174</v>
      </c>
      <c r="E57" s="12" t="s">
        <v>358</v>
      </c>
      <c r="F57" s="14">
        <v>28000</v>
      </c>
      <c r="G57" s="14">
        <v>1022.45</v>
      </c>
      <c r="H57" s="14">
        <v>0.9</v>
      </c>
    </row>
    <row r="58" spans="2:8">
      <c r="B58" s="12" t="s">
        <v>2491</v>
      </c>
      <c r="C58" s="123" t="s">
        <v>131</v>
      </c>
      <c r="D58" s="12" t="s">
        <v>431</v>
      </c>
      <c r="E58" s="12" t="s">
        <v>434</v>
      </c>
      <c r="F58" s="14">
        <v>135000</v>
      </c>
      <c r="G58" s="14">
        <v>1021.48</v>
      </c>
      <c r="H58" s="14">
        <v>0.9</v>
      </c>
    </row>
    <row r="59" spans="2:8">
      <c r="B59" s="12" t="s">
        <v>2492</v>
      </c>
      <c r="C59" s="123" t="s">
        <v>131</v>
      </c>
      <c r="D59" s="12" t="s">
        <v>165</v>
      </c>
      <c r="E59" s="12" t="s">
        <v>532</v>
      </c>
      <c r="F59" s="14">
        <v>68000</v>
      </c>
      <c r="G59" s="14">
        <v>987.9</v>
      </c>
      <c r="H59" s="14">
        <v>0.87</v>
      </c>
    </row>
    <row r="60" spans="2:8">
      <c r="B60" s="12" t="s">
        <v>1021</v>
      </c>
      <c r="C60" s="123" t="s">
        <v>131</v>
      </c>
      <c r="D60" s="12" t="s">
        <v>147</v>
      </c>
      <c r="E60" s="12" t="s">
        <v>289</v>
      </c>
      <c r="F60" s="14">
        <v>100000</v>
      </c>
      <c r="G60" s="14">
        <v>947.7</v>
      </c>
      <c r="H60" s="14">
        <v>0.84</v>
      </c>
    </row>
    <row r="61" spans="2:8">
      <c r="B61" s="12" t="s">
        <v>1034</v>
      </c>
      <c r="C61" s="123" t="s">
        <v>131</v>
      </c>
      <c r="D61" s="12" t="s">
        <v>182</v>
      </c>
      <c r="E61" s="12" t="s">
        <v>298</v>
      </c>
      <c r="F61" s="14">
        <v>50000</v>
      </c>
      <c r="G61" s="14">
        <v>896.18</v>
      </c>
      <c r="H61" s="14">
        <v>0.79</v>
      </c>
    </row>
    <row r="62" spans="2:8">
      <c r="B62" s="12" t="s">
        <v>2480</v>
      </c>
      <c r="C62" s="123" t="s">
        <v>131</v>
      </c>
      <c r="D62" s="12" t="s">
        <v>159</v>
      </c>
      <c r="E62" s="12" t="s">
        <v>552</v>
      </c>
      <c r="F62" s="14">
        <v>71533</v>
      </c>
      <c r="G62" s="14">
        <v>883.86</v>
      </c>
      <c r="H62" s="14">
        <v>0.78</v>
      </c>
    </row>
    <row r="63" spans="2:8">
      <c r="B63" s="12" t="s">
        <v>2464</v>
      </c>
      <c r="C63" s="123" t="s">
        <v>131</v>
      </c>
      <c r="D63" s="12" t="s">
        <v>159</v>
      </c>
      <c r="E63" s="12" t="s">
        <v>526</v>
      </c>
      <c r="F63" s="14">
        <v>96000</v>
      </c>
      <c r="G63" s="14">
        <v>861.6</v>
      </c>
      <c r="H63" s="14">
        <v>0.76</v>
      </c>
    </row>
    <row r="64" spans="2:8">
      <c r="B64" s="12" t="s">
        <v>2227</v>
      </c>
      <c r="C64" s="123" t="s">
        <v>131</v>
      </c>
      <c r="D64" s="12" t="s">
        <v>191</v>
      </c>
      <c r="E64" s="12" t="s">
        <v>354</v>
      </c>
      <c r="F64" s="14">
        <v>110000</v>
      </c>
      <c r="G64" s="14">
        <v>695.64</v>
      </c>
      <c r="H64" s="14">
        <v>0.61</v>
      </c>
    </row>
    <row r="65" spans="2:8">
      <c r="B65" s="12" t="s">
        <v>390</v>
      </c>
      <c r="C65" s="123" t="s">
        <v>131</v>
      </c>
      <c r="D65" s="12" t="s">
        <v>349</v>
      </c>
      <c r="E65" s="12" t="s">
        <v>391</v>
      </c>
      <c r="F65" s="14">
        <v>400000</v>
      </c>
      <c r="G65" s="14">
        <v>606.20000000000005</v>
      </c>
      <c r="H65" s="14">
        <v>0.54</v>
      </c>
    </row>
    <row r="66" spans="2:8">
      <c r="B66" s="12" t="s">
        <v>2257</v>
      </c>
      <c r="C66" s="123" t="s">
        <v>131</v>
      </c>
      <c r="D66" s="12" t="s">
        <v>132</v>
      </c>
      <c r="E66" s="12" t="s">
        <v>411</v>
      </c>
      <c r="F66" s="14">
        <v>525000</v>
      </c>
      <c r="G66" s="14">
        <v>438.11</v>
      </c>
      <c r="H66" s="14">
        <v>0.39</v>
      </c>
    </row>
    <row r="67" spans="2:8">
      <c r="B67" s="12" t="s">
        <v>2493</v>
      </c>
      <c r="C67" s="123" t="s">
        <v>131</v>
      </c>
      <c r="D67" s="12" t="s">
        <v>132</v>
      </c>
      <c r="E67" s="12" t="s">
        <v>259</v>
      </c>
      <c r="F67" s="14">
        <v>150000</v>
      </c>
      <c r="G67" s="14">
        <v>359.4</v>
      </c>
      <c r="H67" s="14">
        <v>0.32</v>
      </c>
    </row>
    <row r="68" spans="2:8">
      <c r="B68" s="12" t="s">
        <v>553</v>
      </c>
      <c r="C68" s="123" t="s">
        <v>131</v>
      </c>
      <c r="D68" s="12" t="s">
        <v>186</v>
      </c>
      <c r="E68" s="12" t="s">
        <v>554</v>
      </c>
      <c r="F68" s="14">
        <v>52680</v>
      </c>
      <c r="G68" s="14">
        <v>355.01</v>
      </c>
      <c r="H68" s="14">
        <v>0.31</v>
      </c>
    </row>
    <row r="69" spans="2:8">
      <c r="B69" s="117" t="s">
        <v>979</v>
      </c>
      <c r="C69" s="123"/>
      <c r="G69" s="22">
        <f>SUM(G16:G68)</f>
        <v>108755.65999999993</v>
      </c>
      <c r="H69" s="22">
        <f>SUM(H16:H68)</f>
        <v>96.020000000000039</v>
      </c>
    </row>
    <row r="70" spans="2:8" s="110" customFormat="1">
      <c r="B70" s="118" t="s">
        <v>984</v>
      </c>
      <c r="C70" s="119"/>
      <c r="F70" s="120"/>
      <c r="G70" s="26"/>
      <c r="H70" s="26"/>
    </row>
    <row r="71" spans="2:8" s="110" customFormat="1">
      <c r="B71" s="118" t="s">
        <v>985</v>
      </c>
      <c r="C71" s="119"/>
      <c r="F71" s="120"/>
      <c r="G71" s="26"/>
      <c r="H71" s="26"/>
    </row>
    <row r="72" spans="2:8">
      <c r="B72" s="12" t="s">
        <v>267</v>
      </c>
      <c r="C72" s="123" t="s">
        <v>131</v>
      </c>
      <c r="D72" s="12" t="s">
        <v>268</v>
      </c>
      <c r="E72" s="12" t="s">
        <v>269</v>
      </c>
      <c r="F72" s="14">
        <v>599500</v>
      </c>
      <c r="G72" s="14">
        <v>773.53</v>
      </c>
      <c r="H72" s="14">
        <v>0.68</v>
      </c>
    </row>
    <row r="73" spans="2:8" s="110" customFormat="1">
      <c r="B73" s="118" t="s">
        <v>982</v>
      </c>
      <c r="C73" s="119"/>
      <c r="F73" s="120"/>
      <c r="G73" s="26">
        <f>SUM(G72)</f>
        <v>773.53</v>
      </c>
      <c r="H73" s="26">
        <f>SUM(H72)</f>
        <v>0.68</v>
      </c>
    </row>
    <row r="74" spans="2:8" s="110" customFormat="1">
      <c r="B74" s="118" t="s">
        <v>983</v>
      </c>
      <c r="C74" s="119"/>
      <c r="F74" s="120"/>
      <c r="G74" s="26">
        <f>+G69+G73</f>
        <v>109529.18999999993</v>
      </c>
      <c r="H74" s="26">
        <f>+H69+H73</f>
        <v>96.700000000000045</v>
      </c>
    </row>
    <row r="75" spans="2:8">
      <c r="B75" s="114" t="s">
        <v>210</v>
      </c>
      <c r="C75" s="115"/>
      <c r="D75" s="114"/>
      <c r="E75" s="114"/>
      <c r="F75" s="22"/>
      <c r="G75" s="22">
        <v>4057</v>
      </c>
      <c r="H75" s="22">
        <v>3.58</v>
      </c>
    </row>
    <row r="76" spans="2:8">
      <c r="B76" s="114" t="s">
        <v>116</v>
      </c>
      <c r="C76" s="115"/>
      <c r="D76" s="114"/>
      <c r="E76" s="114"/>
      <c r="F76" s="22"/>
      <c r="G76" s="22">
        <v>113586.19</v>
      </c>
      <c r="H76" s="22">
        <v>100.31</v>
      </c>
    </row>
    <row r="77" spans="2:8">
      <c r="B77" s="114" t="s">
        <v>117</v>
      </c>
      <c r="C77" s="115"/>
      <c r="D77" s="114"/>
      <c r="E77" s="114"/>
      <c r="F77" s="22"/>
      <c r="G77" s="22">
        <v>-356.40435527000227</v>
      </c>
      <c r="H77" s="22">
        <v>-0.31000000000000227</v>
      </c>
    </row>
    <row r="78" spans="2:8">
      <c r="B78" s="114" t="s">
        <v>118</v>
      </c>
      <c r="C78" s="115"/>
      <c r="D78" s="114"/>
      <c r="E78" s="114"/>
      <c r="F78" s="22"/>
      <c r="G78" s="22">
        <v>113229.78564473</v>
      </c>
      <c r="H78" s="22">
        <v>100</v>
      </c>
    </row>
    <row r="79" spans="2:8">
      <c r="B79" s="12" t="s">
        <v>119</v>
      </c>
    </row>
    <row r="80" spans="2:8">
      <c r="B80" s="12" t="s">
        <v>120</v>
      </c>
    </row>
    <row r="81" spans="2:3">
      <c r="B81" s="12" t="s">
        <v>121</v>
      </c>
      <c r="C81" s="231">
        <v>44742</v>
      </c>
    </row>
    <row r="82" spans="2:3" ht="25.5">
      <c r="B82" s="116" t="s">
        <v>122</v>
      </c>
      <c r="C82" s="13" t="s">
        <v>123</v>
      </c>
    </row>
    <row r="83" spans="2:3">
      <c r="B83" s="114"/>
    </row>
    <row r="84" spans="2:3">
      <c r="B84" s="114" t="s">
        <v>124</v>
      </c>
    </row>
    <row r="85" spans="2:3">
      <c r="B85" s="114" t="s">
        <v>212</v>
      </c>
    </row>
    <row r="86" spans="2:3">
      <c r="B86" s="114" t="s">
        <v>125</v>
      </c>
    </row>
    <row r="87" spans="2:3">
      <c r="B87" s="114" t="s">
        <v>555</v>
      </c>
      <c r="C87" s="115"/>
    </row>
    <row r="88" spans="2:3">
      <c r="B88" s="114" t="s">
        <v>556</v>
      </c>
      <c r="C88" s="115"/>
    </row>
    <row r="89" spans="2:3">
      <c r="B89" s="114" t="s">
        <v>557</v>
      </c>
      <c r="C89" s="115"/>
    </row>
    <row r="90" spans="2:3">
      <c r="B90" s="114" t="s">
        <v>558</v>
      </c>
      <c r="C90" s="115"/>
    </row>
    <row r="91" spans="2:3">
      <c r="B91" s="114" t="s">
        <v>559</v>
      </c>
      <c r="C91" s="115"/>
    </row>
    <row r="92" spans="2:3">
      <c r="B92" s="114" t="s">
        <v>560</v>
      </c>
      <c r="C92" s="115"/>
    </row>
    <row r="93" spans="2:3">
      <c r="B93" s="114" t="s">
        <v>561</v>
      </c>
      <c r="C93" s="115"/>
    </row>
    <row r="94" spans="2:3">
      <c r="B94" s="114" t="s">
        <v>562</v>
      </c>
      <c r="C94" s="115"/>
    </row>
    <row r="95" spans="2:3">
      <c r="B95" s="283" t="s">
        <v>2170</v>
      </c>
      <c r="C95" s="232"/>
    </row>
    <row r="96" spans="2:3">
      <c r="B96" s="283" t="s">
        <v>126</v>
      </c>
      <c r="C96" s="123"/>
    </row>
    <row r="97" spans="2:3">
      <c r="B97" s="283" t="s">
        <v>127</v>
      </c>
      <c r="C97" s="123"/>
    </row>
  </sheetData>
  <mergeCells count="3">
    <mergeCell ref="B1:E1"/>
    <mergeCell ref="C3:C7"/>
    <mergeCell ref="D3:D7"/>
  </mergeCells>
  <hyperlinks>
    <hyperlink ref="A1" location="Index!A1" display="Index" xr:uid="{00000000-0004-0000-0E00-000000000000}"/>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80"/>
  <sheetViews>
    <sheetView workbookViewId="0">
      <selection activeCell="B1" sqref="B1:E1"/>
    </sheetView>
  </sheetViews>
  <sheetFormatPr defaultRowHeight="12.75"/>
  <cols>
    <col min="1" max="1" width="5.42578125" style="1" bestFit="1" customWidth="1"/>
    <col min="2" max="2" width="80.7109375" style="1" customWidth="1"/>
    <col min="3" max="3" width="25.7109375" style="5" customWidth="1"/>
    <col min="4" max="4" width="25.7109375" style="1" customWidth="1"/>
    <col min="5" max="5" width="14" style="1" bestFit="1" customWidth="1"/>
    <col min="6" max="6" width="11.5703125" style="4" bestFit="1" customWidth="1"/>
    <col min="7" max="7" width="18.140625" style="4" bestFit="1" customWidth="1"/>
    <col min="8" max="8" width="9.140625" style="4" bestFit="1" customWidth="1"/>
    <col min="9" max="16384" width="9.140625" style="1"/>
  </cols>
  <sheetData>
    <row r="1" spans="1:9">
      <c r="A1" s="3" t="s">
        <v>0</v>
      </c>
      <c r="B1" s="390" t="s">
        <v>69</v>
      </c>
      <c r="C1" s="390"/>
      <c r="D1" s="390"/>
      <c r="E1" s="390"/>
    </row>
    <row r="2" spans="1:9" ht="13.5" thickBot="1"/>
    <row r="3" spans="1:9" s="15" customFormat="1" ht="15">
      <c r="B3" s="102" t="s">
        <v>2045</v>
      </c>
      <c r="C3" s="406"/>
      <c r="D3" s="394"/>
      <c r="F3" s="21"/>
      <c r="G3" s="21"/>
      <c r="H3" s="21"/>
    </row>
    <row r="4" spans="1:9" s="15" customFormat="1" ht="15">
      <c r="B4" s="105" t="s">
        <v>2046</v>
      </c>
      <c r="C4" s="407"/>
      <c r="D4" s="395"/>
      <c r="F4" s="21"/>
      <c r="G4" s="21"/>
      <c r="H4" s="21"/>
    </row>
    <row r="5" spans="1:9" s="15" customFormat="1" ht="15">
      <c r="B5" s="128" t="s">
        <v>993</v>
      </c>
      <c r="C5" s="407"/>
      <c r="D5" s="395"/>
      <c r="F5" s="21"/>
      <c r="G5" s="21"/>
      <c r="H5" s="21"/>
    </row>
    <row r="6" spans="1:9" s="15" customFormat="1" ht="15">
      <c r="B6" s="105" t="s">
        <v>2040</v>
      </c>
      <c r="C6" s="407"/>
      <c r="D6" s="395"/>
      <c r="F6" s="21"/>
      <c r="G6" s="21"/>
      <c r="H6" s="21"/>
    </row>
    <row r="7" spans="1:9" s="15" customFormat="1" ht="30.75" thickBot="1">
      <c r="B7" s="106" t="s">
        <v>2047</v>
      </c>
      <c r="C7" s="408"/>
      <c r="D7" s="396"/>
      <c r="F7" s="21"/>
      <c r="G7" s="21"/>
      <c r="H7" s="21"/>
    </row>
    <row r="8" spans="1:9" s="15" customFormat="1">
      <c r="C8" s="17" t="s">
        <v>995</v>
      </c>
      <c r="D8" s="17" t="s">
        <v>996</v>
      </c>
      <c r="F8" s="21"/>
      <c r="G8" s="21"/>
      <c r="H8" s="21"/>
    </row>
    <row r="11" spans="1:9">
      <c r="B11" s="1" t="s">
        <v>97</v>
      </c>
    </row>
    <row r="13" spans="1:9">
      <c r="B13" s="6" t="s">
        <v>98</v>
      </c>
      <c r="C13" s="7" t="s">
        <v>99</v>
      </c>
      <c r="D13" s="6" t="s">
        <v>128</v>
      </c>
      <c r="E13" s="6" t="s">
        <v>101</v>
      </c>
      <c r="F13" s="8" t="s">
        <v>102</v>
      </c>
      <c r="G13" s="8" t="s">
        <v>103</v>
      </c>
      <c r="H13" s="8" t="s">
        <v>104</v>
      </c>
      <c r="I13" s="2" t="s">
        <v>129</v>
      </c>
    </row>
    <row r="14" spans="1:9">
      <c r="B14" s="2" t="s">
        <v>130</v>
      </c>
      <c r="C14" s="23"/>
    </row>
    <row r="15" spans="1:9">
      <c r="B15" s="2" t="s">
        <v>106</v>
      </c>
      <c r="C15" s="23"/>
    </row>
    <row r="16" spans="1:9">
      <c r="B16" s="1" t="s">
        <v>997</v>
      </c>
      <c r="C16" s="23" t="s">
        <v>131</v>
      </c>
      <c r="D16" s="1" t="s">
        <v>132</v>
      </c>
      <c r="E16" s="1" t="s">
        <v>133</v>
      </c>
      <c r="F16" s="4">
        <v>3100000</v>
      </c>
      <c r="G16" s="4">
        <v>21923.200000000001</v>
      </c>
      <c r="H16" s="4">
        <v>7.7</v>
      </c>
    </row>
    <row r="17" spans="2:8">
      <c r="B17" s="1" t="s">
        <v>998</v>
      </c>
      <c r="C17" s="23" t="s">
        <v>131</v>
      </c>
      <c r="D17" s="1" t="s">
        <v>134</v>
      </c>
      <c r="E17" s="1" t="s">
        <v>135</v>
      </c>
      <c r="F17" s="4">
        <v>750000</v>
      </c>
      <c r="G17" s="4">
        <v>19467.38</v>
      </c>
      <c r="H17" s="4">
        <v>6.84</v>
      </c>
    </row>
    <row r="18" spans="2:8">
      <c r="B18" s="1" t="s">
        <v>2435</v>
      </c>
      <c r="C18" s="23" t="s">
        <v>131</v>
      </c>
      <c r="D18" s="1" t="s">
        <v>165</v>
      </c>
      <c r="E18" s="1" t="s">
        <v>389</v>
      </c>
      <c r="F18" s="4">
        <v>1939000</v>
      </c>
      <c r="G18" s="4">
        <v>15328.76</v>
      </c>
      <c r="H18" s="4">
        <v>5.39</v>
      </c>
    </row>
    <row r="19" spans="2:8">
      <c r="B19" s="1" t="s">
        <v>446</v>
      </c>
      <c r="C19" s="23" t="s">
        <v>131</v>
      </c>
      <c r="D19" s="1" t="s">
        <v>132</v>
      </c>
      <c r="E19" s="1" t="s">
        <v>447</v>
      </c>
      <c r="F19" s="4">
        <v>3200000</v>
      </c>
      <c r="G19" s="4">
        <v>14908.8</v>
      </c>
      <c r="H19" s="4">
        <v>5.24</v>
      </c>
    </row>
    <row r="20" spans="2:8">
      <c r="B20" s="1" t="s">
        <v>999</v>
      </c>
      <c r="C20" s="23" t="s">
        <v>131</v>
      </c>
      <c r="D20" s="1" t="s">
        <v>132</v>
      </c>
      <c r="E20" s="1" t="s">
        <v>136</v>
      </c>
      <c r="F20" s="4">
        <v>1100000</v>
      </c>
      <c r="G20" s="4">
        <v>14828</v>
      </c>
      <c r="H20" s="4">
        <v>5.21</v>
      </c>
    </row>
    <row r="21" spans="2:8">
      <c r="B21" s="1" t="s">
        <v>1000</v>
      </c>
      <c r="C21" s="23" t="s">
        <v>131</v>
      </c>
      <c r="D21" s="1" t="s">
        <v>137</v>
      </c>
      <c r="E21" s="1" t="s">
        <v>139</v>
      </c>
      <c r="F21" s="4">
        <v>321885</v>
      </c>
      <c r="G21" s="4">
        <v>10516.3</v>
      </c>
      <c r="H21" s="4">
        <v>3.7</v>
      </c>
    </row>
    <row r="22" spans="2:8">
      <c r="B22" s="1" t="s">
        <v>2478</v>
      </c>
      <c r="C22" s="23" t="s">
        <v>131</v>
      </c>
      <c r="D22" s="1" t="s">
        <v>150</v>
      </c>
      <c r="E22" s="1" t="s">
        <v>563</v>
      </c>
      <c r="F22" s="4">
        <v>1405604</v>
      </c>
      <c r="G22" s="4">
        <v>10189.219999999999</v>
      </c>
      <c r="H22" s="4">
        <v>3.58</v>
      </c>
    </row>
    <row r="23" spans="2:8">
      <c r="B23" s="1" t="s">
        <v>1033</v>
      </c>
      <c r="C23" s="23" t="s">
        <v>131</v>
      </c>
      <c r="D23" s="1" t="s">
        <v>143</v>
      </c>
      <c r="E23" s="1" t="s">
        <v>144</v>
      </c>
      <c r="F23" s="4">
        <v>1450000</v>
      </c>
      <c r="G23" s="4">
        <v>9931.7800000000007</v>
      </c>
      <c r="H23" s="4">
        <v>3.49</v>
      </c>
    </row>
    <row r="24" spans="2:8">
      <c r="B24" s="1" t="s">
        <v>2475</v>
      </c>
      <c r="C24" s="23" t="s">
        <v>131</v>
      </c>
      <c r="D24" s="1" t="s">
        <v>150</v>
      </c>
      <c r="E24" s="1" t="s">
        <v>222</v>
      </c>
      <c r="F24" s="4">
        <v>509918</v>
      </c>
      <c r="G24" s="4">
        <v>9389.1200000000008</v>
      </c>
      <c r="H24" s="4">
        <v>3.3</v>
      </c>
    </row>
    <row r="25" spans="2:8">
      <c r="B25" s="1" t="s">
        <v>2278</v>
      </c>
      <c r="C25" s="23" t="s">
        <v>131</v>
      </c>
      <c r="D25" s="1" t="s">
        <v>177</v>
      </c>
      <c r="E25" s="1" t="s">
        <v>564</v>
      </c>
      <c r="F25" s="4">
        <v>3900000</v>
      </c>
      <c r="G25" s="4">
        <v>9244.9500000000007</v>
      </c>
      <c r="H25" s="4">
        <v>3.25</v>
      </c>
    </row>
    <row r="26" spans="2:8">
      <c r="B26" s="1" t="s">
        <v>2494</v>
      </c>
      <c r="C26" s="23" t="s">
        <v>131</v>
      </c>
      <c r="D26" s="1" t="s">
        <v>155</v>
      </c>
      <c r="E26" s="1" t="s">
        <v>523</v>
      </c>
      <c r="F26" s="4">
        <v>330000</v>
      </c>
      <c r="G26" s="4">
        <v>7338.54</v>
      </c>
      <c r="H26" s="4">
        <v>2.58</v>
      </c>
    </row>
    <row r="27" spans="2:8">
      <c r="B27" s="1" t="s">
        <v>1001</v>
      </c>
      <c r="C27" s="23" t="s">
        <v>131</v>
      </c>
      <c r="D27" s="1" t="s">
        <v>137</v>
      </c>
      <c r="E27" s="1" t="s">
        <v>138</v>
      </c>
      <c r="F27" s="4">
        <v>500000</v>
      </c>
      <c r="G27" s="4">
        <v>7309.5</v>
      </c>
      <c r="H27" s="4">
        <v>2.57</v>
      </c>
    </row>
    <row r="28" spans="2:8">
      <c r="B28" s="1" t="s">
        <v>2243</v>
      </c>
      <c r="C28" s="23" t="s">
        <v>131</v>
      </c>
      <c r="D28" s="1" t="s">
        <v>132</v>
      </c>
      <c r="E28" s="1" t="s">
        <v>409</v>
      </c>
      <c r="F28" s="4">
        <v>22000000</v>
      </c>
      <c r="G28" s="4">
        <v>6919</v>
      </c>
      <c r="H28" s="4">
        <v>2.4300000000000002</v>
      </c>
    </row>
    <row r="29" spans="2:8">
      <c r="B29" s="1" t="s">
        <v>2473</v>
      </c>
      <c r="C29" s="23" t="s">
        <v>131</v>
      </c>
      <c r="D29" s="1" t="s">
        <v>174</v>
      </c>
      <c r="E29" s="1" t="s">
        <v>217</v>
      </c>
      <c r="F29" s="4">
        <v>243878</v>
      </c>
      <c r="G29" s="4">
        <v>6654.33</v>
      </c>
      <c r="H29" s="4">
        <v>2.34</v>
      </c>
    </row>
    <row r="30" spans="2:8">
      <c r="B30" s="1" t="s">
        <v>2433</v>
      </c>
      <c r="C30" s="23" t="s">
        <v>131</v>
      </c>
      <c r="D30" s="1" t="s">
        <v>155</v>
      </c>
      <c r="E30" s="1" t="s">
        <v>472</v>
      </c>
      <c r="F30" s="4">
        <v>630000</v>
      </c>
      <c r="G30" s="4">
        <v>6452.46</v>
      </c>
      <c r="H30" s="4">
        <v>2.27</v>
      </c>
    </row>
    <row r="31" spans="2:8">
      <c r="B31" s="1" t="s">
        <v>1002</v>
      </c>
      <c r="C31" s="23" t="s">
        <v>131</v>
      </c>
      <c r="D31" s="1" t="s">
        <v>141</v>
      </c>
      <c r="E31" s="1" t="s">
        <v>142</v>
      </c>
      <c r="F31" s="4">
        <v>2303000</v>
      </c>
      <c r="G31" s="4">
        <v>6298.71</v>
      </c>
      <c r="H31" s="4">
        <v>2.21</v>
      </c>
    </row>
    <row r="32" spans="2:8">
      <c r="B32" s="1" t="s">
        <v>1025</v>
      </c>
      <c r="C32" s="23" t="s">
        <v>131</v>
      </c>
      <c r="D32" s="1" t="s">
        <v>168</v>
      </c>
      <c r="E32" s="1" t="s">
        <v>169</v>
      </c>
      <c r="F32" s="4">
        <v>270000</v>
      </c>
      <c r="G32" s="4">
        <v>5729.27</v>
      </c>
      <c r="H32" s="4">
        <v>2.0099999999999998</v>
      </c>
    </row>
    <row r="33" spans="2:8">
      <c r="B33" s="1" t="s">
        <v>2443</v>
      </c>
      <c r="C33" s="23" t="s">
        <v>131</v>
      </c>
      <c r="D33" s="1" t="s">
        <v>250</v>
      </c>
      <c r="E33" s="1" t="s">
        <v>251</v>
      </c>
      <c r="F33" s="4">
        <v>2595000</v>
      </c>
      <c r="G33" s="4">
        <v>5654.51</v>
      </c>
      <c r="H33" s="4">
        <v>1.99</v>
      </c>
    </row>
    <row r="34" spans="2:8">
      <c r="B34" s="1" t="s">
        <v>2267</v>
      </c>
      <c r="C34" s="23" t="s">
        <v>131</v>
      </c>
      <c r="D34" s="1" t="s">
        <v>191</v>
      </c>
      <c r="E34" s="1" t="s">
        <v>360</v>
      </c>
      <c r="F34" s="4">
        <v>210000</v>
      </c>
      <c r="G34" s="4">
        <v>5374.95</v>
      </c>
      <c r="H34" s="4">
        <v>1.89</v>
      </c>
    </row>
    <row r="35" spans="2:8">
      <c r="B35" s="1" t="s">
        <v>2474</v>
      </c>
      <c r="C35" s="23" t="s">
        <v>131</v>
      </c>
      <c r="D35" s="1" t="s">
        <v>223</v>
      </c>
      <c r="E35" s="1" t="s">
        <v>224</v>
      </c>
      <c r="F35" s="4">
        <v>4000000</v>
      </c>
      <c r="G35" s="4">
        <v>5022</v>
      </c>
      <c r="H35" s="4">
        <v>1.76</v>
      </c>
    </row>
    <row r="36" spans="2:8">
      <c r="B36" s="1" t="s">
        <v>1032</v>
      </c>
      <c r="C36" s="23" t="s">
        <v>131</v>
      </c>
      <c r="D36" s="1" t="s">
        <v>186</v>
      </c>
      <c r="E36" s="1" t="s">
        <v>297</v>
      </c>
      <c r="F36" s="4">
        <v>450000</v>
      </c>
      <c r="G36" s="4">
        <v>4867.2</v>
      </c>
      <c r="H36" s="4">
        <v>1.71</v>
      </c>
    </row>
    <row r="37" spans="2:8">
      <c r="B37" s="1" t="s">
        <v>2495</v>
      </c>
      <c r="C37" s="23" t="s">
        <v>131</v>
      </c>
      <c r="D37" s="1" t="s">
        <v>220</v>
      </c>
      <c r="E37" s="1" t="s">
        <v>530</v>
      </c>
      <c r="F37" s="4">
        <v>2019630</v>
      </c>
      <c r="G37" s="4">
        <v>4847.1099999999997</v>
      </c>
      <c r="H37" s="4">
        <v>1.7</v>
      </c>
    </row>
    <row r="38" spans="2:8">
      <c r="B38" s="1" t="s">
        <v>1017</v>
      </c>
      <c r="C38" s="23" t="s">
        <v>131</v>
      </c>
      <c r="D38" s="1" t="s">
        <v>132</v>
      </c>
      <c r="E38" s="1" t="s">
        <v>140</v>
      </c>
      <c r="F38" s="4">
        <v>290000</v>
      </c>
      <c r="G38" s="4">
        <v>4817.1899999999996</v>
      </c>
      <c r="H38" s="4">
        <v>1.69</v>
      </c>
    </row>
    <row r="39" spans="2:8">
      <c r="B39" s="1" t="s">
        <v>1018</v>
      </c>
      <c r="C39" s="23" t="s">
        <v>131</v>
      </c>
      <c r="D39" s="1" t="s">
        <v>137</v>
      </c>
      <c r="E39" s="1" t="s">
        <v>293</v>
      </c>
      <c r="F39" s="4">
        <v>150000</v>
      </c>
      <c r="G39" s="4">
        <v>4647.45</v>
      </c>
      <c r="H39" s="4">
        <v>1.63</v>
      </c>
    </row>
    <row r="40" spans="2:8">
      <c r="B40" s="1" t="s">
        <v>2480</v>
      </c>
      <c r="C40" s="23" t="s">
        <v>131</v>
      </c>
      <c r="D40" s="1" t="s">
        <v>159</v>
      </c>
      <c r="E40" s="1" t="s">
        <v>552</v>
      </c>
      <c r="F40" s="4">
        <v>334776</v>
      </c>
      <c r="G40" s="4">
        <v>4136.49</v>
      </c>
      <c r="H40" s="4">
        <v>1.45</v>
      </c>
    </row>
    <row r="41" spans="2:8">
      <c r="B41" s="1" t="s">
        <v>1005</v>
      </c>
      <c r="C41" s="23" t="s">
        <v>131</v>
      </c>
      <c r="D41" s="1" t="s">
        <v>145</v>
      </c>
      <c r="E41" s="1" t="s">
        <v>146</v>
      </c>
      <c r="F41" s="4">
        <v>190300</v>
      </c>
      <c r="G41" s="4">
        <v>4131.13</v>
      </c>
      <c r="H41" s="4">
        <v>1.45</v>
      </c>
    </row>
    <row r="42" spans="2:8">
      <c r="B42" s="1" t="s">
        <v>2432</v>
      </c>
      <c r="C42" s="23" t="s">
        <v>131</v>
      </c>
      <c r="D42" s="1" t="s">
        <v>290</v>
      </c>
      <c r="E42" s="1" t="s">
        <v>449</v>
      </c>
      <c r="F42" s="4">
        <v>375000</v>
      </c>
      <c r="G42" s="4">
        <v>4099.3100000000004</v>
      </c>
      <c r="H42" s="4">
        <v>1.44</v>
      </c>
    </row>
    <row r="43" spans="2:8">
      <c r="B43" s="1" t="s">
        <v>2496</v>
      </c>
      <c r="C43" s="23" t="s">
        <v>131</v>
      </c>
      <c r="D43" s="1" t="s">
        <v>155</v>
      </c>
      <c r="E43" s="1" t="s">
        <v>225</v>
      </c>
      <c r="F43" s="4">
        <v>101000</v>
      </c>
      <c r="G43" s="4">
        <v>4030.51</v>
      </c>
      <c r="H43" s="4">
        <v>1.42</v>
      </c>
    </row>
    <row r="44" spans="2:8">
      <c r="B44" s="1" t="s">
        <v>2250</v>
      </c>
      <c r="C44" s="23" t="s">
        <v>131</v>
      </c>
      <c r="D44" s="1" t="s">
        <v>159</v>
      </c>
      <c r="E44" s="1" t="s">
        <v>479</v>
      </c>
      <c r="F44" s="4">
        <v>650000</v>
      </c>
      <c r="G44" s="4">
        <v>3971.18</v>
      </c>
      <c r="H44" s="4">
        <v>1.4</v>
      </c>
    </row>
    <row r="45" spans="2:8">
      <c r="B45" s="1" t="s">
        <v>2477</v>
      </c>
      <c r="C45" s="23" t="s">
        <v>131</v>
      </c>
      <c r="D45" s="1" t="s">
        <v>159</v>
      </c>
      <c r="E45" s="1" t="s">
        <v>565</v>
      </c>
      <c r="F45" s="4">
        <v>600100</v>
      </c>
      <c r="G45" s="4">
        <v>3899.45</v>
      </c>
      <c r="H45" s="4">
        <v>1.37</v>
      </c>
    </row>
    <row r="46" spans="2:8">
      <c r="B46" s="1" t="s">
        <v>2466</v>
      </c>
      <c r="C46" s="23" t="s">
        <v>131</v>
      </c>
      <c r="D46" s="1" t="s">
        <v>153</v>
      </c>
      <c r="E46" s="1" t="s">
        <v>154</v>
      </c>
      <c r="F46" s="4">
        <v>180000</v>
      </c>
      <c r="G46" s="4">
        <v>3774.87</v>
      </c>
      <c r="H46" s="4">
        <v>1.33</v>
      </c>
    </row>
    <row r="47" spans="2:8">
      <c r="B47" s="1" t="s">
        <v>2222</v>
      </c>
      <c r="C47" s="23" t="s">
        <v>131</v>
      </c>
      <c r="D47" s="1" t="s">
        <v>163</v>
      </c>
      <c r="E47" s="1" t="s">
        <v>164</v>
      </c>
      <c r="F47" s="4">
        <v>235832</v>
      </c>
      <c r="G47" s="4">
        <v>3674.85</v>
      </c>
      <c r="H47" s="4">
        <v>1.29</v>
      </c>
    </row>
    <row r="48" spans="2:8">
      <c r="B48" s="1" t="s">
        <v>2442</v>
      </c>
      <c r="C48" s="23" t="s">
        <v>131</v>
      </c>
      <c r="D48" s="1" t="s">
        <v>147</v>
      </c>
      <c r="E48" s="1" t="s">
        <v>230</v>
      </c>
      <c r="F48" s="4">
        <v>181800</v>
      </c>
      <c r="G48" s="4">
        <v>3427.2</v>
      </c>
      <c r="H48" s="4">
        <v>1.2</v>
      </c>
    </row>
    <row r="49" spans="2:8">
      <c r="B49" s="1" t="s">
        <v>2476</v>
      </c>
      <c r="C49" s="23" t="s">
        <v>131</v>
      </c>
      <c r="D49" s="1" t="s">
        <v>223</v>
      </c>
      <c r="E49" s="1" t="s">
        <v>228</v>
      </c>
      <c r="F49" s="4">
        <v>550000</v>
      </c>
      <c r="G49" s="4">
        <v>3375.08</v>
      </c>
      <c r="H49" s="4">
        <v>1.19</v>
      </c>
    </row>
    <row r="50" spans="2:8">
      <c r="B50" s="1" t="s">
        <v>2242</v>
      </c>
      <c r="C50" s="23" t="s">
        <v>131</v>
      </c>
      <c r="D50" s="1" t="s">
        <v>168</v>
      </c>
      <c r="E50" s="1" t="s">
        <v>176</v>
      </c>
      <c r="F50" s="4">
        <v>56000</v>
      </c>
      <c r="G50" s="4">
        <v>3140.09</v>
      </c>
      <c r="H50" s="4">
        <v>1.1000000000000001</v>
      </c>
    </row>
    <row r="51" spans="2:8">
      <c r="B51" s="1" t="s">
        <v>2497</v>
      </c>
      <c r="C51" s="23" t="s">
        <v>131</v>
      </c>
      <c r="D51" s="1" t="s">
        <v>220</v>
      </c>
      <c r="E51" s="1" t="s">
        <v>566</v>
      </c>
      <c r="F51" s="4">
        <v>502392</v>
      </c>
      <c r="G51" s="4">
        <v>2787.02</v>
      </c>
      <c r="H51" s="4">
        <v>0.98</v>
      </c>
    </row>
    <row r="52" spans="2:8">
      <c r="B52" s="1" t="s">
        <v>2247</v>
      </c>
      <c r="C52" s="23" t="s">
        <v>131</v>
      </c>
      <c r="D52" s="1" t="s">
        <v>141</v>
      </c>
      <c r="E52" s="1" t="s">
        <v>152</v>
      </c>
      <c r="F52" s="4">
        <v>115000</v>
      </c>
      <c r="G52" s="4">
        <v>2565.19</v>
      </c>
      <c r="H52" s="4">
        <v>0.9</v>
      </c>
    </row>
    <row r="53" spans="2:8">
      <c r="B53" s="1" t="s">
        <v>2212</v>
      </c>
      <c r="C53" s="23" t="s">
        <v>131</v>
      </c>
      <c r="D53" s="1" t="s">
        <v>290</v>
      </c>
      <c r="E53" s="1" t="s">
        <v>386</v>
      </c>
      <c r="F53" s="4">
        <v>30000</v>
      </c>
      <c r="G53" s="4">
        <v>2541.23</v>
      </c>
      <c r="H53" s="4">
        <v>0.89</v>
      </c>
    </row>
    <row r="54" spans="2:8">
      <c r="B54" s="1" t="s">
        <v>2498</v>
      </c>
      <c r="C54" s="23" t="s">
        <v>131</v>
      </c>
      <c r="D54" s="1" t="s">
        <v>168</v>
      </c>
      <c r="E54" s="1" t="s">
        <v>567</v>
      </c>
      <c r="F54" s="4">
        <v>850000</v>
      </c>
      <c r="G54" s="4">
        <v>2523.23</v>
      </c>
      <c r="H54" s="4">
        <v>0.89</v>
      </c>
    </row>
    <row r="55" spans="2:8">
      <c r="B55" s="1" t="s">
        <v>2293</v>
      </c>
      <c r="C55" s="23" t="s">
        <v>131</v>
      </c>
      <c r="D55" s="1" t="s">
        <v>159</v>
      </c>
      <c r="E55" s="1" t="s">
        <v>179</v>
      </c>
      <c r="F55" s="4">
        <v>27375</v>
      </c>
      <c r="G55" s="4">
        <v>993.82</v>
      </c>
      <c r="H55" s="4">
        <v>0.35</v>
      </c>
    </row>
    <row r="56" spans="2:8">
      <c r="B56" s="1" t="s">
        <v>2445</v>
      </c>
      <c r="C56" s="23" t="s">
        <v>131</v>
      </c>
      <c r="D56" s="1" t="s">
        <v>143</v>
      </c>
      <c r="E56" s="1" t="s">
        <v>484</v>
      </c>
      <c r="F56" s="4">
        <v>103571</v>
      </c>
      <c r="G56" s="4">
        <v>313.2</v>
      </c>
      <c r="H56" s="4">
        <v>0.11</v>
      </c>
    </row>
    <row r="57" spans="2:8">
      <c r="B57" s="2" t="s">
        <v>209</v>
      </c>
      <c r="C57" s="9"/>
      <c r="D57" s="2"/>
      <c r="E57" s="2"/>
      <c r="F57" s="10"/>
      <c r="G57" s="10">
        <f>SUM(G13:G56)</f>
        <v>271043.57999999996</v>
      </c>
      <c r="H57" s="10">
        <f>SUM(H13:H56)</f>
        <v>95.240000000000023</v>
      </c>
    </row>
    <row r="58" spans="2:8">
      <c r="B58" s="2" t="s">
        <v>210</v>
      </c>
      <c r="C58" s="9"/>
      <c r="D58" s="2"/>
      <c r="E58" s="2"/>
      <c r="F58" s="10"/>
      <c r="G58" s="10">
        <v>15512</v>
      </c>
      <c r="H58" s="10">
        <v>5.45</v>
      </c>
    </row>
    <row r="59" spans="2:8">
      <c r="B59" s="2" t="s">
        <v>116</v>
      </c>
      <c r="C59" s="9"/>
      <c r="D59" s="2"/>
      <c r="E59" s="2"/>
      <c r="F59" s="10"/>
      <c r="G59" s="10">
        <v>286555.58</v>
      </c>
      <c r="H59" s="10">
        <v>100.7</v>
      </c>
    </row>
    <row r="60" spans="2:8">
      <c r="B60" s="2" t="s">
        <v>117</v>
      </c>
      <c r="C60" s="9"/>
      <c r="D60" s="2"/>
      <c r="E60" s="2"/>
      <c r="F60" s="10"/>
      <c r="G60" s="10">
        <v>-2002.5312875999953</v>
      </c>
      <c r="H60" s="10">
        <v>-0.70000000000000284</v>
      </c>
    </row>
    <row r="61" spans="2:8">
      <c r="B61" s="2" t="s">
        <v>118</v>
      </c>
      <c r="C61" s="9"/>
      <c r="D61" s="2"/>
      <c r="E61" s="2"/>
      <c r="F61" s="10"/>
      <c r="G61" s="10">
        <v>284553.04871240002</v>
      </c>
      <c r="H61" s="10">
        <v>100</v>
      </c>
    </row>
    <row r="62" spans="2:8">
      <c r="B62" s="1" t="s">
        <v>119</v>
      </c>
    </row>
    <row r="63" spans="2:8">
      <c r="B63" s="1" t="s">
        <v>120</v>
      </c>
    </row>
    <row r="64" spans="2:8">
      <c r="B64" s="1" t="s">
        <v>121</v>
      </c>
      <c r="C64" s="31">
        <v>44742</v>
      </c>
    </row>
    <row r="65" spans="2:3" ht="25.5">
      <c r="B65" s="11" t="s">
        <v>122</v>
      </c>
      <c r="C65" s="5" t="s">
        <v>123</v>
      </c>
    </row>
    <row r="66" spans="2:3">
      <c r="B66" s="2"/>
    </row>
    <row r="67" spans="2:3">
      <c r="B67" s="2" t="s">
        <v>124</v>
      </c>
    </row>
    <row r="68" spans="2:3">
      <c r="B68" s="2" t="s">
        <v>212</v>
      </c>
    </row>
    <row r="69" spans="2:3">
      <c r="B69" s="2" t="s">
        <v>125</v>
      </c>
    </row>
    <row r="70" spans="2:3">
      <c r="B70" s="2" t="s">
        <v>568</v>
      </c>
      <c r="C70" s="9"/>
    </row>
    <row r="71" spans="2:3">
      <c r="B71" s="2" t="s">
        <v>569</v>
      </c>
      <c r="C71" s="9"/>
    </row>
    <row r="72" spans="2:3">
      <c r="B72" s="2" t="s">
        <v>570</v>
      </c>
      <c r="C72" s="9"/>
    </row>
    <row r="73" spans="2:3">
      <c r="B73" s="2" t="s">
        <v>571</v>
      </c>
      <c r="C73" s="9"/>
    </row>
    <row r="74" spans="2:3">
      <c r="B74" s="2" t="s">
        <v>572</v>
      </c>
      <c r="C74" s="9"/>
    </row>
    <row r="75" spans="2:3">
      <c r="B75" s="2" t="s">
        <v>573</v>
      </c>
      <c r="C75" s="9"/>
    </row>
    <row r="76" spans="2:3">
      <c r="B76" s="2" t="s">
        <v>574</v>
      </c>
      <c r="C76" s="9"/>
    </row>
    <row r="77" spans="2:3">
      <c r="B77" s="2" t="s">
        <v>575</v>
      </c>
      <c r="C77" s="9"/>
    </row>
    <row r="78" spans="2:3">
      <c r="B78" s="134" t="s">
        <v>2165</v>
      </c>
      <c r="C78" s="30"/>
    </row>
    <row r="79" spans="2:3">
      <c r="B79" s="134" t="s">
        <v>126</v>
      </c>
      <c r="C79" s="23"/>
    </row>
    <row r="80" spans="2:3">
      <c r="B80" s="134" t="s">
        <v>127</v>
      </c>
      <c r="C80" s="23"/>
    </row>
  </sheetData>
  <mergeCells count="3">
    <mergeCell ref="B1:E1"/>
    <mergeCell ref="C3:C7"/>
    <mergeCell ref="D3:D7"/>
  </mergeCells>
  <hyperlinks>
    <hyperlink ref="A1" location="Index!A1" display="Index" xr:uid="{00000000-0004-0000-0F00-00000000000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99"/>
  <sheetViews>
    <sheetView workbookViewId="0">
      <selection activeCell="B1" sqref="B1:E1"/>
    </sheetView>
  </sheetViews>
  <sheetFormatPr defaultRowHeight="12.75"/>
  <cols>
    <col min="1" max="1" width="5.42578125" style="1" bestFit="1" customWidth="1"/>
    <col min="2" max="2" width="80.7109375" style="1" customWidth="1"/>
    <col min="3" max="3" width="25.7109375" style="5" customWidth="1"/>
    <col min="4" max="4" width="25.7109375" style="1" customWidth="1"/>
    <col min="5" max="5" width="14.2851562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0" t="s">
        <v>73</v>
      </c>
      <c r="C1" s="390"/>
      <c r="D1" s="390"/>
      <c r="E1" s="390"/>
    </row>
    <row r="2" spans="1:9" ht="13.5" thickBot="1"/>
    <row r="3" spans="1:9" s="15" customFormat="1" ht="15">
      <c r="B3" s="102" t="s">
        <v>2048</v>
      </c>
      <c r="C3" s="406"/>
      <c r="D3" s="394"/>
      <c r="F3" s="21"/>
      <c r="G3" s="21"/>
      <c r="H3" s="21"/>
    </row>
    <row r="4" spans="1:9" s="15" customFormat="1" ht="15">
      <c r="B4" s="105" t="s">
        <v>2049</v>
      </c>
      <c r="C4" s="407"/>
      <c r="D4" s="395"/>
      <c r="F4" s="21"/>
      <c r="G4" s="21"/>
      <c r="H4" s="21"/>
    </row>
    <row r="5" spans="1:9" s="15" customFormat="1" ht="15">
      <c r="B5" s="128" t="s">
        <v>993</v>
      </c>
      <c r="C5" s="407"/>
      <c r="D5" s="395"/>
      <c r="F5" s="21"/>
      <c r="G5" s="21"/>
      <c r="H5" s="21"/>
    </row>
    <row r="6" spans="1:9" s="15" customFormat="1" ht="15">
      <c r="B6" s="128" t="s">
        <v>2050</v>
      </c>
      <c r="C6" s="407"/>
      <c r="D6" s="395"/>
      <c r="F6" s="21"/>
      <c r="G6" s="21"/>
      <c r="H6" s="21"/>
    </row>
    <row r="7" spans="1:9" s="15" customFormat="1" ht="30.75" thickBot="1">
      <c r="B7" s="129" t="s">
        <v>2051</v>
      </c>
      <c r="C7" s="408"/>
      <c r="D7" s="396"/>
      <c r="F7" s="21"/>
      <c r="G7" s="21"/>
      <c r="H7" s="21"/>
    </row>
    <row r="8" spans="1:9" s="15" customFormat="1">
      <c r="C8" s="17" t="s">
        <v>995</v>
      </c>
      <c r="D8" s="17" t="s">
        <v>996</v>
      </c>
      <c r="F8" s="21"/>
      <c r="G8" s="21"/>
      <c r="H8" s="21"/>
    </row>
    <row r="11" spans="1:9">
      <c r="B11" s="1" t="s">
        <v>97</v>
      </c>
    </row>
    <row r="13" spans="1:9">
      <c r="B13" s="6" t="s">
        <v>98</v>
      </c>
      <c r="C13" s="7" t="s">
        <v>99</v>
      </c>
      <c r="D13" s="6" t="s">
        <v>128</v>
      </c>
      <c r="E13" s="6" t="s">
        <v>101</v>
      </c>
      <c r="F13" s="8" t="s">
        <v>102</v>
      </c>
      <c r="G13" s="8" t="s">
        <v>103</v>
      </c>
      <c r="H13" s="8" t="s">
        <v>104</v>
      </c>
      <c r="I13" s="2" t="s">
        <v>129</v>
      </c>
    </row>
    <row r="14" spans="1:9">
      <c r="B14" s="2" t="s">
        <v>130</v>
      </c>
      <c r="C14" s="23"/>
    </row>
    <row r="15" spans="1:9">
      <c r="B15" s="2" t="s">
        <v>106</v>
      </c>
      <c r="C15" s="23"/>
    </row>
    <row r="16" spans="1:9">
      <c r="B16" s="1" t="s">
        <v>2433</v>
      </c>
      <c r="C16" s="23" t="s">
        <v>131</v>
      </c>
      <c r="D16" s="1" t="s">
        <v>155</v>
      </c>
      <c r="E16" s="1" t="s">
        <v>472</v>
      </c>
      <c r="F16" s="4">
        <v>375000</v>
      </c>
      <c r="G16" s="4">
        <v>3840.75</v>
      </c>
      <c r="H16" s="4">
        <v>2.63</v>
      </c>
    </row>
    <row r="17" spans="2:8">
      <c r="B17" s="1" t="s">
        <v>2267</v>
      </c>
      <c r="C17" s="23" t="s">
        <v>131</v>
      </c>
      <c r="D17" s="1" t="s">
        <v>191</v>
      </c>
      <c r="E17" s="1" t="s">
        <v>360</v>
      </c>
      <c r="F17" s="4">
        <v>145000</v>
      </c>
      <c r="G17" s="4">
        <v>3711.28</v>
      </c>
      <c r="H17" s="4">
        <v>2.54</v>
      </c>
    </row>
    <row r="18" spans="2:8">
      <c r="B18" s="1" t="s">
        <v>2468</v>
      </c>
      <c r="C18" s="23" t="s">
        <v>131</v>
      </c>
      <c r="D18" s="1" t="s">
        <v>174</v>
      </c>
      <c r="E18" s="1" t="s">
        <v>358</v>
      </c>
      <c r="F18" s="4">
        <v>100000</v>
      </c>
      <c r="G18" s="4">
        <v>3651.6</v>
      </c>
      <c r="H18" s="4">
        <v>2.5</v>
      </c>
    </row>
    <row r="19" spans="2:8">
      <c r="B19" s="1" t="s">
        <v>2499</v>
      </c>
      <c r="C19" s="23" t="s">
        <v>131</v>
      </c>
      <c r="D19" s="1" t="s">
        <v>159</v>
      </c>
      <c r="E19" s="1" t="s">
        <v>184</v>
      </c>
      <c r="F19" s="4">
        <v>120000</v>
      </c>
      <c r="G19" s="4">
        <v>3598.26</v>
      </c>
      <c r="H19" s="4">
        <v>2.46</v>
      </c>
    </row>
    <row r="20" spans="2:8">
      <c r="B20" s="1" t="s">
        <v>1024</v>
      </c>
      <c r="C20" s="23" t="s">
        <v>131</v>
      </c>
      <c r="D20" s="1" t="s">
        <v>147</v>
      </c>
      <c r="E20" s="1" t="s">
        <v>292</v>
      </c>
      <c r="F20" s="4">
        <v>359000</v>
      </c>
      <c r="G20" s="4">
        <v>3490.92</v>
      </c>
      <c r="H20" s="4">
        <v>2.39</v>
      </c>
    </row>
    <row r="21" spans="2:8">
      <c r="B21" s="1" t="s">
        <v>2466</v>
      </c>
      <c r="C21" s="23" t="s">
        <v>131</v>
      </c>
      <c r="D21" s="1" t="s">
        <v>153</v>
      </c>
      <c r="E21" s="1" t="s">
        <v>154</v>
      </c>
      <c r="F21" s="4">
        <v>163900</v>
      </c>
      <c r="G21" s="4">
        <v>3437.23</v>
      </c>
      <c r="H21" s="4">
        <v>2.35</v>
      </c>
    </row>
    <row r="22" spans="2:8">
      <c r="B22" s="1" t="s">
        <v>1025</v>
      </c>
      <c r="C22" s="23" t="s">
        <v>131</v>
      </c>
      <c r="D22" s="1" t="s">
        <v>168</v>
      </c>
      <c r="E22" s="1" t="s">
        <v>169</v>
      </c>
      <c r="F22" s="4">
        <v>160000</v>
      </c>
      <c r="G22" s="4">
        <v>3395.12</v>
      </c>
      <c r="H22" s="4">
        <v>2.3199999999999998</v>
      </c>
    </row>
    <row r="23" spans="2:8">
      <c r="B23" s="1" t="s">
        <v>2467</v>
      </c>
      <c r="C23" s="23" t="s">
        <v>131</v>
      </c>
      <c r="D23" s="1" t="s">
        <v>155</v>
      </c>
      <c r="E23" s="1" t="s">
        <v>476</v>
      </c>
      <c r="F23" s="4">
        <v>520000</v>
      </c>
      <c r="G23" s="4">
        <v>3389.36</v>
      </c>
      <c r="H23" s="4">
        <v>2.3199999999999998</v>
      </c>
    </row>
    <row r="24" spans="2:8">
      <c r="B24" s="1" t="s">
        <v>2500</v>
      </c>
      <c r="C24" s="23" t="s">
        <v>131</v>
      </c>
      <c r="D24" s="1" t="s">
        <v>186</v>
      </c>
      <c r="E24" s="1" t="s">
        <v>517</v>
      </c>
      <c r="F24" s="4">
        <v>429137</v>
      </c>
      <c r="G24" s="4">
        <v>3357.35</v>
      </c>
      <c r="H24" s="4">
        <v>2.2999999999999998</v>
      </c>
    </row>
    <row r="25" spans="2:8">
      <c r="B25" s="1" t="s">
        <v>2282</v>
      </c>
      <c r="C25" s="23" t="s">
        <v>131</v>
      </c>
      <c r="D25" s="1" t="s">
        <v>137</v>
      </c>
      <c r="E25" s="1" t="s">
        <v>185</v>
      </c>
      <c r="F25" s="4">
        <v>97660</v>
      </c>
      <c r="G25" s="4">
        <v>3322.2</v>
      </c>
      <c r="H25" s="4">
        <v>2.27</v>
      </c>
    </row>
    <row r="26" spans="2:8">
      <c r="B26" s="1" t="s">
        <v>2431</v>
      </c>
      <c r="C26" s="23" t="s">
        <v>131</v>
      </c>
      <c r="D26" s="1" t="s">
        <v>191</v>
      </c>
      <c r="E26" s="1" t="s">
        <v>356</v>
      </c>
      <c r="F26" s="4">
        <v>344863</v>
      </c>
      <c r="G26" s="4">
        <v>3287.06</v>
      </c>
      <c r="H26" s="4">
        <v>2.25</v>
      </c>
    </row>
    <row r="27" spans="2:8">
      <c r="B27" s="1" t="s">
        <v>2501</v>
      </c>
      <c r="C27" s="23" t="s">
        <v>131</v>
      </c>
      <c r="D27" s="1" t="s">
        <v>518</v>
      </c>
      <c r="E27" s="1" t="s">
        <v>519</v>
      </c>
      <c r="F27" s="4">
        <v>2200000</v>
      </c>
      <c r="G27" s="4">
        <v>3251.6</v>
      </c>
      <c r="H27" s="4">
        <v>2.2200000000000002</v>
      </c>
    </row>
    <row r="28" spans="2:8">
      <c r="B28" s="1" t="s">
        <v>2502</v>
      </c>
      <c r="C28" s="23" t="s">
        <v>131</v>
      </c>
      <c r="D28" s="1" t="s">
        <v>468</v>
      </c>
      <c r="E28" s="1" t="s">
        <v>520</v>
      </c>
      <c r="F28" s="4">
        <v>271636</v>
      </c>
      <c r="G28" s="4">
        <v>3215.36</v>
      </c>
      <c r="H28" s="4">
        <v>2.2000000000000002</v>
      </c>
    </row>
    <row r="29" spans="2:8">
      <c r="B29" s="1" t="s">
        <v>2503</v>
      </c>
      <c r="C29" s="23" t="s">
        <v>131</v>
      </c>
      <c r="D29" s="1" t="s">
        <v>233</v>
      </c>
      <c r="E29" s="1" t="s">
        <v>521</v>
      </c>
      <c r="F29" s="4">
        <v>8000</v>
      </c>
      <c r="G29" s="4">
        <v>3213.32</v>
      </c>
      <c r="H29" s="4">
        <v>2.2000000000000002</v>
      </c>
    </row>
    <row r="30" spans="2:8">
      <c r="B30" s="1" t="s">
        <v>2261</v>
      </c>
      <c r="C30" s="23" t="s">
        <v>131</v>
      </c>
      <c r="D30" s="1" t="s">
        <v>132</v>
      </c>
      <c r="E30" s="1" t="s">
        <v>407</v>
      </c>
      <c r="F30" s="4">
        <v>3300000</v>
      </c>
      <c r="G30" s="4">
        <v>2976.6</v>
      </c>
      <c r="H30" s="4">
        <v>2.04</v>
      </c>
    </row>
    <row r="31" spans="2:8">
      <c r="B31" s="1" t="s">
        <v>2465</v>
      </c>
      <c r="C31" s="23" t="s">
        <v>131</v>
      </c>
      <c r="D31" s="1" t="s">
        <v>468</v>
      </c>
      <c r="E31" s="1" t="s">
        <v>469</v>
      </c>
      <c r="F31" s="4">
        <v>645854</v>
      </c>
      <c r="G31" s="4">
        <v>2870.18</v>
      </c>
      <c r="H31" s="4">
        <v>1.96</v>
      </c>
    </row>
    <row r="32" spans="2:8">
      <c r="B32" s="1" t="s">
        <v>2504</v>
      </c>
      <c r="C32" s="23" t="s">
        <v>131</v>
      </c>
      <c r="D32" s="1" t="s">
        <v>150</v>
      </c>
      <c r="E32" s="1" t="s">
        <v>522</v>
      </c>
      <c r="F32" s="4">
        <v>310002</v>
      </c>
      <c r="G32" s="4">
        <v>2861.78</v>
      </c>
      <c r="H32" s="4">
        <v>1.96</v>
      </c>
    </row>
    <row r="33" spans="2:8">
      <c r="B33" s="1" t="s">
        <v>2494</v>
      </c>
      <c r="C33" s="23" t="s">
        <v>131</v>
      </c>
      <c r="D33" s="1" t="s">
        <v>155</v>
      </c>
      <c r="E33" s="1" t="s">
        <v>523</v>
      </c>
      <c r="F33" s="4">
        <v>128000</v>
      </c>
      <c r="G33" s="4">
        <v>2846.46</v>
      </c>
      <c r="H33" s="4">
        <v>1.95</v>
      </c>
    </row>
    <row r="34" spans="2:8">
      <c r="B34" s="1" t="s">
        <v>1006</v>
      </c>
      <c r="C34" s="23" t="s">
        <v>131</v>
      </c>
      <c r="D34" s="1" t="s">
        <v>237</v>
      </c>
      <c r="E34" s="1" t="s">
        <v>280</v>
      </c>
      <c r="F34" s="4">
        <v>550000</v>
      </c>
      <c r="G34" s="4">
        <v>2817.38</v>
      </c>
      <c r="H34" s="4">
        <v>1.93</v>
      </c>
    </row>
    <row r="35" spans="2:8">
      <c r="B35" s="1" t="s">
        <v>1035</v>
      </c>
      <c r="C35" s="23" t="s">
        <v>131</v>
      </c>
      <c r="D35" s="1" t="s">
        <v>155</v>
      </c>
      <c r="E35" s="1" t="s">
        <v>300</v>
      </c>
      <c r="F35" s="4">
        <v>156098</v>
      </c>
      <c r="G35" s="4">
        <v>2758.02</v>
      </c>
      <c r="H35" s="4">
        <v>1.89</v>
      </c>
    </row>
    <row r="36" spans="2:8">
      <c r="B36" s="1" t="s">
        <v>2260</v>
      </c>
      <c r="C36" s="23" t="s">
        <v>131</v>
      </c>
      <c r="D36" s="1" t="s">
        <v>137</v>
      </c>
      <c r="E36" s="1" t="s">
        <v>428</v>
      </c>
      <c r="F36" s="4">
        <v>120000</v>
      </c>
      <c r="G36" s="4">
        <v>2752.86</v>
      </c>
      <c r="H36" s="4">
        <v>1.88</v>
      </c>
    </row>
    <row r="37" spans="2:8">
      <c r="B37" s="1" t="s">
        <v>2441</v>
      </c>
      <c r="C37" s="23" t="s">
        <v>131</v>
      </c>
      <c r="D37" s="1" t="s">
        <v>147</v>
      </c>
      <c r="E37" s="1" t="s">
        <v>471</v>
      </c>
      <c r="F37" s="4">
        <v>800000</v>
      </c>
      <c r="G37" s="4">
        <v>2721.2</v>
      </c>
      <c r="H37" s="4">
        <v>1.86</v>
      </c>
    </row>
    <row r="38" spans="2:8">
      <c r="B38" s="1" t="s">
        <v>2444</v>
      </c>
      <c r="C38" s="23" t="s">
        <v>131</v>
      </c>
      <c r="D38" s="1" t="s">
        <v>163</v>
      </c>
      <c r="E38" s="1" t="s">
        <v>524</v>
      </c>
      <c r="F38" s="4">
        <v>1161000</v>
      </c>
      <c r="G38" s="4">
        <v>2705.71</v>
      </c>
      <c r="H38" s="4">
        <v>1.85</v>
      </c>
    </row>
    <row r="39" spans="2:8">
      <c r="B39" s="1" t="s">
        <v>2505</v>
      </c>
      <c r="C39" s="23" t="s">
        <v>131</v>
      </c>
      <c r="D39" s="1" t="s">
        <v>145</v>
      </c>
      <c r="E39" s="1" t="s">
        <v>525</v>
      </c>
      <c r="F39" s="4">
        <v>1500000</v>
      </c>
      <c r="G39" s="4">
        <v>2631</v>
      </c>
      <c r="H39" s="4">
        <v>1.8</v>
      </c>
    </row>
    <row r="40" spans="2:8">
      <c r="B40" s="1" t="s">
        <v>2464</v>
      </c>
      <c r="C40" s="23" t="s">
        <v>131</v>
      </c>
      <c r="D40" s="1" t="s">
        <v>159</v>
      </c>
      <c r="E40" s="1" t="s">
        <v>526</v>
      </c>
      <c r="F40" s="4">
        <v>290000</v>
      </c>
      <c r="G40" s="4">
        <v>2602.75</v>
      </c>
      <c r="H40" s="4">
        <v>1.78</v>
      </c>
    </row>
    <row r="41" spans="2:8">
      <c r="B41" s="1" t="s">
        <v>527</v>
      </c>
      <c r="C41" s="23" t="s">
        <v>131</v>
      </c>
      <c r="D41" s="1" t="s">
        <v>145</v>
      </c>
      <c r="E41" s="1" t="s">
        <v>528</v>
      </c>
      <c r="F41" s="4">
        <v>78901</v>
      </c>
      <c r="G41" s="4">
        <v>2593.2399999999998</v>
      </c>
      <c r="H41" s="4">
        <v>1.77</v>
      </c>
    </row>
    <row r="42" spans="2:8">
      <c r="B42" s="1" t="s">
        <v>2232</v>
      </c>
      <c r="C42" s="23" t="s">
        <v>131</v>
      </c>
      <c r="D42" s="1" t="s">
        <v>268</v>
      </c>
      <c r="E42" s="1" t="s">
        <v>370</v>
      </c>
      <c r="F42" s="4">
        <v>1280000</v>
      </c>
      <c r="G42" s="4">
        <v>2588.16</v>
      </c>
      <c r="H42" s="4">
        <v>1.77</v>
      </c>
    </row>
    <row r="43" spans="2:8">
      <c r="B43" s="1" t="s">
        <v>2254</v>
      </c>
      <c r="C43" s="23" t="s">
        <v>131</v>
      </c>
      <c r="D43" s="1" t="s">
        <v>345</v>
      </c>
      <c r="E43" s="1" t="s">
        <v>351</v>
      </c>
      <c r="F43" s="4">
        <v>700000</v>
      </c>
      <c r="G43" s="4">
        <v>2304.75</v>
      </c>
      <c r="H43" s="4">
        <v>1.58</v>
      </c>
    </row>
    <row r="44" spans="2:8">
      <c r="B44" s="1" t="s">
        <v>2226</v>
      </c>
      <c r="C44" s="23" t="s">
        <v>131</v>
      </c>
      <c r="D44" s="1" t="s">
        <v>177</v>
      </c>
      <c r="E44" s="1" t="s">
        <v>529</v>
      </c>
      <c r="F44" s="4">
        <v>200000</v>
      </c>
      <c r="G44" s="4">
        <v>2148.3000000000002</v>
      </c>
      <c r="H44" s="4">
        <v>1.47</v>
      </c>
    </row>
    <row r="45" spans="2:8">
      <c r="B45" s="1" t="s">
        <v>2495</v>
      </c>
      <c r="C45" s="23" t="s">
        <v>131</v>
      </c>
      <c r="D45" s="1" t="s">
        <v>220</v>
      </c>
      <c r="E45" s="1" t="s">
        <v>530</v>
      </c>
      <c r="F45" s="4">
        <v>891100</v>
      </c>
      <c r="G45" s="4">
        <v>2138.64</v>
      </c>
      <c r="H45" s="4">
        <v>1.46</v>
      </c>
    </row>
    <row r="46" spans="2:8">
      <c r="B46" s="1" t="s">
        <v>1014</v>
      </c>
      <c r="C46" s="23" t="s">
        <v>131</v>
      </c>
      <c r="D46" s="1" t="s">
        <v>132</v>
      </c>
      <c r="E46" s="1" t="s">
        <v>149</v>
      </c>
      <c r="F46" s="4">
        <v>335000</v>
      </c>
      <c r="G46" s="4">
        <v>2133.2800000000002</v>
      </c>
      <c r="H46" s="4">
        <v>1.46</v>
      </c>
    </row>
    <row r="47" spans="2:8">
      <c r="B47" s="1" t="s">
        <v>2212</v>
      </c>
      <c r="C47" s="23" t="s">
        <v>131</v>
      </c>
      <c r="D47" s="1" t="s">
        <v>290</v>
      </c>
      <c r="E47" s="1" t="s">
        <v>386</v>
      </c>
      <c r="F47" s="4">
        <v>25000</v>
      </c>
      <c r="G47" s="4">
        <v>2117.69</v>
      </c>
      <c r="H47" s="4">
        <v>1.45</v>
      </c>
    </row>
    <row r="48" spans="2:8">
      <c r="B48" s="1" t="s">
        <v>2506</v>
      </c>
      <c r="C48" s="23" t="s">
        <v>131</v>
      </c>
      <c r="D48" s="1" t="s">
        <v>147</v>
      </c>
      <c r="E48" s="1" t="s">
        <v>531</v>
      </c>
      <c r="F48" s="4">
        <v>132050</v>
      </c>
      <c r="G48" s="4">
        <v>2061.1</v>
      </c>
      <c r="H48" s="4">
        <v>1.41</v>
      </c>
    </row>
    <row r="49" spans="2:8">
      <c r="B49" s="1" t="s">
        <v>466</v>
      </c>
      <c r="C49" s="23" t="s">
        <v>131</v>
      </c>
      <c r="D49" s="1" t="s">
        <v>132</v>
      </c>
      <c r="E49" s="1" t="s">
        <v>467</v>
      </c>
      <c r="F49" s="4">
        <v>2100000</v>
      </c>
      <c r="G49" s="4">
        <v>2045.4</v>
      </c>
      <c r="H49" s="4">
        <v>1.4</v>
      </c>
    </row>
    <row r="50" spans="2:8">
      <c r="B50" s="1" t="s">
        <v>2486</v>
      </c>
      <c r="C50" s="23" t="s">
        <v>131</v>
      </c>
      <c r="D50" s="1" t="s">
        <v>207</v>
      </c>
      <c r="E50" s="1" t="s">
        <v>421</v>
      </c>
      <c r="F50" s="4">
        <v>5907</v>
      </c>
      <c r="G50" s="4">
        <v>1995.84</v>
      </c>
      <c r="H50" s="4">
        <v>1.37</v>
      </c>
    </row>
    <row r="51" spans="2:8">
      <c r="B51" s="1" t="s">
        <v>1031</v>
      </c>
      <c r="C51" s="23" t="s">
        <v>131</v>
      </c>
      <c r="D51" s="1" t="s">
        <v>220</v>
      </c>
      <c r="E51" s="1" t="s">
        <v>299</v>
      </c>
      <c r="F51" s="4">
        <v>53000</v>
      </c>
      <c r="G51" s="4">
        <v>1952.26</v>
      </c>
      <c r="H51" s="4">
        <v>1.34</v>
      </c>
    </row>
    <row r="52" spans="2:8">
      <c r="B52" s="1" t="s">
        <v>2507</v>
      </c>
      <c r="C52" s="23" t="s">
        <v>131</v>
      </c>
      <c r="D52" s="1" t="s">
        <v>168</v>
      </c>
      <c r="E52" s="1" t="s">
        <v>367</v>
      </c>
      <c r="F52" s="4">
        <v>302735</v>
      </c>
      <c r="G52" s="4">
        <v>1927.82</v>
      </c>
      <c r="H52" s="4">
        <v>1.32</v>
      </c>
    </row>
    <row r="53" spans="2:8">
      <c r="B53" s="1" t="s">
        <v>1040</v>
      </c>
      <c r="C53" s="23" t="s">
        <v>131</v>
      </c>
      <c r="D53" s="1" t="s">
        <v>182</v>
      </c>
      <c r="E53" s="1" t="s">
        <v>183</v>
      </c>
      <c r="F53" s="4">
        <v>294200</v>
      </c>
      <c r="G53" s="4">
        <v>1900.24</v>
      </c>
      <c r="H53" s="4">
        <v>1.3</v>
      </c>
    </row>
    <row r="54" spans="2:8">
      <c r="B54" s="1" t="s">
        <v>2492</v>
      </c>
      <c r="C54" s="23" t="s">
        <v>131</v>
      </c>
      <c r="D54" s="1" t="s">
        <v>165</v>
      </c>
      <c r="E54" s="1" t="s">
        <v>532</v>
      </c>
      <c r="F54" s="4">
        <v>130000</v>
      </c>
      <c r="G54" s="4">
        <v>1888.64</v>
      </c>
      <c r="H54" s="4">
        <v>1.29</v>
      </c>
    </row>
    <row r="55" spans="2:8">
      <c r="B55" s="1" t="s">
        <v>2488</v>
      </c>
      <c r="C55" s="23" t="s">
        <v>131</v>
      </c>
      <c r="D55" s="1" t="s">
        <v>150</v>
      </c>
      <c r="E55" s="1" t="s">
        <v>533</v>
      </c>
      <c r="F55" s="4">
        <v>131000</v>
      </c>
      <c r="G55" s="4">
        <v>1849.33</v>
      </c>
      <c r="H55" s="4">
        <v>1.26</v>
      </c>
    </row>
    <row r="56" spans="2:8">
      <c r="B56" s="1" t="s">
        <v>189</v>
      </c>
      <c r="C56" s="23" t="s">
        <v>131</v>
      </c>
      <c r="D56" s="1" t="s">
        <v>132</v>
      </c>
      <c r="E56" s="1" t="s">
        <v>190</v>
      </c>
      <c r="F56" s="4">
        <v>1211000</v>
      </c>
      <c r="G56" s="4">
        <v>1814.68</v>
      </c>
      <c r="H56" s="4">
        <v>1.24</v>
      </c>
    </row>
    <row r="57" spans="2:8">
      <c r="B57" s="1" t="s">
        <v>1019</v>
      </c>
      <c r="C57" s="23" t="s">
        <v>131</v>
      </c>
      <c r="D57" s="1" t="s">
        <v>147</v>
      </c>
      <c r="E57" s="1" t="s">
        <v>286</v>
      </c>
      <c r="F57" s="4">
        <v>50000</v>
      </c>
      <c r="G57" s="4">
        <v>1787.5</v>
      </c>
      <c r="H57" s="4">
        <v>1.22</v>
      </c>
    </row>
    <row r="58" spans="2:8">
      <c r="B58" s="1" t="s">
        <v>2491</v>
      </c>
      <c r="C58" s="23" t="s">
        <v>131</v>
      </c>
      <c r="D58" s="1" t="s">
        <v>431</v>
      </c>
      <c r="E58" s="1" t="s">
        <v>434</v>
      </c>
      <c r="F58" s="4">
        <v>235000</v>
      </c>
      <c r="G58" s="4">
        <v>1778.13</v>
      </c>
      <c r="H58" s="4">
        <v>1.22</v>
      </c>
    </row>
    <row r="59" spans="2:8">
      <c r="B59" s="1" t="s">
        <v>1015</v>
      </c>
      <c r="C59" s="23" t="s">
        <v>131</v>
      </c>
      <c r="D59" s="1" t="s">
        <v>193</v>
      </c>
      <c r="E59" s="1" t="s">
        <v>194</v>
      </c>
      <c r="F59" s="4">
        <v>8052</v>
      </c>
      <c r="G59" s="4">
        <v>1759.69</v>
      </c>
      <c r="H59" s="4">
        <v>1.2</v>
      </c>
    </row>
    <row r="60" spans="2:8">
      <c r="B60" s="1" t="s">
        <v>2508</v>
      </c>
      <c r="C60" s="23" t="s">
        <v>131</v>
      </c>
      <c r="D60" s="1" t="s">
        <v>191</v>
      </c>
      <c r="E60" s="1" t="s">
        <v>192</v>
      </c>
      <c r="F60" s="4">
        <v>35000</v>
      </c>
      <c r="G60" s="4">
        <v>1752.5</v>
      </c>
      <c r="H60" s="4">
        <v>1.2</v>
      </c>
    </row>
    <row r="61" spans="2:8">
      <c r="B61" s="1" t="s">
        <v>2509</v>
      </c>
      <c r="C61" s="23" t="s">
        <v>131</v>
      </c>
      <c r="D61" s="1" t="s">
        <v>155</v>
      </c>
      <c r="E61" s="1" t="s">
        <v>534</v>
      </c>
      <c r="F61" s="4">
        <v>101999</v>
      </c>
      <c r="G61" s="4">
        <v>1688.59</v>
      </c>
      <c r="H61" s="4">
        <v>1.1499999999999999</v>
      </c>
    </row>
    <row r="62" spans="2:8">
      <c r="B62" s="1" t="s">
        <v>2272</v>
      </c>
      <c r="C62" s="23" t="s">
        <v>131</v>
      </c>
      <c r="D62" s="1" t="s">
        <v>250</v>
      </c>
      <c r="E62" s="1" t="s">
        <v>364</v>
      </c>
      <c r="F62" s="4">
        <v>1218388</v>
      </c>
      <c r="G62" s="4">
        <v>1647.26</v>
      </c>
      <c r="H62" s="4">
        <v>1.1299999999999999</v>
      </c>
    </row>
    <row r="63" spans="2:8">
      <c r="B63" s="1" t="s">
        <v>2510</v>
      </c>
      <c r="C63" s="23" t="s">
        <v>131</v>
      </c>
      <c r="D63" s="1" t="s">
        <v>174</v>
      </c>
      <c r="E63" s="1" t="s">
        <v>535</v>
      </c>
      <c r="F63" s="4">
        <v>205000</v>
      </c>
      <c r="G63" s="4">
        <v>1626.37</v>
      </c>
      <c r="H63" s="4">
        <v>1.1100000000000001</v>
      </c>
    </row>
    <row r="64" spans="2:8">
      <c r="B64" s="1" t="s">
        <v>2511</v>
      </c>
      <c r="C64" s="23" t="s">
        <v>131</v>
      </c>
      <c r="D64" s="1" t="s">
        <v>177</v>
      </c>
      <c r="E64" s="1" t="s">
        <v>536</v>
      </c>
      <c r="F64" s="4">
        <v>63210</v>
      </c>
      <c r="G64" s="4">
        <v>1570.89</v>
      </c>
      <c r="H64" s="4">
        <v>1.07</v>
      </c>
    </row>
    <row r="65" spans="2:8">
      <c r="B65" s="1" t="s">
        <v>2512</v>
      </c>
      <c r="C65" s="23" t="s">
        <v>131</v>
      </c>
      <c r="D65" s="1" t="s">
        <v>170</v>
      </c>
      <c r="E65" s="1" t="s">
        <v>369</v>
      </c>
      <c r="F65" s="4">
        <v>303155</v>
      </c>
      <c r="G65" s="4">
        <v>1541.85</v>
      </c>
      <c r="H65" s="4">
        <v>1.05</v>
      </c>
    </row>
    <row r="66" spans="2:8">
      <c r="B66" s="1" t="s">
        <v>2513</v>
      </c>
      <c r="C66" s="23" t="s">
        <v>131</v>
      </c>
      <c r="D66" s="1" t="s">
        <v>155</v>
      </c>
      <c r="E66" s="1" t="s">
        <v>246</v>
      </c>
      <c r="F66" s="4">
        <v>146670</v>
      </c>
      <c r="G66" s="4">
        <v>1509.09</v>
      </c>
      <c r="H66" s="4">
        <v>1.03</v>
      </c>
    </row>
    <row r="67" spans="2:8">
      <c r="B67" s="1" t="s">
        <v>2514</v>
      </c>
      <c r="C67" s="23" t="s">
        <v>131</v>
      </c>
      <c r="D67" s="1" t="s">
        <v>159</v>
      </c>
      <c r="E67" s="1" t="s">
        <v>537</v>
      </c>
      <c r="F67" s="4">
        <v>55000</v>
      </c>
      <c r="G67" s="4">
        <v>1485.94</v>
      </c>
      <c r="H67" s="4">
        <v>1.02</v>
      </c>
    </row>
    <row r="68" spans="2:8">
      <c r="B68" s="1" t="s">
        <v>1021</v>
      </c>
      <c r="C68" s="23" t="s">
        <v>131</v>
      </c>
      <c r="D68" s="1" t="s">
        <v>147</v>
      </c>
      <c r="E68" s="1" t="s">
        <v>289</v>
      </c>
      <c r="F68" s="4">
        <v>151200</v>
      </c>
      <c r="G68" s="4">
        <v>1432.92</v>
      </c>
      <c r="H68" s="4">
        <v>0.98</v>
      </c>
    </row>
    <row r="69" spans="2:8">
      <c r="B69" s="1" t="s">
        <v>2463</v>
      </c>
      <c r="C69" s="23" t="s">
        <v>131</v>
      </c>
      <c r="D69" s="1" t="s">
        <v>268</v>
      </c>
      <c r="E69" s="1" t="s">
        <v>365</v>
      </c>
      <c r="F69" s="4">
        <v>290000</v>
      </c>
      <c r="G69" s="4">
        <v>1309.79</v>
      </c>
      <c r="H69" s="4">
        <v>0.9</v>
      </c>
    </row>
    <row r="70" spans="2:8">
      <c r="B70" s="1" t="s">
        <v>2515</v>
      </c>
      <c r="C70" s="23" t="s">
        <v>131</v>
      </c>
      <c r="D70" s="1" t="s">
        <v>174</v>
      </c>
      <c r="E70" s="1" t="s">
        <v>538</v>
      </c>
      <c r="F70" s="4">
        <v>163530</v>
      </c>
      <c r="G70" s="4">
        <v>1276.27</v>
      </c>
      <c r="H70" s="4">
        <v>0.87</v>
      </c>
    </row>
    <row r="71" spans="2:8">
      <c r="B71" s="1" t="s">
        <v>1027</v>
      </c>
      <c r="C71" s="23" t="s">
        <v>131</v>
      </c>
      <c r="D71" s="1" t="s">
        <v>147</v>
      </c>
      <c r="E71" s="1" t="s">
        <v>288</v>
      </c>
      <c r="F71" s="4">
        <v>115000</v>
      </c>
      <c r="G71" s="4">
        <v>1262.93</v>
      </c>
      <c r="H71" s="4">
        <v>0.86</v>
      </c>
    </row>
    <row r="72" spans="2:8">
      <c r="B72" s="1" t="s">
        <v>2227</v>
      </c>
      <c r="C72" s="23" t="s">
        <v>131</v>
      </c>
      <c r="D72" s="1" t="s">
        <v>191</v>
      </c>
      <c r="E72" s="1" t="s">
        <v>354</v>
      </c>
      <c r="F72" s="4">
        <v>195000</v>
      </c>
      <c r="G72" s="4">
        <v>1233.18</v>
      </c>
      <c r="H72" s="4">
        <v>0.84</v>
      </c>
    </row>
    <row r="73" spans="2:8">
      <c r="B73" s="1" t="s">
        <v>2438</v>
      </c>
      <c r="C73" s="23" t="s">
        <v>131</v>
      </c>
      <c r="D73" s="1" t="s">
        <v>174</v>
      </c>
      <c r="E73" s="1" t="s">
        <v>201</v>
      </c>
      <c r="F73" s="4">
        <v>37500</v>
      </c>
      <c r="G73" s="4">
        <v>1199.31</v>
      </c>
      <c r="H73" s="4">
        <v>0.82</v>
      </c>
    </row>
    <row r="74" spans="2:8">
      <c r="B74" s="1" t="s">
        <v>1023</v>
      </c>
      <c r="C74" s="23" t="s">
        <v>131</v>
      </c>
      <c r="D74" s="1" t="s">
        <v>177</v>
      </c>
      <c r="E74" s="1" t="s">
        <v>287</v>
      </c>
      <c r="F74" s="4">
        <v>30000</v>
      </c>
      <c r="G74" s="4">
        <v>1127.6400000000001</v>
      </c>
      <c r="H74" s="4">
        <v>0.77</v>
      </c>
    </row>
    <row r="75" spans="2:8">
      <c r="B75" s="1" t="s">
        <v>2516</v>
      </c>
      <c r="C75" s="23" t="s">
        <v>131</v>
      </c>
      <c r="D75" s="1" t="s">
        <v>250</v>
      </c>
      <c r="E75" s="1" t="s">
        <v>372</v>
      </c>
      <c r="F75" s="4">
        <v>225000</v>
      </c>
      <c r="G75" s="4">
        <v>942.41</v>
      </c>
      <c r="H75" s="4">
        <v>0.64</v>
      </c>
    </row>
    <row r="76" spans="2:8">
      <c r="B76" s="2" t="s">
        <v>209</v>
      </c>
      <c r="C76" s="30"/>
      <c r="D76" s="2"/>
      <c r="E76" s="2"/>
      <c r="F76" s="10"/>
      <c r="G76" s="10">
        <f>SUM(G13:G75)</f>
        <v>140096.98000000001</v>
      </c>
      <c r="H76" s="10">
        <f>SUM(H13:H75)</f>
        <v>95.820000000000007</v>
      </c>
    </row>
    <row r="77" spans="2:8">
      <c r="B77" s="2" t="s">
        <v>210</v>
      </c>
      <c r="C77" s="9"/>
      <c r="D77" s="2"/>
      <c r="E77" s="2"/>
      <c r="F77" s="10"/>
      <c r="G77" s="10">
        <v>6411</v>
      </c>
      <c r="H77" s="10">
        <v>4.38</v>
      </c>
    </row>
    <row r="78" spans="2:8">
      <c r="B78" s="2" t="s">
        <v>116</v>
      </c>
      <c r="C78" s="9"/>
      <c r="D78" s="2"/>
      <c r="E78" s="2"/>
      <c r="F78" s="10"/>
      <c r="G78" s="10">
        <v>146507.98000000001</v>
      </c>
      <c r="H78" s="10">
        <v>100.2</v>
      </c>
    </row>
    <row r="79" spans="2:8">
      <c r="B79" s="2" t="s">
        <v>117</v>
      </c>
      <c r="C79" s="9"/>
      <c r="D79" s="2"/>
      <c r="E79" s="2"/>
      <c r="F79" s="10"/>
      <c r="G79" s="10">
        <v>-293.09277499999735</v>
      </c>
      <c r="H79" s="10">
        <v>-0.20000000000000284</v>
      </c>
    </row>
    <row r="80" spans="2:8">
      <c r="B80" s="2" t="s">
        <v>118</v>
      </c>
      <c r="C80" s="9"/>
      <c r="D80" s="2"/>
      <c r="E80" s="2"/>
      <c r="F80" s="10"/>
      <c r="G80" s="10">
        <v>146214.88722500001</v>
      </c>
      <c r="H80" s="10">
        <v>100</v>
      </c>
    </row>
    <row r="81" spans="2:3">
      <c r="B81" s="1" t="s">
        <v>119</v>
      </c>
    </row>
    <row r="82" spans="2:3">
      <c r="B82" s="1" t="s">
        <v>120</v>
      </c>
    </row>
    <row r="83" spans="2:3">
      <c r="B83" s="1" t="s">
        <v>121</v>
      </c>
      <c r="C83" s="31">
        <v>44742</v>
      </c>
    </row>
    <row r="84" spans="2:3" ht="25.5">
      <c r="B84" s="11" t="s">
        <v>122</v>
      </c>
      <c r="C84" s="5" t="s">
        <v>123</v>
      </c>
    </row>
    <row r="85" spans="2:3">
      <c r="B85" s="2"/>
    </row>
    <row r="86" spans="2:3">
      <c r="B86" s="2" t="s">
        <v>124</v>
      </c>
    </row>
    <row r="87" spans="2:3">
      <c r="B87" s="2" t="s">
        <v>212</v>
      </c>
    </row>
    <row r="88" spans="2:3">
      <c r="B88" s="2" t="s">
        <v>125</v>
      </c>
    </row>
    <row r="89" spans="2:3">
      <c r="B89" s="2" t="s">
        <v>539</v>
      </c>
      <c r="C89" s="9"/>
    </row>
    <row r="90" spans="2:3">
      <c r="B90" s="2" t="s">
        <v>540</v>
      </c>
      <c r="C90" s="9"/>
    </row>
    <row r="91" spans="2:3">
      <c r="B91" s="2" t="s">
        <v>541</v>
      </c>
      <c r="C91" s="9"/>
    </row>
    <row r="92" spans="2:3">
      <c r="B92" s="2" t="s">
        <v>542</v>
      </c>
      <c r="C92" s="9"/>
    </row>
    <row r="93" spans="2:3">
      <c r="B93" s="2" t="s">
        <v>543</v>
      </c>
      <c r="C93" s="9"/>
    </row>
    <row r="94" spans="2:3">
      <c r="B94" s="2" t="s">
        <v>544</v>
      </c>
      <c r="C94" s="9"/>
    </row>
    <row r="95" spans="2:3">
      <c r="B95" s="2" t="s">
        <v>545</v>
      </c>
      <c r="C95" s="9"/>
    </row>
    <row r="96" spans="2:3">
      <c r="B96" s="2" t="s">
        <v>546</v>
      </c>
      <c r="C96" s="9"/>
    </row>
    <row r="97" spans="2:3">
      <c r="B97" s="134" t="s">
        <v>2151</v>
      </c>
      <c r="C97" s="9"/>
    </row>
    <row r="98" spans="2:3">
      <c r="B98" s="134" t="s">
        <v>126</v>
      </c>
    </row>
    <row r="99" spans="2:3">
      <c r="B99" s="134" t="s">
        <v>127</v>
      </c>
    </row>
  </sheetData>
  <mergeCells count="3">
    <mergeCell ref="B1:E1"/>
    <mergeCell ref="C3:C7"/>
    <mergeCell ref="D3:D7"/>
  </mergeCells>
  <hyperlinks>
    <hyperlink ref="A1" location="Index!A1" display="Index" xr:uid="{00000000-0004-0000-0D00-000000000000}"/>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88"/>
  <sheetViews>
    <sheetView workbookViewId="0">
      <selection activeCell="B1" sqref="B1:E1"/>
    </sheetView>
  </sheetViews>
  <sheetFormatPr defaultRowHeight="12.75"/>
  <cols>
    <col min="1" max="1" width="5.42578125" style="1" bestFit="1" customWidth="1"/>
    <col min="2" max="2" width="80.7109375" style="1" customWidth="1"/>
    <col min="3" max="3" width="25.7109375" style="5" customWidth="1"/>
    <col min="4" max="4" width="25.7109375" style="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0" t="s">
        <v>92</v>
      </c>
      <c r="C1" s="390"/>
      <c r="D1" s="390"/>
      <c r="E1" s="390"/>
    </row>
    <row r="2" spans="1:9" ht="13.5" thickBot="1"/>
    <row r="3" spans="1:9" s="15" customFormat="1" ht="15">
      <c r="B3" s="32" t="s">
        <v>2052</v>
      </c>
      <c r="C3" s="391"/>
      <c r="D3" s="394"/>
      <c r="F3" s="21"/>
      <c r="G3" s="21"/>
      <c r="H3" s="21"/>
    </row>
    <row r="4" spans="1:9" s="15" customFormat="1" ht="15">
      <c r="B4" s="33" t="s">
        <v>2053</v>
      </c>
      <c r="C4" s="392"/>
      <c r="D4" s="395"/>
      <c r="F4" s="21"/>
      <c r="G4" s="21"/>
      <c r="H4" s="21"/>
    </row>
    <row r="5" spans="1:9" s="15" customFormat="1" ht="15">
      <c r="B5" s="33" t="s">
        <v>993</v>
      </c>
      <c r="C5" s="392"/>
      <c r="D5" s="395"/>
      <c r="F5" s="21"/>
      <c r="G5" s="21"/>
      <c r="H5" s="21"/>
    </row>
    <row r="6" spans="1:9" s="15" customFormat="1" ht="15">
      <c r="B6" s="33" t="s">
        <v>2040</v>
      </c>
      <c r="C6" s="392"/>
      <c r="D6" s="395"/>
      <c r="F6" s="21"/>
      <c r="G6" s="21"/>
      <c r="H6" s="21"/>
    </row>
    <row r="7" spans="1:9" s="15" customFormat="1" ht="30.75" thickBot="1">
      <c r="B7" s="34" t="s">
        <v>2054</v>
      </c>
      <c r="C7" s="393"/>
      <c r="D7" s="396"/>
      <c r="F7" s="21"/>
      <c r="G7" s="21"/>
      <c r="H7" s="21"/>
    </row>
    <row r="8" spans="1:9" s="15" customFormat="1">
      <c r="C8" s="17" t="s">
        <v>995</v>
      </c>
      <c r="D8" s="17" t="s">
        <v>996</v>
      </c>
      <c r="F8" s="21"/>
      <c r="G8" s="21"/>
      <c r="H8" s="21"/>
    </row>
    <row r="11" spans="1:9">
      <c r="B11" s="1" t="s">
        <v>97</v>
      </c>
    </row>
    <row r="13" spans="1:9">
      <c r="B13" s="6" t="s">
        <v>98</v>
      </c>
      <c r="C13" s="7" t="s">
        <v>99</v>
      </c>
      <c r="D13" s="6" t="s">
        <v>128</v>
      </c>
      <c r="E13" s="6" t="s">
        <v>101</v>
      </c>
      <c r="F13" s="8" t="s">
        <v>102</v>
      </c>
      <c r="G13" s="8" t="s">
        <v>103</v>
      </c>
      <c r="H13" s="8" t="s">
        <v>104</v>
      </c>
      <c r="I13" s="2" t="s">
        <v>129</v>
      </c>
    </row>
    <row r="14" spans="1:9">
      <c r="B14" s="2" t="s">
        <v>130</v>
      </c>
      <c r="C14" s="23"/>
    </row>
    <row r="15" spans="1:9">
      <c r="B15" s="2" t="s">
        <v>106</v>
      </c>
      <c r="C15" s="23"/>
    </row>
    <row r="16" spans="1:9">
      <c r="B16" s="1" t="s">
        <v>2473</v>
      </c>
      <c r="C16" s="23" t="s">
        <v>131</v>
      </c>
      <c r="D16" s="1" t="s">
        <v>174</v>
      </c>
      <c r="E16" s="1" t="s">
        <v>217</v>
      </c>
      <c r="F16" s="4">
        <v>331367</v>
      </c>
      <c r="G16" s="4">
        <v>9041.51</v>
      </c>
      <c r="H16" s="4">
        <v>4.45</v>
      </c>
    </row>
    <row r="17" spans="2:8">
      <c r="B17" s="1" t="s">
        <v>2517</v>
      </c>
      <c r="C17" s="23" t="s">
        <v>131</v>
      </c>
      <c r="D17" s="1" t="s">
        <v>218</v>
      </c>
      <c r="E17" s="1" t="s">
        <v>219</v>
      </c>
      <c r="F17" s="4">
        <v>3088000</v>
      </c>
      <c r="G17" s="4">
        <v>8119.9</v>
      </c>
      <c r="H17" s="4">
        <v>3.99</v>
      </c>
    </row>
    <row r="18" spans="2:8">
      <c r="B18" s="1" t="s">
        <v>2518</v>
      </c>
      <c r="C18" s="23" t="s">
        <v>131</v>
      </c>
      <c r="D18" s="1" t="s">
        <v>147</v>
      </c>
      <c r="E18" s="1" t="s">
        <v>167</v>
      </c>
      <c r="F18" s="4">
        <v>4700000</v>
      </c>
      <c r="G18" s="4">
        <v>8041.7</v>
      </c>
      <c r="H18" s="4">
        <v>3.95</v>
      </c>
    </row>
    <row r="19" spans="2:8">
      <c r="B19" s="1" t="s">
        <v>2519</v>
      </c>
      <c r="C19" s="23" t="s">
        <v>131</v>
      </c>
      <c r="D19" s="1" t="s">
        <v>220</v>
      </c>
      <c r="E19" s="1" t="s">
        <v>221</v>
      </c>
      <c r="F19" s="4">
        <v>1468161</v>
      </c>
      <c r="G19" s="4">
        <v>7856.13</v>
      </c>
      <c r="H19" s="4">
        <v>3.86</v>
      </c>
    </row>
    <row r="20" spans="2:8">
      <c r="B20" s="1" t="s">
        <v>2475</v>
      </c>
      <c r="C20" s="23" t="s">
        <v>131</v>
      </c>
      <c r="D20" s="1" t="s">
        <v>150</v>
      </c>
      <c r="E20" s="1" t="s">
        <v>222</v>
      </c>
      <c r="F20" s="4">
        <v>424460</v>
      </c>
      <c r="G20" s="4">
        <v>7815.58</v>
      </c>
      <c r="H20" s="4">
        <v>3.84</v>
      </c>
    </row>
    <row r="21" spans="2:8">
      <c r="B21" s="1" t="s">
        <v>2474</v>
      </c>
      <c r="C21" s="23" t="s">
        <v>131</v>
      </c>
      <c r="D21" s="1" t="s">
        <v>223</v>
      </c>
      <c r="E21" s="1" t="s">
        <v>224</v>
      </c>
      <c r="F21" s="4">
        <v>6179400</v>
      </c>
      <c r="G21" s="4">
        <v>7758.24</v>
      </c>
      <c r="H21" s="4">
        <v>3.81</v>
      </c>
    </row>
    <row r="22" spans="2:8">
      <c r="B22" s="1" t="s">
        <v>2520</v>
      </c>
      <c r="C22" s="23" t="s">
        <v>131</v>
      </c>
      <c r="D22" s="1" t="s">
        <v>132</v>
      </c>
      <c r="E22" s="1" t="s">
        <v>200</v>
      </c>
      <c r="F22" s="4">
        <v>9900000</v>
      </c>
      <c r="G22" s="4">
        <v>7355.7</v>
      </c>
      <c r="H22" s="4">
        <v>3.62</v>
      </c>
    </row>
    <row r="23" spans="2:8">
      <c r="B23" s="1" t="s">
        <v>2496</v>
      </c>
      <c r="C23" s="23" t="s">
        <v>131</v>
      </c>
      <c r="D23" s="1" t="s">
        <v>155</v>
      </c>
      <c r="E23" s="1" t="s">
        <v>225</v>
      </c>
      <c r="F23" s="4">
        <v>182210</v>
      </c>
      <c r="G23" s="4">
        <v>7271.27</v>
      </c>
      <c r="H23" s="4">
        <v>3.58</v>
      </c>
    </row>
    <row r="24" spans="2:8">
      <c r="B24" s="1" t="s">
        <v>2479</v>
      </c>
      <c r="C24" s="23" t="s">
        <v>131</v>
      </c>
      <c r="D24" s="1" t="s">
        <v>170</v>
      </c>
      <c r="E24" s="1" t="s">
        <v>226</v>
      </c>
      <c r="F24" s="4">
        <v>834811</v>
      </c>
      <c r="G24" s="4">
        <v>7044.55</v>
      </c>
      <c r="H24" s="4">
        <v>3.46</v>
      </c>
    </row>
    <row r="25" spans="2:8">
      <c r="B25" s="1" t="s">
        <v>2521</v>
      </c>
      <c r="C25" s="23" t="s">
        <v>131</v>
      </c>
      <c r="D25" s="1" t="s">
        <v>155</v>
      </c>
      <c r="E25" s="1" t="s">
        <v>227</v>
      </c>
      <c r="F25" s="4">
        <v>1611040</v>
      </c>
      <c r="G25" s="4">
        <v>6767.17</v>
      </c>
      <c r="H25" s="4">
        <v>3.33</v>
      </c>
    </row>
    <row r="26" spans="2:8">
      <c r="B26" s="1" t="s">
        <v>2476</v>
      </c>
      <c r="C26" s="23" t="s">
        <v>131</v>
      </c>
      <c r="D26" s="1" t="s">
        <v>223</v>
      </c>
      <c r="E26" s="1" t="s">
        <v>228</v>
      </c>
      <c r="F26" s="4">
        <v>1078123</v>
      </c>
      <c r="G26" s="4">
        <v>6615.9</v>
      </c>
      <c r="H26" s="4">
        <v>3.25</v>
      </c>
    </row>
    <row r="27" spans="2:8">
      <c r="B27" s="1" t="s">
        <v>2522</v>
      </c>
      <c r="C27" s="23" t="s">
        <v>131</v>
      </c>
      <c r="D27" s="1" t="s">
        <v>207</v>
      </c>
      <c r="E27" s="1" t="s">
        <v>229</v>
      </c>
      <c r="F27" s="4">
        <v>425430</v>
      </c>
      <c r="G27" s="4">
        <v>6282.96</v>
      </c>
      <c r="H27" s="4">
        <v>3.09</v>
      </c>
    </row>
    <row r="28" spans="2:8">
      <c r="B28" s="1" t="s">
        <v>2481</v>
      </c>
      <c r="C28" s="23" t="s">
        <v>131</v>
      </c>
      <c r="D28" s="1" t="s">
        <v>195</v>
      </c>
      <c r="E28" s="1" t="s">
        <v>196</v>
      </c>
      <c r="F28" s="4">
        <v>8000000</v>
      </c>
      <c r="G28" s="4">
        <v>6168</v>
      </c>
      <c r="H28" s="4">
        <v>3.03</v>
      </c>
    </row>
    <row r="29" spans="2:8">
      <c r="B29" s="1" t="s">
        <v>2442</v>
      </c>
      <c r="C29" s="23" t="s">
        <v>131</v>
      </c>
      <c r="D29" s="1" t="s">
        <v>147</v>
      </c>
      <c r="E29" s="1" t="s">
        <v>230</v>
      </c>
      <c r="F29" s="4">
        <v>287484</v>
      </c>
      <c r="G29" s="4">
        <v>5419.5</v>
      </c>
      <c r="H29" s="4">
        <v>2.66</v>
      </c>
    </row>
    <row r="30" spans="2:8">
      <c r="B30" s="1" t="s">
        <v>1008</v>
      </c>
      <c r="C30" s="23" t="s">
        <v>131</v>
      </c>
      <c r="D30" s="1" t="s">
        <v>165</v>
      </c>
      <c r="E30" s="1" t="s">
        <v>231</v>
      </c>
      <c r="F30" s="4">
        <v>600000</v>
      </c>
      <c r="G30" s="4">
        <v>5235</v>
      </c>
      <c r="H30" s="4">
        <v>2.57</v>
      </c>
    </row>
    <row r="31" spans="2:8">
      <c r="B31" s="1" t="s">
        <v>2523</v>
      </c>
      <c r="C31" s="23" t="s">
        <v>131</v>
      </c>
      <c r="D31" s="1" t="s">
        <v>220</v>
      </c>
      <c r="E31" s="1" t="s">
        <v>232</v>
      </c>
      <c r="F31" s="4">
        <v>1766200</v>
      </c>
      <c r="G31" s="4">
        <v>4910.92</v>
      </c>
      <c r="H31" s="4">
        <v>2.41</v>
      </c>
    </row>
    <row r="32" spans="2:8">
      <c r="B32" s="1" t="s">
        <v>2524</v>
      </c>
      <c r="C32" s="23" t="s">
        <v>131</v>
      </c>
      <c r="D32" s="1" t="s">
        <v>233</v>
      </c>
      <c r="E32" s="1" t="s">
        <v>234</v>
      </c>
      <c r="F32" s="4">
        <v>1350000</v>
      </c>
      <c r="G32" s="4">
        <v>4673.7</v>
      </c>
      <c r="H32" s="4">
        <v>2.2999999999999998</v>
      </c>
    </row>
    <row r="33" spans="2:8">
      <c r="B33" s="1" t="s">
        <v>2525</v>
      </c>
      <c r="C33" s="23" t="s">
        <v>131</v>
      </c>
      <c r="D33" s="1" t="s">
        <v>150</v>
      </c>
      <c r="E33" s="1" t="s">
        <v>235</v>
      </c>
      <c r="F33" s="4">
        <v>1800000</v>
      </c>
      <c r="G33" s="4">
        <v>4195.8</v>
      </c>
      <c r="H33" s="4">
        <v>2.06</v>
      </c>
    </row>
    <row r="34" spans="2:8">
      <c r="B34" s="1" t="s">
        <v>2526</v>
      </c>
      <c r="C34" s="23" t="s">
        <v>131</v>
      </c>
      <c r="D34" s="1" t="s">
        <v>155</v>
      </c>
      <c r="E34" s="1" t="s">
        <v>236</v>
      </c>
      <c r="F34" s="4">
        <v>265809</v>
      </c>
      <c r="G34" s="4">
        <v>3943.94</v>
      </c>
      <c r="H34" s="4">
        <v>1.94</v>
      </c>
    </row>
    <row r="35" spans="2:8">
      <c r="B35" s="1" t="s">
        <v>2527</v>
      </c>
      <c r="C35" s="23" t="s">
        <v>131</v>
      </c>
      <c r="D35" s="1" t="s">
        <v>237</v>
      </c>
      <c r="E35" s="1" t="s">
        <v>238</v>
      </c>
      <c r="F35" s="4">
        <v>2380950</v>
      </c>
      <c r="G35" s="4">
        <v>3698.81</v>
      </c>
      <c r="H35" s="4">
        <v>1.82</v>
      </c>
    </row>
    <row r="36" spans="2:8">
      <c r="B36" s="1" t="s">
        <v>2528</v>
      </c>
      <c r="C36" s="23" t="s">
        <v>131</v>
      </c>
      <c r="D36" s="1" t="s">
        <v>218</v>
      </c>
      <c r="E36" s="1" t="s">
        <v>239</v>
      </c>
      <c r="F36" s="4">
        <v>539300</v>
      </c>
      <c r="G36" s="4">
        <v>3640.54</v>
      </c>
      <c r="H36" s="4">
        <v>1.79</v>
      </c>
    </row>
    <row r="37" spans="2:8">
      <c r="B37" s="1" t="s">
        <v>2529</v>
      </c>
      <c r="C37" s="23" t="s">
        <v>131</v>
      </c>
      <c r="D37" s="1" t="s">
        <v>191</v>
      </c>
      <c r="E37" s="1" t="s">
        <v>240</v>
      </c>
      <c r="F37" s="4">
        <v>1871423</v>
      </c>
      <c r="G37" s="4">
        <v>3530.44</v>
      </c>
      <c r="H37" s="4">
        <v>1.74</v>
      </c>
    </row>
    <row r="38" spans="2:8">
      <c r="B38" s="1" t="s">
        <v>2530</v>
      </c>
      <c r="C38" s="23" t="s">
        <v>131</v>
      </c>
      <c r="D38" s="1" t="s">
        <v>153</v>
      </c>
      <c r="E38" s="1" t="s">
        <v>241</v>
      </c>
      <c r="F38" s="4">
        <v>719259</v>
      </c>
      <c r="G38" s="4">
        <v>3356.42</v>
      </c>
      <c r="H38" s="4">
        <v>1.65</v>
      </c>
    </row>
    <row r="39" spans="2:8">
      <c r="B39" s="1" t="s">
        <v>2531</v>
      </c>
      <c r="C39" s="23" t="s">
        <v>131</v>
      </c>
      <c r="D39" s="1" t="s">
        <v>155</v>
      </c>
      <c r="E39" s="1" t="s">
        <v>242</v>
      </c>
      <c r="F39" s="4">
        <v>800000</v>
      </c>
      <c r="G39" s="4">
        <v>3010.4</v>
      </c>
      <c r="H39" s="4">
        <v>1.48</v>
      </c>
    </row>
    <row r="40" spans="2:8">
      <c r="B40" s="1" t="s">
        <v>2532</v>
      </c>
      <c r="C40" s="23" t="s">
        <v>131</v>
      </c>
      <c r="D40" s="1" t="s">
        <v>177</v>
      </c>
      <c r="E40" s="1" t="s">
        <v>243</v>
      </c>
      <c r="F40" s="4">
        <v>610830</v>
      </c>
      <c r="G40" s="4">
        <v>2983.6</v>
      </c>
      <c r="H40" s="4">
        <v>1.47</v>
      </c>
    </row>
    <row r="41" spans="2:8">
      <c r="B41" s="1" t="s">
        <v>2533</v>
      </c>
      <c r="C41" s="23" t="s">
        <v>131</v>
      </c>
      <c r="D41" s="1" t="s">
        <v>159</v>
      </c>
      <c r="E41" s="1" t="s">
        <v>244</v>
      </c>
      <c r="F41" s="4">
        <v>1219096</v>
      </c>
      <c r="G41" s="4">
        <v>2913.64</v>
      </c>
      <c r="H41" s="4">
        <v>1.43</v>
      </c>
    </row>
    <row r="42" spans="2:8">
      <c r="B42" s="1" t="s">
        <v>2534</v>
      </c>
      <c r="C42" s="23" t="s">
        <v>131</v>
      </c>
      <c r="D42" s="1" t="s">
        <v>168</v>
      </c>
      <c r="E42" s="1" t="s">
        <v>245</v>
      </c>
      <c r="F42" s="4">
        <v>1640000</v>
      </c>
      <c r="G42" s="4">
        <v>2862.62</v>
      </c>
      <c r="H42" s="4">
        <v>1.41</v>
      </c>
    </row>
    <row r="43" spans="2:8">
      <c r="B43" s="1" t="s">
        <v>2513</v>
      </c>
      <c r="C43" s="23" t="s">
        <v>131</v>
      </c>
      <c r="D43" s="1" t="s">
        <v>155</v>
      </c>
      <c r="E43" s="1" t="s">
        <v>246</v>
      </c>
      <c r="F43" s="4">
        <v>268000</v>
      </c>
      <c r="G43" s="4">
        <v>2757.45</v>
      </c>
      <c r="H43" s="4">
        <v>1.36</v>
      </c>
    </row>
    <row r="44" spans="2:8">
      <c r="B44" s="1" t="s">
        <v>2535</v>
      </c>
      <c r="C44" s="23" t="s">
        <v>131</v>
      </c>
      <c r="D44" s="1" t="s">
        <v>247</v>
      </c>
      <c r="E44" s="1" t="s">
        <v>248</v>
      </c>
      <c r="F44" s="4">
        <v>812167</v>
      </c>
      <c r="G44" s="4">
        <v>2688.68</v>
      </c>
      <c r="H44" s="4">
        <v>1.32</v>
      </c>
    </row>
    <row r="45" spans="2:8">
      <c r="B45" s="1" t="s">
        <v>2536</v>
      </c>
      <c r="C45" s="23" t="s">
        <v>131</v>
      </c>
      <c r="D45" s="1" t="s">
        <v>174</v>
      </c>
      <c r="E45" s="1" t="s">
        <v>249</v>
      </c>
      <c r="F45" s="4">
        <v>55000</v>
      </c>
      <c r="G45" s="4">
        <v>2638.85</v>
      </c>
      <c r="H45" s="4">
        <v>1.3</v>
      </c>
    </row>
    <row r="46" spans="2:8">
      <c r="B46" s="1" t="s">
        <v>2443</v>
      </c>
      <c r="C46" s="23" t="s">
        <v>131</v>
      </c>
      <c r="D46" s="1" t="s">
        <v>250</v>
      </c>
      <c r="E46" s="1" t="s">
        <v>251</v>
      </c>
      <c r="F46" s="4">
        <v>1200000</v>
      </c>
      <c r="G46" s="4">
        <v>2614.8000000000002</v>
      </c>
      <c r="H46" s="4">
        <v>1.29</v>
      </c>
    </row>
    <row r="47" spans="2:8">
      <c r="B47" s="1" t="s">
        <v>2471</v>
      </c>
      <c r="C47" s="23" t="s">
        <v>131</v>
      </c>
      <c r="D47" s="1" t="s">
        <v>233</v>
      </c>
      <c r="E47" s="1" t="s">
        <v>252</v>
      </c>
      <c r="F47" s="4">
        <v>400000</v>
      </c>
      <c r="G47" s="4">
        <v>2394.1999999999998</v>
      </c>
      <c r="H47" s="4">
        <v>1.18</v>
      </c>
    </row>
    <row r="48" spans="2:8">
      <c r="B48" s="1" t="s">
        <v>2537</v>
      </c>
      <c r="C48" s="23" t="s">
        <v>131</v>
      </c>
      <c r="D48" s="1" t="s">
        <v>172</v>
      </c>
      <c r="E48" s="1" t="s">
        <v>253</v>
      </c>
      <c r="F48" s="4">
        <v>1663248</v>
      </c>
      <c r="G48" s="4">
        <v>2254.5300000000002</v>
      </c>
      <c r="H48" s="4">
        <v>1.1100000000000001</v>
      </c>
    </row>
    <row r="49" spans="2:8">
      <c r="B49" s="1" t="s">
        <v>2538</v>
      </c>
      <c r="C49" s="23" t="s">
        <v>131</v>
      </c>
      <c r="D49" s="1" t="s">
        <v>150</v>
      </c>
      <c r="E49" s="1" t="s">
        <v>254</v>
      </c>
      <c r="F49" s="4">
        <v>95823</v>
      </c>
      <c r="G49" s="4">
        <v>2183.09</v>
      </c>
      <c r="H49" s="4">
        <v>1.07</v>
      </c>
    </row>
    <row r="50" spans="2:8">
      <c r="B50" s="1" t="s">
        <v>2539</v>
      </c>
      <c r="C50" s="23" t="s">
        <v>131</v>
      </c>
      <c r="D50" s="1" t="s">
        <v>163</v>
      </c>
      <c r="E50" s="1" t="s">
        <v>255</v>
      </c>
      <c r="F50" s="4">
        <v>3900000</v>
      </c>
      <c r="G50" s="4">
        <v>2109.9</v>
      </c>
      <c r="H50" s="4">
        <v>1.04</v>
      </c>
    </row>
    <row r="51" spans="2:8">
      <c r="B51" s="1" t="s">
        <v>256</v>
      </c>
      <c r="C51" s="23" t="s">
        <v>131</v>
      </c>
      <c r="D51" s="1" t="s">
        <v>191</v>
      </c>
      <c r="E51" s="1" t="s">
        <v>257</v>
      </c>
      <c r="F51" s="4">
        <v>5237050</v>
      </c>
      <c r="G51" s="4">
        <v>2071.25</v>
      </c>
      <c r="H51" s="4">
        <v>1.02</v>
      </c>
    </row>
    <row r="52" spans="2:8">
      <c r="B52" s="1" t="s">
        <v>2540</v>
      </c>
      <c r="C52" s="23" t="s">
        <v>131</v>
      </c>
      <c r="D52" s="1" t="s">
        <v>155</v>
      </c>
      <c r="E52" s="1" t="s">
        <v>258</v>
      </c>
      <c r="F52" s="4">
        <v>1432500</v>
      </c>
      <c r="G52" s="4">
        <v>1951.07</v>
      </c>
      <c r="H52" s="4">
        <v>0.96</v>
      </c>
    </row>
    <row r="53" spans="2:8">
      <c r="B53" s="1" t="s">
        <v>2493</v>
      </c>
      <c r="C53" s="23" t="s">
        <v>131</v>
      </c>
      <c r="D53" s="1" t="s">
        <v>132</v>
      </c>
      <c r="E53" s="1" t="s">
        <v>259</v>
      </c>
      <c r="F53" s="4">
        <v>803000</v>
      </c>
      <c r="G53" s="4">
        <v>1923.99</v>
      </c>
      <c r="H53" s="4">
        <v>0.95</v>
      </c>
    </row>
    <row r="54" spans="2:8">
      <c r="B54" s="1" t="s">
        <v>2234</v>
      </c>
      <c r="C54" s="23" t="s">
        <v>131</v>
      </c>
      <c r="D54" s="1" t="s">
        <v>145</v>
      </c>
      <c r="E54" s="1" t="s">
        <v>260</v>
      </c>
      <c r="F54" s="4">
        <v>3700000</v>
      </c>
      <c r="G54" s="4">
        <v>1818.55</v>
      </c>
      <c r="H54" s="4">
        <v>0.89</v>
      </c>
    </row>
    <row r="55" spans="2:8">
      <c r="B55" s="1" t="s">
        <v>1040</v>
      </c>
      <c r="C55" s="23" t="s">
        <v>131</v>
      </c>
      <c r="D55" s="1" t="s">
        <v>182</v>
      </c>
      <c r="E55" s="1" t="s">
        <v>183</v>
      </c>
      <c r="F55" s="4">
        <v>250000</v>
      </c>
      <c r="G55" s="4">
        <v>1614.75</v>
      </c>
      <c r="H55" s="4">
        <v>0.79</v>
      </c>
    </row>
    <row r="56" spans="2:8">
      <c r="B56" s="1" t="s">
        <v>2541</v>
      </c>
      <c r="C56" s="23" t="s">
        <v>131</v>
      </c>
      <c r="D56" s="1" t="s">
        <v>261</v>
      </c>
      <c r="E56" s="1" t="s">
        <v>262</v>
      </c>
      <c r="F56" s="4">
        <v>30000</v>
      </c>
      <c r="G56" s="4">
        <v>916.31</v>
      </c>
      <c r="H56" s="4">
        <v>0.45</v>
      </c>
    </row>
    <row r="57" spans="2:8">
      <c r="B57" s="1" t="s">
        <v>2542</v>
      </c>
      <c r="C57" s="23" t="s">
        <v>131</v>
      </c>
      <c r="D57" s="1" t="s">
        <v>155</v>
      </c>
      <c r="E57" s="1" t="s">
        <v>263</v>
      </c>
      <c r="F57" s="4">
        <v>108420</v>
      </c>
      <c r="G57" s="4">
        <v>908.34</v>
      </c>
      <c r="H57" s="4">
        <v>0.45</v>
      </c>
    </row>
    <row r="58" spans="2:8">
      <c r="B58" s="1" t="s">
        <v>2543</v>
      </c>
      <c r="C58" s="23" t="s">
        <v>131</v>
      </c>
      <c r="D58" s="1" t="s">
        <v>264</v>
      </c>
      <c r="E58" s="1" t="s">
        <v>265</v>
      </c>
      <c r="F58" s="4">
        <v>431650</v>
      </c>
      <c r="G58" s="4">
        <v>766.39</v>
      </c>
      <c r="H58" s="4">
        <v>0.38</v>
      </c>
    </row>
    <row r="59" spans="2:8">
      <c r="B59" s="1" t="s">
        <v>2544</v>
      </c>
      <c r="C59" s="23" t="s">
        <v>131</v>
      </c>
      <c r="D59" s="1" t="s">
        <v>137</v>
      </c>
      <c r="E59" s="1" t="s">
        <v>266</v>
      </c>
      <c r="F59" s="4">
        <v>38626</v>
      </c>
      <c r="G59" s="4">
        <v>545.36</v>
      </c>
      <c r="H59" s="4">
        <v>0.27</v>
      </c>
    </row>
    <row r="60" spans="2:8">
      <c r="B60" s="19" t="s">
        <v>979</v>
      </c>
      <c r="C60" s="23"/>
      <c r="G60" s="10">
        <f>SUM(G16:G59)</f>
        <v>182671.45</v>
      </c>
      <c r="H60" s="10">
        <f>SUM(H16:H59)</f>
        <v>89.820000000000007</v>
      </c>
    </row>
    <row r="61" spans="2:8" s="15" customFormat="1">
      <c r="B61" s="16" t="s">
        <v>984</v>
      </c>
      <c r="C61" s="20"/>
      <c r="F61" s="21"/>
      <c r="G61" s="18"/>
      <c r="H61" s="18"/>
    </row>
    <row r="62" spans="2:8" s="15" customFormat="1">
      <c r="B62" s="16" t="s">
        <v>985</v>
      </c>
      <c r="C62" s="20"/>
      <c r="F62" s="21"/>
      <c r="G62" s="18"/>
      <c r="H62" s="18"/>
    </row>
    <row r="63" spans="2:8">
      <c r="B63" s="1" t="s">
        <v>267</v>
      </c>
      <c r="C63" s="23" t="s">
        <v>131</v>
      </c>
      <c r="D63" s="1" t="s">
        <v>268</v>
      </c>
      <c r="E63" s="1" t="s">
        <v>269</v>
      </c>
      <c r="F63" s="4">
        <v>1043500</v>
      </c>
      <c r="G63" s="4">
        <v>1346.43</v>
      </c>
      <c r="H63" s="4">
        <v>0.66</v>
      </c>
    </row>
    <row r="64" spans="2:8" s="15" customFormat="1">
      <c r="B64" s="16" t="s">
        <v>982</v>
      </c>
      <c r="C64" s="20"/>
      <c r="F64" s="21"/>
      <c r="G64" s="18">
        <f>SUM(G63)</f>
        <v>1346.43</v>
      </c>
      <c r="H64" s="10">
        <f>SUM(H63)</f>
        <v>0.66</v>
      </c>
    </row>
    <row r="65" spans="2:8" s="15" customFormat="1">
      <c r="B65" s="16" t="s">
        <v>983</v>
      </c>
      <c r="C65" s="20"/>
      <c r="F65" s="21"/>
      <c r="G65" s="18">
        <f>+G60+G64</f>
        <v>184017.88</v>
      </c>
      <c r="H65" s="18">
        <f>+H60+H64</f>
        <v>90.48</v>
      </c>
    </row>
    <row r="66" spans="2:8">
      <c r="B66" s="2" t="s">
        <v>210</v>
      </c>
      <c r="C66" s="9"/>
      <c r="D66" s="2"/>
      <c r="E66" s="2"/>
      <c r="F66" s="10"/>
      <c r="G66" s="10">
        <v>21340</v>
      </c>
      <c r="H66" s="10">
        <v>10.49</v>
      </c>
    </row>
    <row r="67" spans="2:8">
      <c r="B67" s="2" t="s">
        <v>116</v>
      </c>
      <c r="C67" s="9"/>
      <c r="D67" s="2"/>
      <c r="E67" s="2"/>
      <c r="F67" s="10"/>
      <c r="G67" s="10">
        <v>205357.88</v>
      </c>
      <c r="H67" s="10">
        <v>100.97</v>
      </c>
    </row>
    <row r="68" spans="2:8">
      <c r="B68" s="2" t="s">
        <v>117</v>
      </c>
      <c r="C68" s="9"/>
      <c r="D68" s="2"/>
      <c r="E68" s="2"/>
      <c r="F68" s="10"/>
      <c r="G68" s="10">
        <v>-1985.6398156000068</v>
      </c>
      <c r="H68" s="10">
        <v>-0.96999999999999886</v>
      </c>
    </row>
    <row r="69" spans="2:8">
      <c r="B69" s="2" t="s">
        <v>118</v>
      </c>
      <c r="C69" s="9"/>
      <c r="D69" s="2"/>
      <c r="E69" s="2"/>
      <c r="F69" s="10"/>
      <c r="G69" s="10">
        <v>203372.2401844</v>
      </c>
      <c r="H69" s="10">
        <v>100</v>
      </c>
    </row>
    <row r="70" spans="2:8">
      <c r="B70" s="1" t="s">
        <v>119</v>
      </c>
    </row>
    <row r="71" spans="2:8">
      <c r="B71" s="1" t="s">
        <v>120</v>
      </c>
    </row>
    <row r="72" spans="2:8">
      <c r="B72" s="1" t="s">
        <v>121</v>
      </c>
      <c r="C72" s="31">
        <v>44742</v>
      </c>
    </row>
    <row r="73" spans="2:8" ht="25.5">
      <c r="B73" s="11" t="s">
        <v>122</v>
      </c>
      <c r="C73" s="5" t="s">
        <v>123</v>
      </c>
    </row>
    <row r="74" spans="2:8">
      <c r="B74" s="2"/>
    </row>
    <row r="75" spans="2:8">
      <c r="B75" s="2" t="s">
        <v>124</v>
      </c>
    </row>
    <row r="76" spans="2:8">
      <c r="B76" s="2" t="s">
        <v>212</v>
      </c>
    </row>
    <row r="77" spans="2:8">
      <c r="B77" s="2" t="s">
        <v>125</v>
      </c>
    </row>
    <row r="78" spans="2:8">
      <c r="B78" s="2" t="s">
        <v>270</v>
      </c>
      <c r="C78" s="9"/>
    </row>
    <row r="79" spans="2:8">
      <c r="B79" s="2" t="s">
        <v>271</v>
      </c>
      <c r="C79" s="9"/>
    </row>
    <row r="80" spans="2:8">
      <c r="B80" s="2" t="s">
        <v>272</v>
      </c>
      <c r="C80" s="9"/>
    </row>
    <row r="81" spans="2:3">
      <c r="B81" s="2" t="s">
        <v>273</v>
      </c>
      <c r="C81" s="9"/>
    </row>
    <row r="82" spans="2:3">
      <c r="B82" s="2" t="s">
        <v>274</v>
      </c>
      <c r="C82" s="9"/>
    </row>
    <row r="83" spans="2:3">
      <c r="B83" s="2" t="s">
        <v>275</v>
      </c>
      <c r="C83" s="9"/>
    </row>
    <row r="84" spans="2:3">
      <c r="B84" s="2" t="s">
        <v>276</v>
      </c>
      <c r="C84" s="9"/>
    </row>
    <row r="85" spans="2:3">
      <c r="B85" s="2" t="s">
        <v>277</v>
      </c>
      <c r="C85" s="9"/>
    </row>
    <row r="86" spans="2:3">
      <c r="B86" s="134" t="s">
        <v>2156</v>
      </c>
      <c r="C86" s="9"/>
    </row>
    <row r="87" spans="2:3">
      <c r="B87" s="134" t="s">
        <v>126</v>
      </c>
    </row>
    <row r="88" spans="2:3">
      <c r="B88" s="134" t="s">
        <v>127</v>
      </c>
    </row>
  </sheetData>
  <mergeCells count="3">
    <mergeCell ref="B1:E1"/>
    <mergeCell ref="C3:C7"/>
    <mergeCell ref="D3:D7"/>
  </mergeCells>
  <hyperlinks>
    <hyperlink ref="A1" location="Index!A1" display="Index" xr:uid="{00000000-0004-0000-0300-000000000000}"/>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150"/>
  <sheetViews>
    <sheetView workbookViewId="0">
      <selection activeCell="B1" sqref="B1:E1"/>
    </sheetView>
  </sheetViews>
  <sheetFormatPr defaultRowHeight="12.75"/>
  <cols>
    <col min="1" max="1" width="5.42578125" style="1" bestFit="1" customWidth="1"/>
    <col min="2" max="2" width="80.7109375" style="1" customWidth="1"/>
    <col min="3" max="3" width="25.7109375" style="5" customWidth="1"/>
    <col min="4" max="4" width="25.7109375" style="1" customWidth="1"/>
    <col min="5" max="5" width="14" style="1" bestFit="1" customWidth="1"/>
    <col min="6" max="6" width="11.7109375" style="4" customWidth="1"/>
    <col min="7" max="7" width="18.140625" style="4" bestFit="1" customWidth="1"/>
    <col min="8" max="8" width="9.140625" style="4" bestFit="1" customWidth="1"/>
    <col min="9" max="16384" width="9.140625" style="1"/>
  </cols>
  <sheetData>
    <row r="1" spans="1:9">
      <c r="A1" s="3" t="s">
        <v>0</v>
      </c>
      <c r="B1" s="390" t="s">
        <v>45</v>
      </c>
      <c r="C1" s="390"/>
      <c r="D1" s="390"/>
      <c r="E1" s="390"/>
    </row>
    <row r="2" spans="1:9" ht="13.5" thickBot="1"/>
    <row r="3" spans="1:9" s="15" customFormat="1" ht="15">
      <c r="B3" s="32" t="s">
        <v>45</v>
      </c>
      <c r="C3" s="391"/>
      <c r="D3" s="394"/>
      <c r="F3" s="21"/>
      <c r="G3" s="21"/>
      <c r="H3" s="21"/>
    </row>
    <row r="4" spans="1:9" s="99" customFormat="1" ht="15">
      <c r="B4" s="130" t="s">
        <v>2055</v>
      </c>
      <c r="C4" s="392"/>
      <c r="D4" s="395"/>
      <c r="F4" s="131"/>
      <c r="G4" s="131"/>
      <c r="H4" s="131"/>
    </row>
    <row r="5" spans="1:9" s="15" customFormat="1" ht="15">
      <c r="B5" s="33" t="s">
        <v>993</v>
      </c>
      <c r="C5" s="392"/>
      <c r="D5" s="395"/>
      <c r="F5" s="21"/>
      <c r="G5" s="21"/>
      <c r="H5" s="21"/>
    </row>
    <row r="6" spans="1:9" s="15" customFormat="1" ht="15">
      <c r="B6" s="33" t="s">
        <v>2040</v>
      </c>
      <c r="C6" s="392"/>
      <c r="D6" s="395"/>
      <c r="F6" s="21"/>
      <c r="G6" s="21"/>
      <c r="H6" s="21"/>
    </row>
    <row r="7" spans="1:9" s="15" customFormat="1" ht="30.75" thickBot="1">
      <c r="B7" s="34" t="s">
        <v>2056</v>
      </c>
      <c r="C7" s="393"/>
      <c r="D7" s="396"/>
      <c r="F7" s="21"/>
      <c r="G7" s="21"/>
      <c r="H7" s="21"/>
    </row>
    <row r="8" spans="1:9" s="15" customFormat="1">
      <c r="C8" s="17" t="s">
        <v>995</v>
      </c>
      <c r="D8" s="17" t="s">
        <v>996</v>
      </c>
      <c r="F8" s="21"/>
      <c r="G8" s="21"/>
      <c r="H8" s="21"/>
    </row>
    <row r="11" spans="1:9">
      <c r="B11" s="1" t="s">
        <v>97</v>
      </c>
    </row>
    <row r="13" spans="1:9">
      <c r="B13" s="6" t="s">
        <v>98</v>
      </c>
      <c r="C13" s="7" t="s">
        <v>99</v>
      </c>
      <c r="D13" s="6" t="s">
        <v>128</v>
      </c>
      <c r="E13" s="6" t="s">
        <v>101</v>
      </c>
      <c r="F13" s="8" t="s">
        <v>102</v>
      </c>
      <c r="G13" s="8" t="s">
        <v>103</v>
      </c>
      <c r="H13" s="8" t="s">
        <v>104</v>
      </c>
      <c r="I13" s="2" t="s">
        <v>129</v>
      </c>
    </row>
    <row r="14" spans="1:9">
      <c r="B14" s="2" t="s">
        <v>130</v>
      </c>
      <c r="C14" s="23"/>
    </row>
    <row r="15" spans="1:9">
      <c r="B15" s="2" t="s">
        <v>106</v>
      </c>
      <c r="C15" s="23"/>
    </row>
    <row r="16" spans="1:9">
      <c r="B16" s="1" t="s">
        <v>1000</v>
      </c>
      <c r="C16" s="23" t="s">
        <v>131</v>
      </c>
      <c r="D16" s="1" t="s">
        <v>137</v>
      </c>
      <c r="E16" s="1" t="s">
        <v>139</v>
      </c>
      <c r="F16" s="4">
        <v>89476</v>
      </c>
      <c r="G16" s="4">
        <v>2923.27</v>
      </c>
      <c r="H16" s="4">
        <v>5.35</v>
      </c>
    </row>
    <row r="17" spans="2:8">
      <c r="B17" s="1" t="s">
        <v>1001</v>
      </c>
      <c r="C17" s="23" t="s">
        <v>131</v>
      </c>
      <c r="D17" s="1" t="s">
        <v>137</v>
      </c>
      <c r="E17" s="1" t="s">
        <v>138</v>
      </c>
      <c r="F17" s="4">
        <v>182280</v>
      </c>
      <c r="G17" s="4">
        <v>2664.75</v>
      </c>
      <c r="H17" s="4">
        <v>4.88</v>
      </c>
    </row>
    <row r="18" spans="2:8">
      <c r="B18" s="1" t="s">
        <v>997</v>
      </c>
      <c r="C18" s="23" t="s">
        <v>131</v>
      </c>
      <c r="D18" s="1" t="s">
        <v>132</v>
      </c>
      <c r="E18" s="1" t="s">
        <v>133</v>
      </c>
      <c r="F18" s="4">
        <v>362639</v>
      </c>
      <c r="G18" s="4">
        <v>2564.58</v>
      </c>
      <c r="H18" s="4">
        <v>4.6900000000000004</v>
      </c>
    </row>
    <row r="19" spans="2:8">
      <c r="B19" s="1" t="s">
        <v>1029</v>
      </c>
      <c r="C19" s="23" t="s">
        <v>131</v>
      </c>
      <c r="D19" s="1" t="s">
        <v>204</v>
      </c>
      <c r="E19" s="1" t="s">
        <v>295</v>
      </c>
      <c r="F19" s="4">
        <v>1050507</v>
      </c>
      <c r="G19" s="4">
        <v>2459.2399999999998</v>
      </c>
      <c r="H19" s="4">
        <v>4.5</v>
      </c>
    </row>
    <row r="20" spans="2:8">
      <c r="B20" s="1" t="s">
        <v>446</v>
      </c>
      <c r="C20" s="23" t="s">
        <v>131</v>
      </c>
      <c r="D20" s="1" t="s">
        <v>132</v>
      </c>
      <c r="E20" s="1" t="s">
        <v>447</v>
      </c>
      <c r="F20" s="4">
        <v>446165</v>
      </c>
      <c r="G20" s="4">
        <v>2078.6799999999998</v>
      </c>
      <c r="H20" s="4">
        <v>3.8</v>
      </c>
    </row>
    <row r="21" spans="2:8">
      <c r="B21" s="1" t="s">
        <v>2247</v>
      </c>
      <c r="C21" s="23" t="s">
        <v>131</v>
      </c>
      <c r="D21" s="1" t="s">
        <v>141</v>
      </c>
      <c r="E21" s="1" t="s">
        <v>152</v>
      </c>
      <c r="F21" s="4">
        <v>86320</v>
      </c>
      <c r="G21" s="4">
        <v>1925.45</v>
      </c>
      <c r="H21" s="4">
        <v>3.52</v>
      </c>
    </row>
    <row r="22" spans="2:8">
      <c r="B22" s="1" t="s">
        <v>2222</v>
      </c>
      <c r="C22" s="23" t="s">
        <v>131</v>
      </c>
      <c r="D22" s="1" t="s">
        <v>163</v>
      </c>
      <c r="E22" s="1" t="s">
        <v>164</v>
      </c>
      <c r="F22" s="4">
        <v>117917</v>
      </c>
      <c r="G22" s="4">
        <v>1837.44</v>
      </c>
      <c r="H22" s="4">
        <v>3.36</v>
      </c>
    </row>
    <row r="23" spans="2:8">
      <c r="B23" s="1" t="s">
        <v>1025</v>
      </c>
      <c r="C23" s="23" t="s">
        <v>131</v>
      </c>
      <c r="D23" s="1" t="s">
        <v>168</v>
      </c>
      <c r="E23" s="1" t="s">
        <v>169</v>
      </c>
      <c r="F23" s="4">
        <v>84448</v>
      </c>
      <c r="G23" s="4">
        <v>1791.94</v>
      </c>
      <c r="H23" s="4">
        <v>3.28</v>
      </c>
    </row>
    <row r="24" spans="2:8">
      <c r="B24" s="1" t="s">
        <v>2439</v>
      </c>
      <c r="C24" s="23" t="s">
        <v>131</v>
      </c>
      <c r="D24" s="1" t="s">
        <v>268</v>
      </c>
      <c r="E24" s="1" t="s">
        <v>474</v>
      </c>
      <c r="F24" s="4">
        <v>2376335</v>
      </c>
      <c r="G24" s="4">
        <v>1691.95</v>
      </c>
      <c r="H24" s="4">
        <v>3.1</v>
      </c>
    </row>
    <row r="25" spans="2:8">
      <c r="B25" s="1" t="s">
        <v>2232</v>
      </c>
      <c r="C25" s="23" t="s">
        <v>131</v>
      </c>
      <c r="D25" s="1" t="s">
        <v>268</v>
      </c>
      <c r="E25" s="1" t="s">
        <v>370</v>
      </c>
      <c r="F25" s="4">
        <v>748897</v>
      </c>
      <c r="G25" s="4">
        <v>1514.27</v>
      </c>
      <c r="H25" s="4">
        <v>2.77</v>
      </c>
    </row>
    <row r="26" spans="2:8">
      <c r="B26" s="1" t="s">
        <v>2220</v>
      </c>
      <c r="C26" s="23" t="s">
        <v>131</v>
      </c>
      <c r="D26" s="1" t="s">
        <v>452</v>
      </c>
      <c r="E26" s="1" t="s">
        <v>453</v>
      </c>
      <c r="F26" s="4">
        <v>8132</v>
      </c>
      <c r="G26" s="4">
        <v>1420.66</v>
      </c>
      <c r="H26" s="4">
        <v>2.6</v>
      </c>
    </row>
    <row r="27" spans="2:8">
      <c r="B27" s="1" t="s">
        <v>1009</v>
      </c>
      <c r="C27" s="23" t="s">
        <v>131</v>
      </c>
      <c r="D27" s="1" t="s">
        <v>155</v>
      </c>
      <c r="E27" s="1" t="s">
        <v>281</v>
      </c>
      <c r="F27" s="4">
        <v>58000</v>
      </c>
      <c r="G27" s="4">
        <v>1276.7</v>
      </c>
      <c r="H27" s="4">
        <v>2.34</v>
      </c>
    </row>
    <row r="28" spans="2:8">
      <c r="B28" s="1" t="s">
        <v>1037</v>
      </c>
      <c r="C28" s="23" t="s">
        <v>131</v>
      </c>
      <c r="D28" s="1" t="s">
        <v>268</v>
      </c>
      <c r="E28" s="1" t="s">
        <v>302</v>
      </c>
      <c r="F28" s="4">
        <v>592477</v>
      </c>
      <c r="G28" s="4">
        <v>1255.46</v>
      </c>
      <c r="H28" s="4">
        <v>2.2999999999999998</v>
      </c>
    </row>
    <row r="29" spans="2:8">
      <c r="B29" s="1" t="s">
        <v>1002</v>
      </c>
      <c r="C29" s="23" t="s">
        <v>131</v>
      </c>
      <c r="D29" s="1" t="s">
        <v>141</v>
      </c>
      <c r="E29" s="1" t="s">
        <v>142</v>
      </c>
      <c r="F29" s="4">
        <v>450000</v>
      </c>
      <c r="G29" s="4">
        <v>1230.75</v>
      </c>
      <c r="H29" s="4">
        <v>2.25</v>
      </c>
    </row>
    <row r="30" spans="2:8">
      <c r="B30" s="1" t="s">
        <v>2433</v>
      </c>
      <c r="C30" s="23" t="s">
        <v>131</v>
      </c>
      <c r="D30" s="1" t="s">
        <v>155</v>
      </c>
      <c r="E30" s="1" t="s">
        <v>472</v>
      </c>
      <c r="F30" s="4">
        <v>114614</v>
      </c>
      <c r="G30" s="4">
        <v>1173.8800000000001</v>
      </c>
      <c r="H30" s="4">
        <v>2.15</v>
      </c>
    </row>
    <row r="31" spans="2:8">
      <c r="B31" s="1" t="s">
        <v>2545</v>
      </c>
      <c r="C31" s="23" t="s">
        <v>131</v>
      </c>
      <c r="D31" s="1" t="s">
        <v>137</v>
      </c>
      <c r="E31" s="1" t="s">
        <v>430</v>
      </c>
      <c r="F31" s="4">
        <v>33000</v>
      </c>
      <c r="G31" s="4">
        <v>1167.97</v>
      </c>
      <c r="H31" s="4">
        <v>2.14</v>
      </c>
    </row>
    <row r="32" spans="2:8">
      <c r="B32" s="1" t="s">
        <v>1022</v>
      </c>
      <c r="C32" s="23" t="s">
        <v>131</v>
      </c>
      <c r="D32" s="1" t="s">
        <v>290</v>
      </c>
      <c r="E32" s="1" t="s">
        <v>291</v>
      </c>
      <c r="F32" s="4">
        <v>31464</v>
      </c>
      <c r="G32" s="4">
        <v>1166.24</v>
      </c>
      <c r="H32" s="4">
        <v>2.13</v>
      </c>
    </row>
    <row r="33" spans="2:8">
      <c r="B33" s="1" t="s">
        <v>2468</v>
      </c>
      <c r="C33" s="23" t="s">
        <v>131</v>
      </c>
      <c r="D33" s="1" t="s">
        <v>174</v>
      </c>
      <c r="E33" s="1" t="s">
        <v>358</v>
      </c>
      <c r="F33" s="4">
        <v>31700</v>
      </c>
      <c r="G33" s="4">
        <v>1157.56</v>
      </c>
      <c r="H33" s="4">
        <v>2.12</v>
      </c>
    </row>
    <row r="34" spans="2:8">
      <c r="B34" s="1" t="s">
        <v>2463</v>
      </c>
      <c r="C34" s="23" t="s">
        <v>131</v>
      </c>
      <c r="D34" s="1" t="s">
        <v>268</v>
      </c>
      <c r="E34" s="1" t="s">
        <v>365</v>
      </c>
      <c r="F34" s="4">
        <v>256130</v>
      </c>
      <c r="G34" s="4">
        <v>1156.81</v>
      </c>
      <c r="H34" s="4">
        <v>2.12</v>
      </c>
    </row>
    <row r="35" spans="2:8">
      <c r="B35" s="1" t="s">
        <v>2245</v>
      </c>
      <c r="C35" s="23" t="s">
        <v>131</v>
      </c>
      <c r="D35" s="1" t="s">
        <v>347</v>
      </c>
      <c r="E35" s="1" t="s">
        <v>348</v>
      </c>
      <c r="F35" s="4">
        <v>326100</v>
      </c>
      <c r="G35" s="4">
        <v>1104.3399999999999</v>
      </c>
      <c r="H35" s="4">
        <v>2.02</v>
      </c>
    </row>
    <row r="36" spans="2:8">
      <c r="B36" s="1" t="s">
        <v>2241</v>
      </c>
      <c r="C36" s="23" t="s">
        <v>131</v>
      </c>
      <c r="D36" s="1" t="s">
        <v>182</v>
      </c>
      <c r="E36" s="1" t="s">
        <v>766</v>
      </c>
      <c r="F36" s="4">
        <v>80400</v>
      </c>
      <c r="G36" s="4">
        <v>1051.5899999999999</v>
      </c>
      <c r="H36" s="4">
        <v>1.92</v>
      </c>
    </row>
    <row r="37" spans="2:8">
      <c r="B37" s="1" t="s">
        <v>2294</v>
      </c>
      <c r="C37" s="23" t="s">
        <v>131</v>
      </c>
      <c r="D37" s="1" t="s">
        <v>134</v>
      </c>
      <c r="E37" s="1" t="s">
        <v>767</v>
      </c>
      <c r="F37" s="4">
        <v>1275000</v>
      </c>
      <c r="G37" s="4">
        <v>946.69</v>
      </c>
      <c r="H37" s="4">
        <v>1.73</v>
      </c>
    </row>
    <row r="38" spans="2:8">
      <c r="B38" s="1" t="s">
        <v>1031</v>
      </c>
      <c r="C38" s="23" t="s">
        <v>131</v>
      </c>
      <c r="D38" s="1" t="s">
        <v>220</v>
      </c>
      <c r="E38" s="1" t="s">
        <v>299</v>
      </c>
      <c r="F38" s="4">
        <v>25000</v>
      </c>
      <c r="G38" s="4">
        <v>920.88</v>
      </c>
      <c r="H38" s="4">
        <v>1.68</v>
      </c>
    </row>
    <row r="39" spans="2:8">
      <c r="B39" s="1" t="s">
        <v>2269</v>
      </c>
      <c r="C39" s="23" t="s">
        <v>131</v>
      </c>
      <c r="D39" s="1" t="s">
        <v>347</v>
      </c>
      <c r="E39" s="1" t="s">
        <v>482</v>
      </c>
      <c r="F39" s="4">
        <v>1300000</v>
      </c>
      <c r="G39" s="4">
        <v>894.4</v>
      </c>
      <c r="H39" s="4">
        <v>1.64</v>
      </c>
    </row>
    <row r="40" spans="2:8">
      <c r="B40" s="1" t="s">
        <v>2251</v>
      </c>
      <c r="C40" s="23" t="s">
        <v>131</v>
      </c>
      <c r="D40" s="1" t="s">
        <v>452</v>
      </c>
      <c r="E40" s="1" t="s">
        <v>456</v>
      </c>
      <c r="F40" s="4">
        <v>25069</v>
      </c>
      <c r="G40" s="4">
        <v>868.99</v>
      </c>
      <c r="H40" s="4">
        <v>1.59</v>
      </c>
    </row>
    <row r="41" spans="2:8">
      <c r="B41" s="1" t="s">
        <v>2239</v>
      </c>
      <c r="C41" s="23" t="s">
        <v>131</v>
      </c>
      <c r="D41" s="1" t="s">
        <v>137</v>
      </c>
      <c r="E41" s="1" t="s">
        <v>188</v>
      </c>
      <c r="F41" s="4">
        <v>29442</v>
      </c>
      <c r="G41" s="4">
        <v>850.01</v>
      </c>
      <c r="H41" s="4">
        <v>1.56</v>
      </c>
    </row>
    <row r="42" spans="2:8">
      <c r="B42" s="1" t="s">
        <v>998</v>
      </c>
      <c r="C42" s="23" t="s">
        <v>131</v>
      </c>
      <c r="D42" s="1" t="s">
        <v>134</v>
      </c>
      <c r="E42" s="1" t="s">
        <v>135</v>
      </c>
      <c r="F42" s="4">
        <v>32000</v>
      </c>
      <c r="G42" s="4">
        <v>830.61</v>
      </c>
      <c r="H42" s="4">
        <v>1.52</v>
      </c>
    </row>
    <row r="43" spans="2:8">
      <c r="B43" s="1" t="s">
        <v>2271</v>
      </c>
      <c r="C43" s="23" t="s">
        <v>131</v>
      </c>
      <c r="D43" s="1" t="s">
        <v>134</v>
      </c>
      <c r="E43" s="1" t="s">
        <v>368</v>
      </c>
      <c r="F43" s="4">
        <v>267861</v>
      </c>
      <c r="G43" s="4">
        <v>826.08</v>
      </c>
      <c r="H43" s="4">
        <v>1.51</v>
      </c>
    </row>
    <row r="44" spans="2:8">
      <c r="B44" s="1" t="s">
        <v>2464</v>
      </c>
      <c r="C44" s="23" t="s">
        <v>131</v>
      </c>
      <c r="D44" s="1" t="s">
        <v>159</v>
      </c>
      <c r="E44" s="1" t="s">
        <v>526</v>
      </c>
      <c r="F44" s="4">
        <v>91528</v>
      </c>
      <c r="G44" s="4">
        <v>821.46</v>
      </c>
      <c r="H44" s="4">
        <v>1.5</v>
      </c>
    </row>
    <row r="45" spans="2:8">
      <c r="B45" s="1" t="s">
        <v>2495</v>
      </c>
      <c r="C45" s="23" t="s">
        <v>131</v>
      </c>
      <c r="D45" s="1" t="s">
        <v>220</v>
      </c>
      <c r="E45" s="1" t="s">
        <v>530</v>
      </c>
      <c r="F45" s="4">
        <v>330313</v>
      </c>
      <c r="G45" s="4">
        <v>792.75</v>
      </c>
      <c r="H45" s="4">
        <v>1.45</v>
      </c>
    </row>
    <row r="46" spans="2:8">
      <c r="B46" s="1" t="s">
        <v>2260</v>
      </c>
      <c r="C46" s="23" t="s">
        <v>131</v>
      </c>
      <c r="D46" s="1" t="s">
        <v>137</v>
      </c>
      <c r="E46" s="1" t="s">
        <v>428</v>
      </c>
      <c r="F46" s="4">
        <v>34025</v>
      </c>
      <c r="G46" s="4">
        <v>780.55</v>
      </c>
      <c r="H46" s="4">
        <v>1.43</v>
      </c>
    </row>
    <row r="47" spans="2:8">
      <c r="B47" s="1" t="s">
        <v>2246</v>
      </c>
      <c r="C47" s="23" t="s">
        <v>131</v>
      </c>
      <c r="D47" s="1" t="s">
        <v>345</v>
      </c>
      <c r="E47" s="1" t="s">
        <v>346</v>
      </c>
      <c r="F47" s="4">
        <v>90000</v>
      </c>
      <c r="G47" s="4">
        <v>780.35</v>
      </c>
      <c r="H47" s="4">
        <v>1.43</v>
      </c>
    </row>
    <row r="48" spans="2:8">
      <c r="B48" s="1" t="s">
        <v>2546</v>
      </c>
      <c r="C48" s="23" t="s">
        <v>131</v>
      </c>
      <c r="D48" s="1" t="s">
        <v>150</v>
      </c>
      <c r="E48" s="1" t="s">
        <v>768</v>
      </c>
      <c r="F48" s="4">
        <v>34500</v>
      </c>
      <c r="G48" s="4">
        <v>741.46</v>
      </c>
      <c r="H48" s="4">
        <v>1.36</v>
      </c>
    </row>
    <row r="49" spans="2:8">
      <c r="B49" s="1" t="s">
        <v>2272</v>
      </c>
      <c r="C49" s="23" t="s">
        <v>131</v>
      </c>
      <c r="D49" s="1" t="s">
        <v>250</v>
      </c>
      <c r="E49" s="1" t="s">
        <v>364</v>
      </c>
      <c r="F49" s="4">
        <v>547014</v>
      </c>
      <c r="G49" s="4">
        <v>739.56</v>
      </c>
      <c r="H49" s="4">
        <v>1.35</v>
      </c>
    </row>
    <row r="50" spans="2:8">
      <c r="B50" s="1" t="s">
        <v>2478</v>
      </c>
      <c r="C50" s="23" t="s">
        <v>131</v>
      </c>
      <c r="D50" s="1" t="s">
        <v>150</v>
      </c>
      <c r="E50" s="1" t="s">
        <v>563</v>
      </c>
      <c r="F50" s="4">
        <v>101000</v>
      </c>
      <c r="G50" s="4">
        <v>732.15</v>
      </c>
      <c r="H50" s="4">
        <v>1.34</v>
      </c>
    </row>
    <row r="51" spans="2:8">
      <c r="B51" s="1" t="s">
        <v>2267</v>
      </c>
      <c r="C51" s="23" t="s">
        <v>131</v>
      </c>
      <c r="D51" s="1" t="s">
        <v>191</v>
      </c>
      <c r="E51" s="1" t="s">
        <v>360</v>
      </c>
      <c r="F51" s="4">
        <v>27944</v>
      </c>
      <c r="G51" s="4">
        <v>715.23</v>
      </c>
      <c r="H51" s="4">
        <v>1.31</v>
      </c>
    </row>
    <row r="52" spans="2:8">
      <c r="B52" s="1" t="s">
        <v>2238</v>
      </c>
      <c r="C52" s="23" t="s">
        <v>131</v>
      </c>
      <c r="D52" s="1" t="s">
        <v>468</v>
      </c>
      <c r="E52" s="1" t="s">
        <v>470</v>
      </c>
      <c r="F52" s="4">
        <v>207000</v>
      </c>
      <c r="G52" s="4">
        <v>647.29</v>
      </c>
      <c r="H52" s="4">
        <v>1.18</v>
      </c>
    </row>
    <row r="53" spans="2:8">
      <c r="B53" s="1" t="s">
        <v>1019</v>
      </c>
      <c r="C53" s="23" t="s">
        <v>131</v>
      </c>
      <c r="D53" s="1" t="s">
        <v>147</v>
      </c>
      <c r="E53" s="1" t="s">
        <v>286</v>
      </c>
      <c r="F53" s="4">
        <v>17950</v>
      </c>
      <c r="G53" s="4">
        <v>641.71</v>
      </c>
      <c r="H53" s="4">
        <v>1.17</v>
      </c>
    </row>
    <row r="54" spans="2:8">
      <c r="B54" s="1" t="s">
        <v>2514</v>
      </c>
      <c r="C54" s="23" t="s">
        <v>131</v>
      </c>
      <c r="D54" s="1" t="s">
        <v>159</v>
      </c>
      <c r="E54" s="1" t="s">
        <v>537</v>
      </c>
      <c r="F54" s="4">
        <v>21970</v>
      </c>
      <c r="G54" s="4">
        <v>593.55999999999995</v>
      </c>
      <c r="H54" s="4">
        <v>1.0900000000000001</v>
      </c>
    </row>
    <row r="55" spans="2:8">
      <c r="B55" s="1" t="s">
        <v>2547</v>
      </c>
      <c r="C55" s="23" t="s">
        <v>131</v>
      </c>
      <c r="D55" s="1" t="s">
        <v>182</v>
      </c>
      <c r="E55" s="1" t="s">
        <v>769</v>
      </c>
      <c r="F55" s="4">
        <v>51700</v>
      </c>
      <c r="G55" s="4">
        <v>576.14</v>
      </c>
      <c r="H55" s="4">
        <v>1.05</v>
      </c>
    </row>
    <row r="56" spans="2:8">
      <c r="B56" s="1" t="s">
        <v>2230</v>
      </c>
      <c r="C56" s="23" t="s">
        <v>131</v>
      </c>
      <c r="D56" s="1" t="s">
        <v>268</v>
      </c>
      <c r="E56" s="1" t="s">
        <v>355</v>
      </c>
      <c r="F56" s="4">
        <v>386000</v>
      </c>
      <c r="G56" s="4">
        <v>551.59</v>
      </c>
      <c r="H56" s="4">
        <v>1.01</v>
      </c>
    </row>
    <row r="57" spans="2:8">
      <c r="B57" s="1" t="s">
        <v>2491</v>
      </c>
      <c r="C57" s="23" t="s">
        <v>131</v>
      </c>
      <c r="D57" s="1" t="s">
        <v>431</v>
      </c>
      <c r="E57" s="1" t="s">
        <v>434</v>
      </c>
      <c r="F57" s="4">
        <v>65108</v>
      </c>
      <c r="G57" s="4">
        <v>492.64</v>
      </c>
      <c r="H57" s="4">
        <v>0.9</v>
      </c>
    </row>
    <row r="58" spans="2:8">
      <c r="B58" s="1" t="s">
        <v>2293</v>
      </c>
      <c r="C58" s="23" t="s">
        <v>131</v>
      </c>
      <c r="D58" s="1" t="s">
        <v>159</v>
      </c>
      <c r="E58" s="1" t="s">
        <v>179</v>
      </c>
      <c r="F58" s="4">
        <v>13226</v>
      </c>
      <c r="G58" s="4">
        <v>480.16</v>
      </c>
      <c r="H58" s="4">
        <v>0.88</v>
      </c>
    </row>
    <row r="59" spans="2:8">
      <c r="B59" s="1" t="s">
        <v>2469</v>
      </c>
      <c r="C59" s="23" t="s">
        <v>131</v>
      </c>
      <c r="D59" s="1" t="s">
        <v>191</v>
      </c>
      <c r="E59" s="1" t="s">
        <v>371</v>
      </c>
      <c r="F59" s="4">
        <v>172874</v>
      </c>
      <c r="G59" s="4">
        <v>460.1</v>
      </c>
      <c r="H59" s="4">
        <v>0.84</v>
      </c>
    </row>
    <row r="60" spans="2:8">
      <c r="B60" s="1" t="s">
        <v>2548</v>
      </c>
      <c r="C60" s="23" t="s">
        <v>131</v>
      </c>
      <c r="D60" s="1" t="s">
        <v>182</v>
      </c>
      <c r="E60" s="1" t="s">
        <v>752</v>
      </c>
      <c r="F60" s="4">
        <v>69600</v>
      </c>
      <c r="G60" s="4">
        <v>298.51</v>
      </c>
      <c r="H60" s="4">
        <v>0.55000000000000004</v>
      </c>
    </row>
    <row r="61" spans="2:8">
      <c r="B61" s="1" t="s">
        <v>1039</v>
      </c>
      <c r="C61" s="23" t="s">
        <v>131</v>
      </c>
      <c r="D61" s="1" t="s">
        <v>145</v>
      </c>
      <c r="E61" s="1" t="s">
        <v>304</v>
      </c>
      <c r="F61" s="4">
        <v>30500</v>
      </c>
      <c r="G61" s="4">
        <v>297.77</v>
      </c>
      <c r="H61" s="4">
        <v>0.54</v>
      </c>
    </row>
    <row r="62" spans="2:8">
      <c r="B62" s="1" t="s">
        <v>1012</v>
      </c>
      <c r="C62" s="23" t="s">
        <v>131</v>
      </c>
      <c r="D62" s="1" t="s">
        <v>170</v>
      </c>
      <c r="E62" s="1" t="s">
        <v>171</v>
      </c>
      <c r="F62" s="4">
        <v>37300</v>
      </c>
      <c r="G62" s="4">
        <v>263.47000000000003</v>
      </c>
      <c r="H62" s="4">
        <v>0.48</v>
      </c>
    </row>
    <row r="63" spans="2:8">
      <c r="B63" s="19" t="s">
        <v>979</v>
      </c>
      <c r="C63" s="23"/>
      <c r="G63" s="10">
        <f>SUM(G16:G62)</f>
        <v>52157.64</v>
      </c>
      <c r="H63" s="10">
        <f>SUM(H16:H62)</f>
        <v>95.430000000000064</v>
      </c>
    </row>
    <row r="64" spans="2:8" s="15" customFormat="1">
      <c r="B64" s="16" t="s">
        <v>984</v>
      </c>
      <c r="C64" s="20"/>
      <c r="F64" s="21"/>
      <c r="G64" s="18"/>
      <c r="H64" s="18"/>
    </row>
    <row r="65" spans="2:9" s="15" customFormat="1">
      <c r="B65" s="16" t="s">
        <v>985</v>
      </c>
      <c r="C65" s="20"/>
      <c r="F65" s="21"/>
      <c r="G65" s="18"/>
      <c r="H65" s="18"/>
    </row>
    <row r="66" spans="2:9">
      <c r="B66" s="1" t="s">
        <v>267</v>
      </c>
      <c r="C66" s="23" t="s">
        <v>131</v>
      </c>
      <c r="D66" s="1" t="s">
        <v>268</v>
      </c>
      <c r="E66" s="1" t="s">
        <v>269</v>
      </c>
      <c r="F66" s="4">
        <v>486300</v>
      </c>
      <c r="G66" s="4">
        <v>627.47</v>
      </c>
      <c r="H66" s="4">
        <v>1.1499999999999999</v>
      </c>
    </row>
    <row r="67" spans="2:9" s="15" customFormat="1">
      <c r="B67" s="16" t="s">
        <v>982</v>
      </c>
      <c r="C67" s="20"/>
      <c r="F67" s="21"/>
      <c r="G67" s="18">
        <f>SUM(G66)</f>
        <v>627.47</v>
      </c>
      <c r="H67" s="18">
        <f>SUM(H66)</f>
        <v>1.1499999999999999</v>
      </c>
    </row>
    <row r="68" spans="2:9" s="15" customFormat="1">
      <c r="B68" s="16" t="s">
        <v>983</v>
      </c>
      <c r="C68" s="20"/>
      <c r="F68" s="21"/>
      <c r="G68" s="18">
        <f>+G63+G67</f>
        <v>52785.11</v>
      </c>
      <c r="H68" s="18">
        <f>+H63+H67</f>
        <v>96.580000000000069</v>
      </c>
    </row>
    <row r="69" spans="2:9">
      <c r="B69" s="6" t="s">
        <v>98</v>
      </c>
      <c r="C69" s="7" t="s">
        <v>99</v>
      </c>
      <c r="D69" s="6" t="s">
        <v>100</v>
      </c>
      <c r="E69" s="6" t="s">
        <v>101</v>
      </c>
      <c r="F69" s="8" t="s">
        <v>102</v>
      </c>
      <c r="G69" s="8" t="s">
        <v>103</v>
      </c>
      <c r="H69" s="8" t="s">
        <v>104</v>
      </c>
    </row>
    <row r="70" spans="2:9">
      <c r="B70" s="2" t="s">
        <v>105</v>
      </c>
      <c r="C70" s="23"/>
    </row>
    <row r="71" spans="2:9">
      <c r="B71" s="2" t="s">
        <v>106</v>
      </c>
      <c r="C71" s="23"/>
    </row>
    <row r="72" spans="2:9">
      <c r="B72" s="2" t="s">
        <v>107</v>
      </c>
      <c r="C72" s="23"/>
    </row>
    <row r="73" spans="2:9">
      <c r="B73" s="1" t="s">
        <v>2144</v>
      </c>
      <c r="C73" s="23">
        <v>6.08</v>
      </c>
      <c r="D73" s="1" t="s">
        <v>108</v>
      </c>
      <c r="E73" s="1" t="s">
        <v>647</v>
      </c>
      <c r="F73" s="4">
        <v>1000000</v>
      </c>
      <c r="G73" s="4">
        <v>1009.66</v>
      </c>
      <c r="H73" s="4">
        <v>1.85</v>
      </c>
    </row>
    <row r="74" spans="2:9">
      <c r="B74" s="2" t="s">
        <v>109</v>
      </c>
      <c r="C74" s="30"/>
      <c r="D74" s="2"/>
      <c r="E74" s="2"/>
      <c r="F74" s="10"/>
      <c r="G74" s="10">
        <f>SUM(G69:G73)</f>
        <v>1009.66</v>
      </c>
      <c r="H74" s="10">
        <f>SUM(H69:H73)</f>
        <v>1.85</v>
      </c>
    </row>
    <row r="75" spans="2:9">
      <c r="B75" s="2" t="s">
        <v>318</v>
      </c>
      <c r="C75" s="23"/>
    </row>
    <row r="76" spans="2:9">
      <c r="B76" s="1" t="s">
        <v>2549</v>
      </c>
      <c r="C76" s="23">
        <v>7.21</v>
      </c>
      <c r="D76" s="1" t="s">
        <v>320</v>
      </c>
      <c r="E76" s="1" t="s">
        <v>396</v>
      </c>
      <c r="F76" s="4">
        <v>5998</v>
      </c>
      <c r="G76" s="4">
        <v>1.69</v>
      </c>
      <c r="H76" s="4">
        <v>0</v>
      </c>
      <c r="I76" s="1" t="s">
        <v>413</v>
      </c>
    </row>
    <row r="77" spans="2:9">
      <c r="B77" s="2" t="s">
        <v>336</v>
      </c>
      <c r="C77" s="9"/>
      <c r="D77" s="2"/>
      <c r="E77" s="2"/>
      <c r="F77" s="10"/>
      <c r="G77" s="10">
        <f>SUM(G75:G76)</f>
        <v>1.69</v>
      </c>
      <c r="H77" s="10">
        <f>SUM(H75:H76)</f>
        <v>0</v>
      </c>
    </row>
    <row r="78" spans="2:9">
      <c r="B78" s="2" t="s">
        <v>397</v>
      </c>
      <c r="C78" s="9"/>
      <c r="D78" s="2"/>
      <c r="E78" s="2"/>
      <c r="F78" s="10"/>
      <c r="G78" s="10">
        <v>1042</v>
      </c>
      <c r="H78" s="10">
        <v>1.91</v>
      </c>
    </row>
    <row r="79" spans="2:9">
      <c r="B79" s="2" t="s">
        <v>116</v>
      </c>
      <c r="C79" s="9"/>
      <c r="D79" s="2"/>
      <c r="E79" s="2"/>
      <c r="F79" s="10"/>
      <c r="G79" s="10">
        <v>54838.46</v>
      </c>
      <c r="H79" s="10">
        <v>100.33</v>
      </c>
    </row>
    <row r="80" spans="2:9">
      <c r="B80" s="2" t="s">
        <v>117</v>
      </c>
      <c r="C80" s="9"/>
      <c r="D80" s="2"/>
      <c r="E80" s="2"/>
      <c r="F80" s="10"/>
      <c r="G80" s="10">
        <v>-179.88576140999794</v>
      </c>
      <c r="H80" s="10">
        <v>-0.32999999999999829</v>
      </c>
    </row>
    <row r="81" spans="2:8">
      <c r="B81" s="2" t="s">
        <v>118</v>
      </c>
      <c r="C81" s="9"/>
      <c r="D81" s="2"/>
      <c r="E81" s="2"/>
      <c r="F81" s="10"/>
      <c r="G81" s="10">
        <v>54658.574238590001</v>
      </c>
      <c r="H81" s="10">
        <v>100</v>
      </c>
    </row>
    <row r="82" spans="2:8">
      <c r="B82" s="1" t="s">
        <v>119</v>
      </c>
    </row>
    <row r="83" spans="2:8">
      <c r="B83" s="1" t="s">
        <v>120</v>
      </c>
    </row>
    <row r="84" spans="2:8">
      <c r="B84" s="2" t="s">
        <v>2127</v>
      </c>
    </row>
    <row r="85" spans="2:8">
      <c r="B85" s="1" t="s">
        <v>121</v>
      </c>
      <c r="C85" s="31">
        <v>44742</v>
      </c>
    </row>
    <row r="86" spans="2:8" ht="25.5">
      <c r="B86" s="11" t="s">
        <v>122</v>
      </c>
      <c r="C86" s="5" t="s">
        <v>123</v>
      </c>
    </row>
    <row r="87" spans="2:8">
      <c r="B87" s="2"/>
    </row>
    <row r="88" spans="2:8">
      <c r="B88" s="2" t="s">
        <v>124</v>
      </c>
    </row>
    <row r="89" spans="2:8">
      <c r="B89" s="2" t="s">
        <v>212</v>
      </c>
    </row>
    <row r="90" spans="2:8">
      <c r="B90" s="2" t="s">
        <v>125</v>
      </c>
    </row>
    <row r="91" spans="2:8">
      <c r="B91" s="2" t="s">
        <v>770</v>
      </c>
      <c r="C91" s="9"/>
    </row>
    <row r="92" spans="2:8">
      <c r="B92" s="2" t="s">
        <v>771</v>
      </c>
      <c r="C92" s="9"/>
    </row>
    <row r="93" spans="2:8">
      <c r="B93" s="2" t="s">
        <v>772</v>
      </c>
      <c r="C93" s="9"/>
    </row>
    <row r="94" spans="2:8">
      <c r="B94" s="2" t="s">
        <v>773</v>
      </c>
      <c r="C94" s="9"/>
    </row>
    <row r="95" spans="2:8">
      <c r="B95" s="2" t="s">
        <v>774</v>
      </c>
      <c r="C95" s="9"/>
    </row>
    <row r="96" spans="2:8">
      <c r="B96" s="2" t="s">
        <v>775</v>
      </c>
      <c r="C96" s="9"/>
    </row>
    <row r="97" spans="2:3">
      <c r="B97" s="2" t="s">
        <v>776</v>
      </c>
      <c r="C97" s="9"/>
    </row>
    <row r="98" spans="2:3">
      <c r="B98" s="2" t="s">
        <v>777</v>
      </c>
      <c r="C98" s="9"/>
    </row>
    <row r="99" spans="2:3">
      <c r="B99" s="134" t="s">
        <v>2171</v>
      </c>
      <c r="C99" s="30"/>
    </row>
    <row r="100" spans="2:3">
      <c r="B100" s="134" t="s">
        <v>126</v>
      </c>
      <c r="C100" s="23"/>
    </row>
    <row r="101" spans="2:3">
      <c r="B101" s="134" t="s">
        <v>127</v>
      </c>
      <c r="C101" s="23"/>
    </row>
    <row r="104" spans="2:3" ht="14.25">
      <c r="B104" s="167" t="s">
        <v>2631</v>
      </c>
      <c r="C104" s="40"/>
    </row>
    <row r="105" spans="2:3" ht="25.5">
      <c r="B105" s="166" t="s">
        <v>2623</v>
      </c>
      <c r="C105" s="166" t="s">
        <v>2624</v>
      </c>
    </row>
    <row r="106" spans="2:3">
      <c r="B106" s="168" t="s">
        <v>2625</v>
      </c>
      <c r="C106" s="169">
        <v>0</v>
      </c>
    </row>
    <row r="107" spans="2:3">
      <c r="B107" s="168" t="s">
        <v>2626</v>
      </c>
      <c r="C107" s="169">
        <v>0</v>
      </c>
    </row>
    <row r="108" spans="2:3">
      <c r="B108" s="168" t="s">
        <v>2627</v>
      </c>
      <c r="C108" s="169">
        <v>1000</v>
      </c>
    </row>
    <row r="109" spans="2:3">
      <c r="B109" s="168" t="s">
        <v>2628</v>
      </c>
      <c r="C109" s="169">
        <v>0</v>
      </c>
    </row>
    <row r="110" spans="2:3">
      <c r="B110" s="55" t="s">
        <v>2629</v>
      </c>
      <c r="C110" s="169">
        <v>0</v>
      </c>
    </row>
    <row r="111" spans="2:3">
      <c r="B111" s="170" t="s">
        <v>2630</v>
      </c>
      <c r="C111" s="171">
        <f>SUM(C106:C110)</f>
        <v>1000</v>
      </c>
    </row>
    <row r="114" spans="2:8" ht="15">
      <c r="B114" s="352" t="s">
        <v>2632</v>
      </c>
      <c r="C114" s="353">
        <v>44742</v>
      </c>
      <c r="D114" s="15"/>
      <c r="E114" s="15"/>
      <c r="F114" s="21"/>
    </row>
    <row r="115" spans="2:8" ht="45">
      <c r="B115" s="204" t="s">
        <v>2633</v>
      </c>
      <c r="C115" s="204" t="s">
        <v>2634</v>
      </c>
      <c r="D115" s="242" t="s">
        <v>2635</v>
      </c>
      <c r="E115" s="204" t="s">
        <v>2636</v>
      </c>
      <c r="F115" s="204" t="s">
        <v>2637</v>
      </c>
    </row>
    <row r="116" spans="2:8" ht="15">
      <c r="B116" s="354" t="s">
        <v>123</v>
      </c>
      <c r="C116" s="355" t="s">
        <v>123</v>
      </c>
      <c r="D116" s="356" t="s">
        <v>123</v>
      </c>
      <c r="E116" s="356" t="s">
        <v>123</v>
      </c>
      <c r="F116" s="357">
        <v>1000</v>
      </c>
    </row>
    <row r="117" spans="2:8" s="15" customFormat="1">
      <c r="B117" s="358" t="s">
        <v>3127</v>
      </c>
      <c r="C117" s="359"/>
      <c r="D117" s="359"/>
      <c r="E117" s="359"/>
      <c r="F117" s="360"/>
      <c r="G117" s="21"/>
      <c r="H117" s="21"/>
    </row>
    <row r="119" spans="2:8" ht="15">
      <c r="B119" s="361" t="s">
        <v>3128</v>
      </c>
      <c r="C119" s="362"/>
    </row>
    <row r="120" spans="2:8" ht="15.75">
      <c r="B120" s="363" t="s">
        <v>2778</v>
      </c>
      <c r="C120" s="197" t="s">
        <v>2978</v>
      </c>
    </row>
    <row r="121" spans="2:8" ht="15">
      <c r="B121" s="369" t="s">
        <v>3129</v>
      </c>
      <c r="C121" s="370">
        <v>51</v>
      </c>
    </row>
    <row r="122" spans="2:8" ht="15">
      <c r="B122" s="369" t="s">
        <v>3130</v>
      </c>
      <c r="C122" s="370">
        <v>54</v>
      </c>
    </row>
    <row r="123" spans="2:8" ht="15">
      <c r="B123" s="369" t="s">
        <v>3131</v>
      </c>
      <c r="C123" s="370">
        <v>21</v>
      </c>
    </row>
    <row r="124" spans="2:8" ht="15">
      <c r="B124" s="369" t="s">
        <v>3132</v>
      </c>
      <c r="C124" s="370">
        <v>85</v>
      </c>
    </row>
    <row r="127" spans="2:8" ht="15.75">
      <c r="B127" s="363" t="s">
        <v>2993</v>
      </c>
      <c r="C127" s="197" t="s">
        <v>2978</v>
      </c>
    </row>
    <row r="128" spans="2:8" ht="15">
      <c r="B128" s="369" t="s">
        <v>3129</v>
      </c>
      <c r="C128" s="370">
        <v>51</v>
      </c>
    </row>
    <row r="129" spans="2:8" ht="15">
      <c r="B129" s="369" t="s">
        <v>3130</v>
      </c>
      <c r="C129" s="370">
        <v>54</v>
      </c>
    </row>
    <row r="130" spans="2:8" ht="15">
      <c r="B130" s="369" t="s">
        <v>3131</v>
      </c>
      <c r="C130" s="370">
        <v>21</v>
      </c>
    </row>
    <row r="131" spans="2:8" ht="15">
      <c r="B131" s="369" t="s">
        <v>3132</v>
      </c>
      <c r="C131" s="370">
        <v>85</v>
      </c>
    </row>
    <row r="134" spans="2:8" ht="15.75">
      <c r="B134" s="364" t="s">
        <v>2968</v>
      </c>
      <c r="C134" s="365" t="s">
        <v>2969</v>
      </c>
    </row>
    <row r="135" spans="2:8" ht="15">
      <c r="B135" s="369" t="s">
        <v>3129</v>
      </c>
      <c r="C135" s="371">
        <v>47689062.149999999</v>
      </c>
    </row>
    <row r="136" spans="2:8" ht="15">
      <c r="B136" s="369" t="s">
        <v>3130</v>
      </c>
      <c r="C136" s="371">
        <v>24163181.09</v>
      </c>
    </row>
    <row r="137" spans="2:8" ht="15">
      <c r="B137" s="369" t="s">
        <v>3131</v>
      </c>
      <c r="C137" s="371">
        <v>17025052.59</v>
      </c>
    </row>
    <row r="138" spans="2:8" ht="15">
      <c r="B138" s="369" t="s">
        <v>3132</v>
      </c>
      <c r="C138" s="366">
        <v>116581875.75</v>
      </c>
    </row>
    <row r="139" spans="2:8" s="12" customFormat="1" ht="15">
      <c r="C139" s="309">
        <f>SUM(C135:C138)</f>
        <v>205459171.57999998</v>
      </c>
      <c r="F139" s="14"/>
      <c r="G139" s="14"/>
      <c r="H139" s="14"/>
    </row>
    <row r="142" spans="2:8" ht="15.75">
      <c r="B142" s="364" t="s">
        <v>2970</v>
      </c>
      <c r="C142" s="365" t="s">
        <v>2969</v>
      </c>
    </row>
    <row r="143" spans="2:8" ht="15">
      <c r="B143" s="369" t="s">
        <v>3129</v>
      </c>
      <c r="C143" s="371">
        <v>48393240.119999997</v>
      </c>
    </row>
    <row r="144" spans="2:8" ht="15">
      <c r="B144" s="369" t="s">
        <v>3130</v>
      </c>
      <c r="C144" s="371">
        <v>26097301.43</v>
      </c>
    </row>
    <row r="145" spans="2:8" ht="15">
      <c r="B145" s="369" t="s">
        <v>3131</v>
      </c>
      <c r="C145" s="371">
        <v>17249625.370000001</v>
      </c>
    </row>
    <row r="146" spans="2:8" ht="15">
      <c r="B146" s="369" t="s">
        <v>3132</v>
      </c>
      <c r="C146" s="371">
        <v>117245047.55</v>
      </c>
    </row>
    <row r="147" spans="2:8" s="12" customFormat="1" ht="15">
      <c r="C147" s="309">
        <f>SUM(C143:C146)</f>
        <v>208985214.47</v>
      </c>
      <c r="F147" s="14"/>
      <c r="G147" s="14"/>
      <c r="H147" s="14"/>
    </row>
    <row r="150" spans="2:8" ht="15">
      <c r="B150" s="367" t="s">
        <v>2994</v>
      </c>
      <c r="C150" s="368">
        <f>+C147-C139</f>
        <v>3526042.8900000155</v>
      </c>
    </row>
  </sheetData>
  <mergeCells count="3">
    <mergeCell ref="B1:E1"/>
    <mergeCell ref="C3:C7"/>
    <mergeCell ref="D3:D7"/>
  </mergeCells>
  <conditionalFormatting sqref="B110">
    <cfRule type="expression" dxfId="1" priority="159">
      <formula>$A66993="Total"</formula>
    </cfRule>
  </conditionalFormatting>
  <hyperlinks>
    <hyperlink ref="A1" location="Index!A1" display="Index" xr:uid="{00000000-0004-0000-1C00-000000000000}"/>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76"/>
  <sheetViews>
    <sheetView workbookViewId="0">
      <selection activeCell="B1" sqref="B1:E1"/>
    </sheetView>
  </sheetViews>
  <sheetFormatPr defaultRowHeight="12.75"/>
  <cols>
    <col min="1" max="1" width="5.42578125" style="1" bestFit="1" customWidth="1"/>
    <col min="2" max="2" width="80.7109375" style="1" customWidth="1"/>
    <col min="3" max="3" width="25.7109375" style="5" customWidth="1"/>
    <col min="4" max="4" width="25.7109375" style="1" customWidth="1"/>
    <col min="5" max="5" width="13.7109375" style="1" bestFit="1" customWidth="1"/>
    <col min="6" max="6" width="11.5703125" style="4" bestFit="1" customWidth="1"/>
    <col min="7" max="7" width="18.140625" style="4" bestFit="1" customWidth="1"/>
    <col min="8" max="8" width="9.140625" style="4" bestFit="1" customWidth="1"/>
    <col min="9" max="16384" width="9.140625" style="1"/>
  </cols>
  <sheetData>
    <row r="1" spans="1:9">
      <c r="A1" s="3" t="s">
        <v>0</v>
      </c>
      <c r="B1" s="390" t="s">
        <v>47</v>
      </c>
      <c r="C1" s="390"/>
      <c r="D1" s="390"/>
      <c r="E1" s="390"/>
    </row>
    <row r="2" spans="1:9" ht="13.5" thickBot="1"/>
    <row r="3" spans="1:9" s="15" customFormat="1" ht="15">
      <c r="B3" s="32" t="s">
        <v>2057</v>
      </c>
      <c r="C3" s="391"/>
      <c r="D3" s="394"/>
      <c r="F3" s="21"/>
      <c r="G3" s="21"/>
      <c r="H3" s="21"/>
    </row>
    <row r="4" spans="1:9" s="15" customFormat="1" ht="15">
      <c r="B4" s="33" t="s">
        <v>2058</v>
      </c>
      <c r="C4" s="392"/>
      <c r="D4" s="395"/>
      <c r="F4" s="21"/>
      <c r="G4" s="21"/>
      <c r="H4" s="21"/>
    </row>
    <row r="5" spans="1:9" s="15" customFormat="1" ht="15">
      <c r="B5" s="97" t="s">
        <v>993</v>
      </c>
      <c r="C5" s="392"/>
      <c r="D5" s="395"/>
      <c r="F5" s="21"/>
      <c r="G5" s="21"/>
      <c r="H5" s="21"/>
    </row>
    <row r="6" spans="1:9" s="15" customFormat="1" ht="15">
      <c r="B6" s="97" t="s">
        <v>2059</v>
      </c>
      <c r="C6" s="392"/>
      <c r="D6" s="395"/>
      <c r="F6" s="21"/>
      <c r="G6" s="21"/>
      <c r="H6" s="21"/>
    </row>
    <row r="7" spans="1:9" s="15" customFormat="1" ht="30.75" thickBot="1">
      <c r="B7" s="34" t="s">
        <v>2060</v>
      </c>
      <c r="C7" s="393"/>
      <c r="D7" s="396"/>
      <c r="F7" s="21"/>
      <c r="G7" s="21"/>
      <c r="H7" s="21"/>
    </row>
    <row r="8" spans="1:9" s="15" customFormat="1">
      <c r="C8" s="17" t="s">
        <v>995</v>
      </c>
      <c r="D8" s="17" t="s">
        <v>996</v>
      </c>
      <c r="F8" s="21"/>
      <c r="G8" s="21"/>
      <c r="H8" s="21"/>
    </row>
    <row r="11" spans="1:9">
      <c r="B11" s="1" t="s">
        <v>97</v>
      </c>
    </row>
    <row r="13" spans="1:9">
      <c r="B13" s="6" t="s">
        <v>98</v>
      </c>
      <c r="C13" s="7" t="s">
        <v>99</v>
      </c>
      <c r="D13" s="6" t="s">
        <v>128</v>
      </c>
      <c r="E13" s="6" t="s">
        <v>101</v>
      </c>
      <c r="F13" s="8" t="s">
        <v>102</v>
      </c>
      <c r="G13" s="8" t="s">
        <v>103</v>
      </c>
      <c r="H13" s="8" t="s">
        <v>104</v>
      </c>
      <c r="I13" s="2" t="s">
        <v>129</v>
      </c>
    </row>
    <row r="14" spans="1:9">
      <c r="B14" s="2" t="s">
        <v>130</v>
      </c>
      <c r="C14" s="23"/>
    </row>
    <row r="15" spans="1:9">
      <c r="B15" s="2" t="s">
        <v>106</v>
      </c>
      <c r="C15" s="23"/>
    </row>
    <row r="16" spans="1:9">
      <c r="B16" s="1" t="s">
        <v>997</v>
      </c>
      <c r="C16" s="23" t="s">
        <v>131</v>
      </c>
      <c r="D16" s="1" t="s">
        <v>132</v>
      </c>
      <c r="E16" s="1" t="s">
        <v>133</v>
      </c>
      <c r="F16" s="4">
        <v>6050000</v>
      </c>
      <c r="G16" s="4">
        <v>42785.599999999999</v>
      </c>
      <c r="H16" s="4">
        <v>9.15</v>
      </c>
    </row>
    <row r="17" spans="2:8">
      <c r="B17" s="1" t="s">
        <v>999</v>
      </c>
      <c r="C17" s="23" t="s">
        <v>131</v>
      </c>
      <c r="D17" s="1" t="s">
        <v>132</v>
      </c>
      <c r="E17" s="1" t="s">
        <v>136</v>
      </c>
      <c r="F17" s="4">
        <v>2664000</v>
      </c>
      <c r="G17" s="4">
        <v>35910.720000000001</v>
      </c>
      <c r="H17" s="4">
        <v>7.68</v>
      </c>
    </row>
    <row r="18" spans="2:8">
      <c r="B18" s="1" t="s">
        <v>1002</v>
      </c>
      <c r="C18" s="23" t="s">
        <v>131</v>
      </c>
      <c r="D18" s="1" t="s">
        <v>141</v>
      </c>
      <c r="E18" s="1" t="s">
        <v>142</v>
      </c>
      <c r="F18" s="4">
        <v>11125000</v>
      </c>
      <c r="G18" s="4">
        <v>30426.880000000001</v>
      </c>
      <c r="H18" s="4">
        <v>6.51</v>
      </c>
    </row>
    <row r="19" spans="2:8">
      <c r="B19" s="1" t="s">
        <v>998</v>
      </c>
      <c r="C19" s="23" t="s">
        <v>131</v>
      </c>
      <c r="D19" s="1" t="s">
        <v>134</v>
      </c>
      <c r="E19" s="1" t="s">
        <v>135</v>
      </c>
      <c r="F19" s="4">
        <v>1090000</v>
      </c>
      <c r="G19" s="4">
        <v>28292.59</v>
      </c>
      <c r="H19" s="4">
        <v>6.05</v>
      </c>
    </row>
    <row r="20" spans="2:8">
      <c r="B20" s="1" t="s">
        <v>1005</v>
      </c>
      <c r="C20" s="23" t="s">
        <v>131</v>
      </c>
      <c r="D20" s="1" t="s">
        <v>145</v>
      </c>
      <c r="E20" s="1" t="s">
        <v>146</v>
      </c>
      <c r="F20" s="4">
        <v>1190300</v>
      </c>
      <c r="G20" s="4">
        <v>25839.63</v>
      </c>
      <c r="H20" s="4">
        <v>5.53</v>
      </c>
    </row>
    <row r="21" spans="2:8">
      <c r="B21" s="1" t="s">
        <v>1037</v>
      </c>
      <c r="C21" s="23" t="s">
        <v>131</v>
      </c>
      <c r="D21" s="1" t="s">
        <v>268</v>
      </c>
      <c r="E21" s="1" t="s">
        <v>302</v>
      </c>
      <c r="F21" s="4">
        <v>10656666</v>
      </c>
      <c r="G21" s="4">
        <v>22581.48</v>
      </c>
      <c r="H21" s="4">
        <v>4.83</v>
      </c>
    </row>
    <row r="22" spans="2:8">
      <c r="B22" s="1" t="s">
        <v>1025</v>
      </c>
      <c r="C22" s="23" t="s">
        <v>131</v>
      </c>
      <c r="D22" s="1" t="s">
        <v>168</v>
      </c>
      <c r="E22" s="1" t="s">
        <v>169</v>
      </c>
      <c r="F22" s="4">
        <v>965000</v>
      </c>
      <c r="G22" s="4">
        <v>20476.82</v>
      </c>
      <c r="H22" s="4">
        <v>4.38</v>
      </c>
    </row>
    <row r="23" spans="2:8">
      <c r="B23" s="1" t="s">
        <v>1004</v>
      </c>
      <c r="C23" s="23" t="s">
        <v>131</v>
      </c>
      <c r="D23" s="1" t="s">
        <v>137</v>
      </c>
      <c r="E23" s="1" t="s">
        <v>278</v>
      </c>
      <c r="F23" s="4">
        <v>2015000</v>
      </c>
      <c r="G23" s="4">
        <v>19610.990000000002</v>
      </c>
      <c r="H23" s="4">
        <v>4.1900000000000004</v>
      </c>
    </row>
    <row r="24" spans="2:8">
      <c r="B24" s="1" t="s">
        <v>1001</v>
      </c>
      <c r="C24" s="23" t="s">
        <v>131</v>
      </c>
      <c r="D24" s="1" t="s">
        <v>137</v>
      </c>
      <c r="E24" s="1" t="s">
        <v>138</v>
      </c>
      <c r="F24" s="4">
        <v>1237000</v>
      </c>
      <c r="G24" s="4">
        <v>18083.7</v>
      </c>
      <c r="H24" s="4">
        <v>3.87</v>
      </c>
    </row>
    <row r="25" spans="2:8">
      <c r="B25" s="1" t="s">
        <v>1022</v>
      </c>
      <c r="C25" s="23" t="s">
        <v>131</v>
      </c>
      <c r="D25" s="1" t="s">
        <v>290</v>
      </c>
      <c r="E25" s="1" t="s">
        <v>291</v>
      </c>
      <c r="F25" s="4">
        <v>400165</v>
      </c>
      <c r="G25" s="4">
        <v>14832.52</v>
      </c>
      <c r="H25" s="4">
        <v>3.17</v>
      </c>
    </row>
    <row r="26" spans="2:8">
      <c r="B26" s="1" t="s">
        <v>2216</v>
      </c>
      <c r="C26" s="23" t="s">
        <v>131</v>
      </c>
      <c r="D26" s="1" t="s">
        <v>290</v>
      </c>
      <c r="E26" s="1" t="s">
        <v>458</v>
      </c>
      <c r="F26" s="4">
        <v>544400</v>
      </c>
      <c r="G26" s="4">
        <v>14806.05</v>
      </c>
      <c r="H26" s="4">
        <v>3.17</v>
      </c>
    </row>
    <row r="27" spans="2:8">
      <c r="B27" s="1" t="s">
        <v>1014</v>
      </c>
      <c r="C27" s="23" t="s">
        <v>131</v>
      </c>
      <c r="D27" s="1" t="s">
        <v>132</v>
      </c>
      <c r="E27" s="1" t="s">
        <v>149</v>
      </c>
      <c r="F27" s="4">
        <v>2110000</v>
      </c>
      <c r="G27" s="4">
        <v>13436.48</v>
      </c>
      <c r="H27" s="4">
        <v>2.87</v>
      </c>
    </row>
    <row r="28" spans="2:8">
      <c r="B28" s="1" t="s">
        <v>1008</v>
      </c>
      <c r="C28" s="23" t="s">
        <v>131</v>
      </c>
      <c r="D28" s="1" t="s">
        <v>165</v>
      </c>
      <c r="E28" s="1" t="s">
        <v>231</v>
      </c>
      <c r="F28" s="4">
        <v>1470000</v>
      </c>
      <c r="G28" s="4">
        <v>12825.75</v>
      </c>
      <c r="H28" s="4">
        <v>2.74</v>
      </c>
    </row>
    <row r="29" spans="2:8">
      <c r="B29" s="1" t="s">
        <v>2550</v>
      </c>
      <c r="C29" s="23" t="s">
        <v>131</v>
      </c>
      <c r="D29" s="1" t="s">
        <v>147</v>
      </c>
      <c r="E29" s="1" t="s">
        <v>621</v>
      </c>
      <c r="F29" s="4">
        <v>2938737</v>
      </c>
      <c r="G29" s="4">
        <v>12745.3</v>
      </c>
      <c r="H29" s="4">
        <v>2.73</v>
      </c>
    </row>
    <row r="30" spans="2:8">
      <c r="B30" s="1" t="s">
        <v>446</v>
      </c>
      <c r="C30" s="23" t="s">
        <v>131</v>
      </c>
      <c r="D30" s="1" t="s">
        <v>132</v>
      </c>
      <c r="E30" s="1" t="s">
        <v>447</v>
      </c>
      <c r="F30" s="4">
        <v>2570000</v>
      </c>
      <c r="G30" s="4">
        <v>11973.63</v>
      </c>
      <c r="H30" s="4">
        <v>2.56</v>
      </c>
    </row>
    <row r="31" spans="2:8">
      <c r="B31" s="1" t="s">
        <v>2551</v>
      </c>
      <c r="C31" s="23" t="s">
        <v>131</v>
      </c>
      <c r="D31" s="1" t="s">
        <v>375</v>
      </c>
      <c r="E31" s="1" t="s">
        <v>376</v>
      </c>
      <c r="F31" s="4">
        <v>6400000</v>
      </c>
      <c r="G31" s="4">
        <v>11878.4</v>
      </c>
      <c r="H31" s="4">
        <v>2.54</v>
      </c>
    </row>
    <row r="32" spans="2:8">
      <c r="B32" s="1" t="s">
        <v>2552</v>
      </c>
      <c r="C32" s="23" t="s">
        <v>131</v>
      </c>
      <c r="D32" s="1" t="s">
        <v>204</v>
      </c>
      <c r="E32" s="1" t="s">
        <v>751</v>
      </c>
      <c r="F32" s="4">
        <v>628000</v>
      </c>
      <c r="G32" s="4">
        <v>11114.34</v>
      </c>
      <c r="H32" s="4">
        <v>2.38</v>
      </c>
    </row>
    <row r="33" spans="2:8">
      <c r="B33" s="1" t="s">
        <v>2432</v>
      </c>
      <c r="C33" s="23" t="s">
        <v>131</v>
      </c>
      <c r="D33" s="1" t="s">
        <v>290</v>
      </c>
      <c r="E33" s="1" t="s">
        <v>449</v>
      </c>
      <c r="F33" s="4">
        <v>900000</v>
      </c>
      <c r="G33" s="4">
        <v>9838.35</v>
      </c>
      <c r="H33" s="4">
        <v>2.1</v>
      </c>
    </row>
    <row r="34" spans="2:8">
      <c r="B34" s="1" t="s">
        <v>1000</v>
      </c>
      <c r="C34" s="23" t="s">
        <v>131</v>
      </c>
      <c r="D34" s="1" t="s">
        <v>137</v>
      </c>
      <c r="E34" s="1" t="s">
        <v>139</v>
      </c>
      <c r="F34" s="4">
        <v>292623</v>
      </c>
      <c r="G34" s="4">
        <v>9560.2900000000009</v>
      </c>
      <c r="H34" s="4">
        <v>2.04</v>
      </c>
    </row>
    <row r="35" spans="2:8">
      <c r="B35" s="1" t="s">
        <v>1040</v>
      </c>
      <c r="C35" s="23" t="s">
        <v>131</v>
      </c>
      <c r="D35" s="1" t="s">
        <v>182</v>
      </c>
      <c r="E35" s="1" t="s">
        <v>183</v>
      </c>
      <c r="F35" s="4">
        <v>1472000</v>
      </c>
      <c r="G35" s="4">
        <v>9507.65</v>
      </c>
      <c r="H35" s="4">
        <v>2.0299999999999998</v>
      </c>
    </row>
    <row r="36" spans="2:8">
      <c r="B36" s="1" t="s">
        <v>2223</v>
      </c>
      <c r="C36" s="23" t="s">
        <v>131</v>
      </c>
      <c r="D36" s="1" t="s">
        <v>168</v>
      </c>
      <c r="E36" s="1" t="s">
        <v>363</v>
      </c>
      <c r="F36" s="4">
        <v>705000</v>
      </c>
      <c r="G36" s="4">
        <v>9311.2900000000009</v>
      </c>
      <c r="H36" s="4">
        <v>1.99</v>
      </c>
    </row>
    <row r="37" spans="2:8">
      <c r="B37" s="1" t="s">
        <v>2548</v>
      </c>
      <c r="C37" s="23" t="s">
        <v>131</v>
      </c>
      <c r="D37" s="1" t="s">
        <v>182</v>
      </c>
      <c r="E37" s="1" t="s">
        <v>752</v>
      </c>
      <c r="F37" s="4">
        <v>2165862</v>
      </c>
      <c r="G37" s="4">
        <v>9289.3799999999992</v>
      </c>
      <c r="H37" s="4">
        <v>1.99</v>
      </c>
    </row>
    <row r="38" spans="2:8">
      <c r="B38" s="1" t="s">
        <v>1028</v>
      </c>
      <c r="C38" s="23" t="s">
        <v>131</v>
      </c>
      <c r="D38" s="1" t="s">
        <v>250</v>
      </c>
      <c r="E38" s="1" t="s">
        <v>296</v>
      </c>
      <c r="F38" s="4">
        <v>2473000</v>
      </c>
      <c r="G38" s="4">
        <v>8801.41</v>
      </c>
      <c r="H38" s="4">
        <v>1.88</v>
      </c>
    </row>
    <row r="39" spans="2:8">
      <c r="B39" s="1" t="s">
        <v>1018</v>
      </c>
      <c r="C39" s="23" t="s">
        <v>131</v>
      </c>
      <c r="D39" s="1" t="s">
        <v>137</v>
      </c>
      <c r="E39" s="1" t="s">
        <v>293</v>
      </c>
      <c r="F39" s="4">
        <v>264000</v>
      </c>
      <c r="G39" s="4">
        <v>8179.51</v>
      </c>
      <c r="H39" s="4">
        <v>1.75</v>
      </c>
    </row>
    <row r="40" spans="2:8">
      <c r="B40" s="1" t="s">
        <v>2272</v>
      </c>
      <c r="C40" s="23" t="s">
        <v>131</v>
      </c>
      <c r="D40" s="1" t="s">
        <v>250</v>
      </c>
      <c r="E40" s="1" t="s">
        <v>364</v>
      </c>
      <c r="F40" s="4">
        <v>5322582</v>
      </c>
      <c r="G40" s="4">
        <v>7196.13</v>
      </c>
      <c r="H40" s="4">
        <v>1.54</v>
      </c>
    </row>
    <row r="41" spans="2:8">
      <c r="B41" s="1" t="s">
        <v>2277</v>
      </c>
      <c r="C41" s="23" t="s">
        <v>131</v>
      </c>
      <c r="D41" s="1" t="s">
        <v>264</v>
      </c>
      <c r="E41" s="1" t="s">
        <v>753</v>
      </c>
      <c r="F41" s="4">
        <v>1620000</v>
      </c>
      <c r="G41" s="4">
        <v>6683.31</v>
      </c>
      <c r="H41" s="4">
        <v>1.43</v>
      </c>
    </row>
    <row r="42" spans="2:8">
      <c r="B42" s="1" t="s">
        <v>2284</v>
      </c>
      <c r="C42" s="23" t="s">
        <v>131</v>
      </c>
      <c r="D42" s="1" t="s">
        <v>518</v>
      </c>
      <c r="E42" s="1" t="s">
        <v>622</v>
      </c>
      <c r="F42" s="4">
        <v>457000</v>
      </c>
      <c r="G42" s="4">
        <v>6602.74</v>
      </c>
      <c r="H42" s="4">
        <v>1.41</v>
      </c>
    </row>
    <row r="43" spans="2:8">
      <c r="B43" s="1" t="s">
        <v>2230</v>
      </c>
      <c r="C43" s="23" t="s">
        <v>131</v>
      </c>
      <c r="D43" s="1" t="s">
        <v>268</v>
      </c>
      <c r="E43" s="1" t="s">
        <v>355</v>
      </c>
      <c r="F43" s="4">
        <v>3600000</v>
      </c>
      <c r="G43" s="4">
        <v>5144.3999999999996</v>
      </c>
      <c r="H43" s="4">
        <v>1.1000000000000001</v>
      </c>
    </row>
    <row r="44" spans="2:8">
      <c r="B44" s="1" t="s">
        <v>2221</v>
      </c>
      <c r="C44" s="23" t="s">
        <v>131</v>
      </c>
      <c r="D44" s="1" t="s">
        <v>137</v>
      </c>
      <c r="E44" s="1" t="s">
        <v>162</v>
      </c>
      <c r="F44" s="4">
        <v>1100000</v>
      </c>
      <c r="G44" s="4">
        <v>4576.55</v>
      </c>
      <c r="H44" s="4">
        <v>0.98</v>
      </c>
    </row>
    <row r="45" spans="2:8">
      <c r="B45" s="1" t="s">
        <v>1039</v>
      </c>
      <c r="C45" s="23" t="s">
        <v>131</v>
      </c>
      <c r="D45" s="1" t="s">
        <v>145</v>
      </c>
      <c r="E45" s="1" t="s">
        <v>304</v>
      </c>
      <c r="F45" s="4">
        <v>450000</v>
      </c>
      <c r="G45" s="4">
        <v>4393.3500000000004</v>
      </c>
      <c r="H45" s="4">
        <v>0.94</v>
      </c>
    </row>
    <row r="46" spans="2:8">
      <c r="B46" s="1" t="s">
        <v>1012</v>
      </c>
      <c r="C46" s="23" t="s">
        <v>131</v>
      </c>
      <c r="D46" s="1" t="s">
        <v>170</v>
      </c>
      <c r="E46" s="1" t="s">
        <v>171</v>
      </c>
      <c r="F46" s="4">
        <v>619000</v>
      </c>
      <c r="G46" s="4">
        <v>4372.3100000000004</v>
      </c>
      <c r="H46" s="4">
        <v>0.93</v>
      </c>
    </row>
    <row r="47" spans="2:8">
      <c r="B47" s="1" t="s">
        <v>1006</v>
      </c>
      <c r="C47" s="23" t="s">
        <v>131</v>
      </c>
      <c r="D47" s="1" t="s">
        <v>237</v>
      </c>
      <c r="E47" s="1" t="s">
        <v>280</v>
      </c>
      <c r="F47" s="4">
        <v>750000</v>
      </c>
      <c r="G47" s="4">
        <v>3841.88</v>
      </c>
      <c r="H47" s="4">
        <v>0.82</v>
      </c>
    </row>
    <row r="48" spans="2:8">
      <c r="B48" s="1" t="s">
        <v>390</v>
      </c>
      <c r="C48" s="23" t="s">
        <v>131</v>
      </c>
      <c r="D48" s="1" t="s">
        <v>349</v>
      </c>
      <c r="E48" s="1" t="s">
        <v>391</v>
      </c>
      <c r="F48" s="4">
        <v>2000000</v>
      </c>
      <c r="G48" s="4">
        <v>3031</v>
      </c>
      <c r="H48" s="4">
        <v>0.65</v>
      </c>
    </row>
    <row r="49" spans="2:8">
      <c r="B49" s="2" t="s">
        <v>209</v>
      </c>
      <c r="C49" s="9"/>
      <c r="D49" s="2"/>
      <c r="E49" s="2"/>
      <c r="F49" s="10"/>
      <c r="G49" s="10">
        <f>SUM(G13:G48)</f>
        <v>457950.43</v>
      </c>
      <c r="H49" s="10">
        <f>SUM(H13:H48)</f>
        <v>97.929999999999993</v>
      </c>
    </row>
    <row r="50" spans="2:8">
      <c r="B50" s="2" t="s">
        <v>210</v>
      </c>
      <c r="C50" s="9"/>
      <c r="D50" s="2"/>
      <c r="E50" s="2"/>
      <c r="F50" s="10"/>
      <c r="G50" s="10">
        <v>675</v>
      </c>
      <c r="H50" s="10">
        <v>0.14000000000000001</v>
      </c>
    </row>
    <row r="51" spans="2:8">
      <c r="B51" s="2" t="s">
        <v>116</v>
      </c>
      <c r="C51" s="9"/>
      <c r="D51" s="2"/>
      <c r="E51" s="2"/>
      <c r="F51" s="10"/>
      <c r="G51" s="10">
        <v>458625.43</v>
      </c>
      <c r="H51" s="10">
        <v>98.06</v>
      </c>
    </row>
    <row r="52" spans="2:8">
      <c r="B52" s="2" t="s">
        <v>211</v>
      </c>
      <c r="C52" s="9"/>
      <c r="D52" s="2"/>
      <c r="E52" s="2"/>
      <c r="F52" s="10"/>
      <c r="G52" s="10">
        <v>9035.2313553899876</v>
      </c>
      <c r="H52" s="10">
        <v>1.9399999999999977</v>
      </c>
    </row>
    <row r="53" spans="2:8">
      <c r="B53" s="2" t="s">
        <v>118</v>
      </c>
      <c r="C53" s="9"/>
      <c r="D53" s="2"/>
      <c r="E53" s="2"/>
      <c r="F53" s="10"/>
      <c r="G53" s="10">
        <v>467660.66135538998</v>
      </c>
      <c r="H53" s="10">
        <v>100</v>
      </c>
    </row>
    <row r="54" spans="2:8">
      <c r="B54" s="1" t="s">
        <v>119</v>
      </c>
    </row>
    <row r="55" spans="2:8">
      <c r="B55" s="1" t="s">
        <v>120</v>
      </c>
    </row>
    <row r="56" spans="2:8">
      <c r="B56" s="1" t="s">
        <v>121</v>
      </c>
      <c r="C56" s="31">
        <v>44742</v>
      </c>
    </row>
    <row r="57" spans="2:8" ht="25.5">
      <c r="B57" s="11" t="s">
        <v>122</v>
      </c>
      <c r="C57" s="5" t="s">
        <v>123</v>
      </c>
    </row>
    <row r="58" spans="2:8">
      <c r="B58" s="2"/>
    </row>
    <row r="59" spans="2:8">
      <c r="B59" s="2" t="s">
        <v>124</v>
      </c>
    </row>
    <row r="60" spans="2:8">
      <c r="B60" s="2" t="s">
        <v>212</v>
      </c>
    </row>
    <row r="61" spans="2:8">
      <c r="B61" s="2" t="s">
        <v>125</v>
      </c>
    </row>
    <row r="62" spans="2:8">
      <c r="B62" s="2" t="s">
        <v>754</v>
      </c>
      <c r="C62" s="9"/>
    </row>
    <row r="63" spans="2:8">
      <c r="B63" s="2" t="s">
        <v>755</v>
      </c>
      <c r="C63" s="9"/>
    </row>
    <row r="64" spans="2:8">
      <c r="B64" s="2" t="s">
        <v>756</v>
      </c>
      <c r="C64" s="9"/>
    </row>
    <row r="65" spans="2:3">
      <c r="B65" s="2" t="s">
        <v>757</v>
      </c>
      <c r="C65" s="9"/>
    </row>
    <row r="66" spans="2:3">
      <c r="B66" s="2" t="s">
        <v>758</v>
      </c>
      <c r="C66" s="9"/>
    </row>
    <row r="67" spans="2:3">
      <c r="B67" s="2" t="s">
        <v>759</v>
      </c>
      <c r="C67" s="9"/>
    </row>
    <row r="68" spans="2:3">
      <c r="B68" s="2" t="s">
        <v>760</v>
      </c>
      <c r="C68" s="9"/>
    </row>
    <row r="69" spans="2:3">
      <c r="B69" s="2" t="s">
        <v>761</v>
      </c>
      <c r="C69" s="9"/>
    </row>
    <row r="70" spans="2:3">
      <c r="B70" s="2" t="s">
        <v>762</v>
      </c>
      <c r="C70" s="9"/>
    </row>
    <row r="71" spans="2:3">
      <c r="B71" s="2" t="s">
        <v>763</v>
      </c>
      <c r="C71" s="9"/>
    </row>
    <row r="72" spans="2:3">
      <c r="B72" s="2" t="s">
        <v>764</v>
      </c>
      <c r="C72" s="9"/>
    </row>
    <row r="73" spans="2:3">
      <c r="B73" s="2" t="s">
        <v>765</v>
      </c>
      <c r="C73" s="9"/>
    </row>
    <row r="74" spans="2:3">
      <c r="B74" s="134" t="s">
        <v>2147</v>
      </c>
      <c r="C74" s="9"/>
    </row>
    <row r="75" spans="2:3">
      <c r="B75" s="134" t="s">
        <v>126</v>
      </c>
    </row>
    <row r="76" spans="2:3">
      <c r="B76" s="2" t="s">
        <v>127</v>
      </c>
    </row>
  </sheetData>
  <mergeCells count="3">
    <mergeCell ref="B1:E1"/>
    <mergeCell ref="C3:C7"/>
    <mergeCell ref="D3:D7"/>
  </mergeCells>
  <hyperlinks>
    <hyperlink ref="A1" location="Index!A1" display="Index" xr:uid="{00000000-0004-0000-1B00-000000000000}"/>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84"/>
  <sheetViews>
    <sheetView workbookViewId="0">
      <selection activeCell="B1" sqref="B1:E1"/>
    </sheetView>
  </sheetViews>
  <sheetFormatPr defaultRowHeight="12.75"/>
  <cols>
    <col min="1" max="1" width="5.42578125" style="1" bestFit="1" customWidth="1"/>
    <col min="2" max="2" width="80.7109375" style="1" customWidth="1"/>
    <col min="3" max="3" width="25.7109375" style="5" customWidth="1"/>
    <col min="4" max="4" width="25.7109375" style="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0" t="s">
        <v>53</v>
      </c>
      <c r="C1" s="390"/>
      <c r="D1" s="390"/>
      <c r="E1" s="390"/>
    </row>
    <row r="2" spans="1:9" ht="13.5" thickBot="1"/>
    <row r="3" spans="1:9" s="15" customFormat="1" ht="15">
      <c r="B3" s="32" t="s">
        <v>2061</v>
      </c>
      <c r="C3" s="391"/>
      <c r="D3" s="394"/>
      <c r="F3" s="21"/>
      <c r="G3" s="21"/>
      <c r="H3" s="21"/>
    </row>
    <row r="4" spans="1:9" s="15" customFormat="1" ht="30">
      <c r="B4" s="97" t="s">
        <v>2062</v>
      </c>
      <c r="C4" s="392"/>
      <c r="D4" s="395"/>
      <c r="F4" s="21"/>
      <c r="G4" s="21"/>
      <c r="H4" s="21"/>
    </row>
    <row r="5" spans="1:9" s="15" customFormat="1" ht="15">
      <c r="B5" s="97" t="s">
        <v>993</v>
      </c>
      <c r="C5" s="392"/>
      <c r="D5" s="395"/>
      <c r="F5" s="21"/>
      <c r="G5" s="21"/>
      <c r="H5" s="21"/>
    </row>
    <row r="6" spans="1:9" s="15" customFormat="1" ht="15">
      <c r="B6" s="33" t="s">
        <v>2063</v>
      </c>
      <c r="C6" s="392"/>
      <c r="D6" s="395"/>
      <c r="F6" s="21"/>
      <c r="G6" s="21"/>
      <c r="H6" s="21"/>
    </row>
    <row r="7" spans="1:9" s="15" customFormat="1" ht="30.75" thickBot="1">
      <c r="B7" s="34" t="s">
        <v>2064</v>
      </c>
      <c r="C7" s="393"/>
      <c r="D7" s="396"/>
      <c r="F7" s="21"/>
      <c r="G7" s="21"/>
      <c r="H7" s="21"/>
    </row>
    <row r="8" spans="1:9" s="15" customFormat="1">
      <c r="C8" s="17" t="s">
        <v>995</v>
      </c>
      <c r="D8" s="17" t="s">
        <v>996</v>
      </c>
      <c r="F8" s="21"/>
      <c r="G8" s="21"/>
      <c r="H8" s="21"/>
    </row>
    <row r="11" spans="1:9">
      <c r="B11" s="1" t="s">
        <v>97</v>
      </c>
    </row>
    <row r="13" spans="1:9">
      <c r="B13" s="6" t="s">
        <v>98</v>
      </c>
      <c r="C13" s="7" t="s">
        <v>99</v>
      </c>
      <c r="D13" s="6" t="s">
        <v>128</v>
      </c>
      <c r="E13" s="6" t="s">
        <v>101</v>
      </c>
      <c r="F13" s="8" t="s">
        <v>102</v>
      </c>
      <c r="G13" s="8" t="s">
        <v>103</v>
      </c>
      <c r="H13" s="8" t="s">
        <v>104</v>
      </c>
      <c r="I13" s="2" t="s">
        <v>129</v>
      </c>
    </row>
    <row r="14" spans="1:9">
      <c r="B14" s="2" t="s">
        <v>130</v>
      </c>
      <c r="C14" s="23"/>
    </row>
    <row r="15" spans="1:9">
      <c r="B15" s="2" t="s">
        <v>106</v>
      </c>
      <c r="C15" s="23"/>
    </row>
    <row r="16" spans="1:9">
      <c r="B16" s="1" t="s">
        <v>997</v>
      </c>
      <c r="C16" s="23" t="s">
        <v>131</v>
      </c>
      <c r="D16" s="1" t="s">
        <v>132</v>
      </c>
      <c r="E16" s="1" t="s">
        <v>133</v>
      </c>
      <c r="F16" s="4">
        <v>2442000</v>
      </c>
      <c r="G16" s="4">
        <v>17269.82</v>
      </c>
      <c r="H16" s="4">
        <v>8.6199999999999992</v>
      </c>
    </row>
    <row r="17" spans="2:8">
      <c r="B17" s="1" t="s">
        <v>998</v>
      </c>
      <c r="C17" s="23" t="s">
        <v>131</v>
      </c>
      <c r="D17" s="1" t="s">
        <v>134</v>
      </c>
      <c r="E17" s="1" t="s">
        <v>135</v>
      </c>
      <c r="F17" s="4">
        <v>577000</v>
      </c>
      <c r="G17" s="4">
        <v>14976.9</v>
      </c>
      <c r="H17" s="4">
        <v>7.47</v>
      </c>
    </row>
    <row r="18" spans="2:8">
      <c r="B18" s="1" t="s">
        <v>999</v>
      </c>
      <c r="C18" s="23" t="s">
        <v>131</v>
      </c>
      <c r="D18" s="1" t="s">
        <v>132</v>
      </c>
      <c r="E18" s="1" t="s">
        <v>136</v>
      </c>
      <c r="F18" s="4">
        <v>860300</v>
      </c>
      <c r="G18" s="4">
        <v>11596.84</v>
      </c>
      <c r="H18" s="4">
        <v>5.79</v>
      </c>
    </row>
    <row r="19" spans="2:8">
      <c r="B19" s="1" t="s">
        <v>1000</v>
      </c>
      <c r="C19" s="23" t="s">
        <v>131</v>
      </c>
      <c r="D19" s="1" t="s">
        <v>137</v>
      </c>
      <c r="E19" s="1" t="s">
        <v>139</v>
      </c>
      <c r="F19" s="4">
        <v>343000</v>
      </c>
      <c r="G19" s="4">
        <v>11206.15</v>
      </c>
      <c r="H19" s="4">
        <v>5.59</v>
      </c>
    </row>
    <row r="20" spans="2:8">
      <c r="B20" s="1" t="s">
        <v>1001</v>
      </c>
      <c r="C20" s="23" t="s">
        <v>131</v>
      </c>
      <c r="D20" s="1" t="s">
        <v>137</v>
      </c>
      <c r="E20" s="1" t="s">
        <v>138</v>
      </c>
      <c r="F20" s="4">
        <v>720000</v>
      </c>
      <c r="G20" s="4">
        <v>10525.68</v>
      </c>
      <c r="H20" s="4">
        <v>5.25</v>
      </c>
    </row>
    <row r="21" spans="2:8">
      <c r="B21" s="1" t="s">
        <v>1002</v>
      </c>
      <c r="C21" s="23" t="s">
        <v>131</v>
      </c>
      <c r="D21" s="1" t="s">
        <v>141</v>
      </c>
      <c r="E21" s="1" t="s">
        <v>142</v>
      </c>
      <c r="F21" s="4">
        <v>3210000</v>
      </c>
      <c r="G21" s="4">
        <v>8779.35</v>
      </c>
      <c r="H21" s="4">
        <v>4.38</v>
      </c>
    </row>
    <row r="22" spans="2:8">
      <c r="B22" s="1" t="s">
        <v>1010</v>
      </c>
      <c r="C22" s="23" t="s">
        <v>131</v>
      </c>
      <c r="D22" s="1" t="s">
        <v>168</v>
      </c>
      <c r="E22" s="1" t="s">
        <v>282</v>
      </c>
      <c r="F22" s="4">
        <v>1800000</v>
      </c>
      <c r="G22" s="4">
        <v>6534</v>
      </c>
      <c r="H22" s="4">
        <v>3.26</v>
      </c>
    </row>
    <row r="23" spans="2:8">
      <c r="B23" s="1" t="s">
        <v>1004</v>
      </c>
      <c r="C23" s="23" t="s">
        <v>131</v>
      </c>
      <c r="D23" s="1" t="s">
        <v>137</v>
      </c>
      <c r="E23" s="1" t="s">
        <v>278</v>
      </c>
      <c r="F23" s="4">
        <v>525000</v>
      </c>
      <c r="G23" s="4">
        <v>5109.5600000000004</v>
      </c>
      <c r="H23" s="4">
        <v>2.5499999999999998</v>
      </c>
    </row>
    <row r="24" spans="2:8">
      <c r="B24" s="1" t="s">
        <v>1003</v>
      </c>
      <c r="C24" s="23" t="s">
        <v>131</v>
      </c>
      <c r="D24" s="1" t="s">
        <v>145</v>
      </c>
      <c r="E24" s="1" t="s">
        <v>279</v>
      </c>
      <c r="F24" s="4">
        <v>660000</v>
      </c>
      <c r="G24" s="4">
        <v>5070.45</v>
      </c>
      <c r="H24" s="4">
        <v>2.5299999999999998</v>
      </c>
    </row>
    <row r="25" spans="2:8">
      <c r="B25" s="1" t="s">
        <v>1007</v>
      </c>
      <c r="C25" s="23" t="s">
        <v>131</v>
      </c>
      <c r="D25" s="1" t="s">
        <v>147</v>
      </c>
      <c r="E25" s="1" t="s">
        <v>148</v>
      </c>
      <c r="F25" s="4">
        <v>250000</v>
      </c>
      <c r="G25" s="4">
        <v>4853.13</v>
      </c>
      <c r="H25" s="4">
        <v>2.42</v>
      </c>
    </row>
    <row r="26" spans="2:8">
      <c r="B26" s="1" t="s">
        <v>1005</v>
      </c>
      <c r="C26" s="23" t="s">
        <v>131</v>
      </c>
      <c r="D26" s="1" t="s">
        <v>145</v>
      </c>
      <c r="E26" s="1" t="s">
        <v>146</v>
      </c>
      <c r="F26" s="4">
        <v>221000</v>
      </c>
      <c r="G26" s="4">
        <v>4797.58</v>
      </c>
      <c r="H26" s="4">
        <v>2.39</v>
      </c>
    </row>
    <row r="27" spans="2:8">
      <c r="B27" s="1" t="s">
        <v>1006</v>
      </c>
      <c r="C27" s="23" t="s">
        <v>131</v>
      </c>
      <c r="D27" s="1" t="s">
        <v>237</v>
      </c>
      <c r="E27" s="1" t="s">
        <v>280</v>
      </c>
      <c r="F27" s="4">
        <v>936000</v>
      </c>
      <c r="G27" s="4">
        <v>4794.66</v>
      </c>
      <c r="H27" s="4">
        <v>2.39</v>
      </c>
    </row>
    <row r="28" spans="2:8">
      <c r="B28" s="1" t="s">
        <v>1009</v>
      </c>
      <c r="C28" s="23" t="s">
        <v>131</v>
      </c>
      <c r="D28" s="1" t="s">
        <v>155</v>
      </c>
      <c r="E28" s="1" t="s">
        <v>281</v>
      </c>
      <c r="F28" s="4">
        <v>200000</v>
      </c>
      <c r="G28" s="4">
        <v>4402.3999999999996</v>
      </c>
      <c r="H28" s="4">
        <v>2.2000000000000002</v>
      </c>
    </row>
    <row r="29" spans="2:8">
      <c r="B29" s="1" t="s">
        <v>2550</v>
      </c>
      <c r="C29" s="23" t="s">
        <v>131</v>
      </c>
      <c r="D29" s="1" t="s">
        <v>147</v>
      </c>
      <c r="E29" s="1" t="s">
        <v>621</v>
      </c>
      <c r="F29" s="4">
        <v>945000</v>
      </c>
      <c r="G29" s="4">
        <v>4098.47</v>
      </c>
      <c r="H29" s="4">
        <v>2.04</v>
      </c>
    </row>
    <row r="30" spans="2:8">
      <c r="B30" s="1" t="s">
        <v>1030</v>
      </c>
      <c r="C30" s="23" t="s">
        <v>131</v>
      </c>
      <c r="D30" s="1" t="s">
        <v>165</v>
      </c>
      <c r="E30" s="1" t="s">
        <v>166</v>
      </c>
      <c r="F30" s="4">
        <v>529919</v>
      </c>
      <c r="G30" s="4">
        <v>4026.06</v>
      </c>
      <c r="H30" s="4">
        <v>2.0099999999999998</v>
      </c>
    </row>
    <row r="31" spans="2:8">
      <c r="B31" s="1" t="s">
        <v>1012</v>
      </c>
      <c r="C31" s="23" t="s">
        <v>131</v>
      </c>
      <c r="D31" s="1" t="s">
        <v>170</v>
      </c>
      <c r="E31" s="1" t="s">
        <v>171</v>
      </c>
      <c r="F31" s="4">
        <v>539426</v>
      </c>
      <c r="G31" s="4">
        <v>3810.24</v>
      </c>
      <c r="H31" s="4">
        <v>1.9</v>
      </c>
    </row>
    <row r="32" spans="2:8">
      <c r="B32" s="1" t="s">
        <v>1015</v>
      </c>
      <c r="C32" s="23" t="s">
        <v>131</v>
      </c>
      <c r="D32" s="1" t="s">
        <v>193</v>
      </c>
      <c r="E32" s="1" t="s">
        <v>194</v>
      </c>
      <c r="F32" s="4">
        <v>17340</v>
      </c>
      <c r="G32" s="4">
        <v>3789.49</v>
      </c>
      <c r="H32" s="4">
        <v>1.89</v>
      </c>
    </row>
    <row r="33" spans="2:8">
      <c r="B33" s="1" t="s">
        <v>1011</v>
      </c>
      <c r="C33" s="23" t="s">
        <v>131</v>
      </c>
      <c r="D33" s="1" t="s">
        <v>147</v>
      </c>
      <c r="E33" s="1" t="s">
        <v>283</v>
      </c>
      <c r="F33" s="4">
        <v>90425</v>
      </c>
      <c r="G33" s="4">
        <v>3737.04</v>
      </c>
      <c r="H33" s="4">
        <v>1.86</v>
      </c>
    </row>
    <row r="34" spans="2:8">
      <c r="B34" s="1" t="s">
        <v>1013</v>
      </c>
      <c r="C34" s="23" t="s">
        <v>131</v>
      </c>
      <c r="D34" s="1" t="s">
        <v>147</v>
      </c>
      <c r="E34" s="1" t="s">
        <v>284</v>
      </c>
      <c r="F34" s="4">
        <v>130000</v>
      </c>
      <c r="G34" s="4">
        <v>3503.76</v>
      </c>
      <c r="H34" s="4">
        <v>1.75</v>
      </c>
    </row>
    <row r="35" spans="2:8">
      <c r="B35" s="1" t="s">
        <v>1016</v>
      </c>
      <c r="C35" s="23" t="s">
        <v>131</v>
      </c>
      <c r="D35" s="1" t="s">
        <v>177</v>
      </c>
      <c r="E35" s="1" t="s">
        <v>285</v>
      </c>
      <c r="F35" s="4">
        <v>406000</v>
      </c>
      <c r="G35" s="4">
        <v>3295.3</v>
      </c>
      <c r="H35" s="4">
        <v>1.64</v>
      </c>
    </row>
    <row r="36" spans="2:8">
      <c r="B36" s="1" t="s">
        <v>1014</v>
      </c>
      <c r="C36" s="23" t="s">
        <v>131</v>
      </c>
      <c r="D36" s="1" t="s">
        <v>132</v>
      </c>
      <c r="E36" s="1" t="s">
        <v>149</v>
      </c>
      <c r="F36" s="4">
        <v>511500</v>
      </c>
      <c r="G36" s="4">
        <v>3257.23</v>
      </c>
      <c r="H36" s="4">
        <v>1.63</v>
      </c>
    </row>
    <row r="37" spans="2:8">
      <c r="B37" s="1" t="s">
        <v>1017</v>
      </c>
      <c r="C37" s="23" t="s">
        <v>131</v>
      </c>
      <c r="D37" s="1" t="s">
        <v>132</v>
      </c>
      <c r="E37" s="1" t="s">
        <v>140</v>
      </c>
      <c r="F37" s="4">
        <v>186000</v>
      </c>
      <c r="G37" s="4">
        <v>3089.65</v>
      </c>
      <c r="H37" s="4">
        <v>1.54</v>
      </c>
    </row>
    <row r="38" spans="2:8">
      <c r="B38" s="1" t="s">
        <v>1019</v>
      </c>
      <c r="C38" s="23" t="s">
        <v>131</v>
      </c>
      <c r="D38" s="1" t="s">
        <v>147</v>
      </c>
      <c r="E38" s="1" t="s">
        <v>286</v>
      </c>
      <c r="F38" s="4">
        <v>81400</v>
      </c>
      <c r="G38" s="4">
        <v>2910.05</v>
      </c>
      <c r="H38" s="4">
        <v>1.45</v>
      </c>
    </row>
    <row r="39" spans="2:8">
      <c r="B39" s="1" t="s">
        <v>1027</v>
      </c>
      <c r="C39" s="23" t="s">
        <v>131</v>
      </c>
      <c r="D39" s="1" t="s">
        <v>147</v>
      </c>
      <c r="E39" s="1" t="s">
        <v>288</v>
      </c>
      <c r="F39" s="4">
        <v>245000</v>
      </c>
      <c r="G39" s="4">
        <v>2690.59</v>
      </c>
      <c r="H39" s="4">
        <v>1.34</v>
      </c>
    </row>
    <row r="40" spans="2:8">
      <c r="B40" s="1" t="s">
        <v>1020</v>
      </c>
      <c r="C40" s="23" t="s">
        <v>131</v>
      </c>
      <c r="D40" s="1" t="s">
        <v>186</v>
      </c>
      <c r="E40" s="1" t="s">
        <v>197</v>
      </c>
      <c r="F40" s="4">
        <v>486850</v>
      </c>
      <c r="G40" s="4">
        <v>2677.68</v>
      </c>
      <c r="H40" s="4">
        <v>1.34</v>
      </c>
    </row>
    <row r="41" spans="2:8">
      <c r="B41" s="1" t="s">
        <v>1023</v>
      </c>
      <c r="C41" s="23" t="s">
        <v>131</v>
      </c>
      <c r="D41" s="1" t="s">
        <v>177</v>
      </c>
      <c r="E41" s="1" t="s">
        <v>287</v>
      </c>
      <c r="F41" s="4">
        <v>68470</v>
      </c>
      <c r="G41" s="4">
        <v>2573.65</v>
      </c>
      <c r="H41" s="4">
        <v>1.28</v>
      </c>
    </row>
    <row r="42" spans="2:8">
      <c r="B42" s="1" t="s">
        <v>1024</v>
      </c>
      <c r="C42" s="23" t="s">
        <v>131</v>
      </c>
      <c r="D42" s="1" t="s">
        <v>147</v>
      </c>
      <c r="E42" s="1" t="s">
        <v>292</v>
      </c>
      <c r="F42" s="4">
        <v>255000</v>
      </c>
      <c r="G42" s="4">
        <v>2479.62</v>
      </c>
      <c r="H42" s="4">
        <v>1.24</v>
      </c>
    </row>
    <row r="43" spans="2:8">
      <c r="B43" s="1" t="s">
        <v>1022</v>
      </c>
      <c r="C43" s="23" t="s">
        <v>131</v>
      </c>
      <c r="D43" s="1" t="s">
        <v>290</v>
      </c>
      <c r="E43" s="1" t="s">
        <v>291</v>
      </c>
      <c r="F43" s="4">
        <v>65000</v>
      </c>
      <c r="G43" s="4">
        <v>2409.29</v>
      </c>
      <c r="H43" s="4">
        <v>1.2</v>
      </c>
    </row>
    <row r="44" spans="2:8">
      <c r="B44" s="1" t="s">
        <v>1026</v>
      </c>
      <c r="C44" s="23" t="s">
        <v>131</v>
      </c>
      <c r="D44" s="1" t="s">
        <v>186</v>
      </c>
      <c r="E44" s="1" t="s">
        <v>294</v>
      </c>
      <c r="F44" s="4">
        <v>469000</v>
      </c>
      <c r="G44" s="4">
        <v>2293.41</v>
      </c>
      <c r="H44" s="4">
        <v>1.1399999999999999</v>
      </c>
    </row>
    <row r="45" spans="2:8">
      <c r="B45" s="1" t="s">
        <v>1037</v>
      </c>
      <c r="C45" s="23" t="s">
        <v>131</v>
      </c>
      <c r="D45" s="1" t="s">
        <v>268</v>
      </c>
      <c r="E45" s="1" t="s">
        <v>302</v>
      </c>
      <c r="F45" s="4">
        <v>981666</v>
      </c>
      <c r="G45" s="4">
        <v>2080.15</v>
      </c>
      <c r="H45" s="4">
        <v>1.04</v>
      </c>
    </row>
    <row r="46" spans="2:8">
      <c r="B46" s="1" t="s">
        <v>2553</v>
      </c>
      <c r="C46" s="23" t="s">
        <v>131</v>
      </c>
      <c r="D46" s="1" t="s">
        <v>147</v>
      </c>
      <c r="E46" s="1" t="s">
        <v>625</v>
      </c>
      <c r="F46" s="4">
        <v>395133</v>
      </c>
      <c r="G46" s="4">
        <v>2077.21</v>
      </c>
      <c r="H46" s="4">
        <v>1.04</v>
      </c>
    </row>
    <row r="47" spans="2:8">
      <c r="B47" s="1" t="s">
        <v>1036</v>
      </c>
      <c r="C47" s="23" t="s">
        <v>131</v>
      </c>
      <c r="D47" s="1" t="s">
        <v>159</v>
      </c>
      <c r="E47" s="1" t="s">
        <v>301</v>
      </c>
      <c r="F47" s="4">
        <v>49400</v>
      </c>
      <c r="G47" s="4">
        <v>2070.2800000000002</v>
      </c>
      <c r="H47" s="4">
        <v>1.03</v>
      </c>
    </row>
    <row r="48" spans="2:8">
      <c r="B48" s="1" t="s">
        <v>1033</v>
      </c>
      <c r="C48" s="23" t="s">
        <v>131</v>
      </c>
      <c r="D48" s="1" t="s">
        <v>143</v>
      </c>
      <c r="E48" s="1" t="s">
        <v>144</v>
      </c>
      <c r="F48" s="4">
        <v>300000</v>
      </c>
      <c r="G48" s="4">
        <v>2054.85</v>
      </c>
      <c r="H48" s="4">
        <v>1.03</v>
      </c>
    </row>
    <row r="49" spans="2:8">
      <c r="B49" s="1" t="s">
        <v>1034</v>
      </c>
      <c r="C49" s="23" t="s">
        <v>131</v>
      </c>
      <c r="D49" s="1" t="s">
        <v>182</v>
      </c>
      <c r="E49" s="1" t="s">
        <v>298</v>
      </c>
      <c r="F49" s="4">
        <v>114000</v>
      </c>
      <c r="G49" s="4">
        <v>2043.28</v>
      </c>
      <c r="H49" s="4">
        <v>1.02</v>
      </c>
    </row>
    <row r="50" spans="2:8">
      <c r="B50" s="1" t="s">
        <v>1032</v>
      </c>
      <c r="C50" s="23" t="s">
        <v>131</v>
      </c>
      <c r="D50" s="1" t="s">
        <v>186</v>
      </c>
      <c r="E50" s="1" t="s">
        <v>297</v>
      </c>
      <c r="F50" s="4">
        <v>187000</v>
      </c>
      <c r="G50" s="4">
        <v>2022.59</v>
      </c>
      <c r="H50" s="4">
        <v>1.01</v>
      </c>
    </row>
    <row r="51" spans="2:8">
      <c r="B51" s="1" t="s">
        <v>1035</v>
      </c>
      <c r="C51" s="23" t="s">
        <v>131</v>
      </c>
      <c r="D51" s="1" t="s">
        <v>155</v>
      </c>
      <c r="E51" s="1" t="s">
        <v>300</v>
      </c>
      <c r="F51" s="4">
        <v>114000</v>
      </c>
      <c r="G51" s="4">
        <v>2014.21</v>
      </c>
      <c r="H51" s="4">
        <v>1</v>
      </c>
    </row>
    <row r="52" spans="2:8">
      <c r="B52" s="1" t="s">
        <v>2493</v>
      </c>
      <c r="C52" s="23" t="s">
        <v>131</v>
      </c>
      <c r="D52" s="1" t="s">
        <v>132</v>
      </c>
      <c r="E52" s="1" t="s">
        <v>259</v>
      </c>
      <c r="F52" s="4">
        <v>809617</v>
      </c>
      <c r="G52" s="4">
        <v>1939.84</v>
      </c>
      <c r="H52" s="4">
        <v>0.97</v>
      </c>
    </row>
    <row r="53" spans="2:8">
      <c r="B53" s="1" t="s">
        <v>1028</v>
      </c>
      <c r="C53" s="23" t="s">
        <v>131</v>
      </c>
      <c r="D53" s="1" t="s">
        <v>250</v>
      </c>
      <c r="E53" s="1" t="s">
        <v>296</v>
      </c>
      <c r="F53" s="4">
        <v>540000</v>
      </c>
      <c r="G53" s="4">
        <v>1921.86</v>
      </c>
      <c r="H53" s="4">
        <v>0.96</v>
      </c>
    </row>
    <row r="54" spans="2:8">
      <c r="B54" s="1" t="s">
        <v>2554</v>
      </c>
      <c r="C54" s="23" t="s">
        <v>131</v>
      </c>
      <c r="D54" s="1" t="s">
        <v>204</v>
      </c>
      <c r="E54" s="1" t="s">
        <v>711</v>
      </c>
      <c r="F54" s="4">
        <v>280000</v>
      </c>
      <c r="G54" s="4">
        <v>1907.5</v>
      </c>
      <c r="H54" s="4">
        <v>0.95</v>
      </c>
    </row>
    <row r="55" spans="2:8">
      <c r="B55" s="1" t="s">
        <v>1008</v>
      </c>
      <c r="C55" s="23" t="s">
        <v>131</v>
      </c>
      <c r="D55" s="1" t="s">
        <v>165</v>
      </c>
      <c r="E55" s="1" t="s">
        <v>231</v>
      </c>
      <c r="F55" s="4">
        <v>198478</v>
      </c>
      <c r="G55" s="4">
        <v>1731.72</v>
      </c>
      <c r="H55" s="4">
        <v>0.86</v>
      </c>
    </row>
    <row r="56" spans="2:8">
      <c r="B56" s="1" t="s">
        <v>2555</v>
      </c>
      <c r="C56" s="23" t="s">
        <v>131</v>
      </c>
      <c r="D56" s="1" t="s">
        <v>155</v>
      </c>
      <c r="E56" s="1" t="s">
        <v>156</v>
      </c>
      <c r="F56" s="4">
        <v>100000</v>
      </c>
      <c r="G56" s="4">
        <v>1683.05</v>
      </c>
      <c r="H56" s="4">
        <v>0.84</v>
      </c>
    </row>
    <row r="57" spans="2:8">
      <c r="B57" s="1" t="s">
        <v>2487</v>
      </c>
      <c r="C57" s="23" t="s">
        <v>131</v>
      </c>
      <c r="D57" s="1" t="s">
        <v>177</v>
      </c>
      <c r="E57" s="1" t="s">
        <v>178</v>
      </c>
      <c r="F57" s="4">
        <v>44000</v>
      </c>
      <c r="G57" s="4">
        <v>1498.68</v>
      </c>
      <c r="H57" s="4">
        <v>0.75</v>
      </c>
    </row>
    <row r="58" spans="2:8">
      <c r="B58" s="1" t="s">
        <v>1040</v>
      </c>
      <c r="C58" s="23" t="s">
        <v>131</v>
      </c>
      <c r="D58" s="1" t="s">
        <v>182</v>
      </c>
      <c r="E58" s="1" t="s">
        <v>183</v>
      </c>
      <c r="F58" s="4">
        <v>230000</v>
      </c>
      <c r="G58" s="4">
        <v>1485.57</v>
      </c>
      <c r="H58" s="4">
        <v>0.74</v>
      </c>
    </row>
    <row r="59" spans="2:8">
      <c r="B59" s="1" t="s">
        <v>2556</v>
      </c>
      <c r="C59" s="23" t="s">
        <v>131</v>
      </c>
      <c r="D59" s="1" t="s">
        <v>147</v>
      </c>
      <c r="E59" s="1" t="s">
        <v>627</v>
      </c>
      <c r="F59" s="4">
        <v>246283</v>
      </c>
      <c r="G59" s="4">
        <v>1383.49</v>
      </c>
      <c r="H59" s="4">
        <v>0.69</v>
      </c>
    </row>
    <row r="60" spans="2:8">
      <c r="B60" s="1" t="s">
        <v>1031</v>
      </c>
      <c r="C60" s="23" t="s">
        <v>131</v>
      </c>
      <c r="D60" s="1" t="s">
        <v>220</v>
      </c>
      <c r="E60" s="1" t="s">
        <v>299</v>
      </c>
      <c r="F60" s="4">
        <v>28000</v>
      </c>
      <c r="G60" s="4">
        <v>1031.3800000000001</v>
      </c>
      <c r="H60" s="4">
        <v>0.51</v>
      </c>
    </row>
    <row r="61" spans="2:8">
      <c r="B61" s="2" t="s">
        <v>209</v>
      </c>
      <c r="C61" s="9"/>
      <c r="D61" s="2"/>
      <c r="E61" s="2"/>
      <c r="F61" s="10"/>
      <c r="G61" s="10">
        <f>SUM(G13:G60)</f>
        <v>189503.70999999993</v>
      </c>
      <c r="H61" s="10">
        <f>SUM(H13:H60)</f>
        <v>94.53000000000003</v>
      </c>
    </row>
    <row r="62" spans="2:8">
      <c r="B62" s="2" t="s">
        <v>210</v>
      </c>
      <c r="C62" s="9"/>
      <c r="D62" s="2"/>
      <c r="E62" s="2"/>
      <c r="F62" s="10"/>
      <c r="G62" s="10">
        <v>6659</v>
      </c>
      <c r="H62" s="10">
        <v>3.32</v>
      </c>
    </row>
    <row r="63" spans="2:8">
      <c r="B63" s="2" t="s">
        <v>116</v>
      </c>
      <c r="C63" s="9"/>
      <c r="D63" s="2"/>
      <c r="E63" s="2"/>
      <c r="F63" s="10"/>
      <c r="G63" s="10">
        <v>196162.71</v>
      </c>
      <c r="H63" s="10">
        <v>97.87</v>
      </c>
    </row>
    <row r="64" spans="2:8">
      <c r="B64" s="2" t="s">
        <v>211</v>
      </c>
      <c r="C64" s="9"/>
      <c r="D64" s="2"/>
      <c r="E64" s="2"/>
      <c r="F64" s="10"/>
      <c r="G64" s="10">
        <v>4270.954971810017</v>
      </c>
      <c r="H64" s="10">
        <v>2.1299999999999955</v>
      </c>
    </row>
    <row r="65" spans="2:8">
      <c r="B65" s="2" t="s">
        <v>118</v>
      </c>
      <c r="C65" s="9"/>
      <c r="D65" s="2"/>
      <c r="E65" s="2"/>
      <c r="F65" s="10"/>
      <c r="G65" s="10">
        <v>200433.66497181001</v>
      </c>
      <c r="H65" s="10">
        <v>100</v>
      </c>
    </row>
    <row r="66" spans="2:8">
      <c r="B66" s="1" t="s">
        <v>119</v>
      </c>
    </row>
    <row r="67" spans="2:8">
      <c r="B67" s="1" t="s">
        <v>120</v>
      </c>
    </row>
    <row r="68" spans="2:8">
      <c r="B68" s="1" t="s">
        <v>121</v>
      </c>
      <c r="C68" s="31">
        <v>44742</v>
      </c>
    </row>
    <row r="69" spans="2:8" ht="25.5">
      <c r="B69" s="11" t="s">
        <v>122</v>
      </c>
      <c r="C69" s="5" t="s">
        <v>123</v>
      </c>
    </row>
    <row r="70" spans="2:8">
      <c r="B70" s="2"/>
    </row>
    <row r="71" spans="2:8">
      <c r="B71" s="2" t="s">
        <v>124</v>
      </c>
    </row>
    <row r="72" spans="2:8">
      <c r="B72" s="2" t="s">
        <v>212</v>
      </c>
    </row>
    <row r="73" spans="2:8">
      <c r="B73" s="2" t="s">
        <v>125</v>
      </c>
    </row>
    <row r="74" spans="2:8">
      <c r="B74" s="2" t="s">
        <v>712</v>
      </c>
      <c r="C74" s="9"/>
    </row>
    <row r="75" spans="2:8">
      <c r="B75" s="2" t="s">
        <v>713</v>
      </c>
      <c r="C75" s="9"/>
    </row>
    <row r="76" spans="2:8">
      <c r="B76" s="2" t="s">
        <v>714</v>
      </c>
      <c r="C76" s="9"/>
    </row>
    <row r="77" spans="2:8">
      <c r="B77" s="2" t="s">
        <v>715</v>
      </c>
      <c r="C77" s="9"/>
    </row>
    <row r="78" spans="2:8">
      <c r="B78" s="2" t="s">
        <v>716</v>
      </c>
      <c r="C78" s="9"/>
    </row>
    <row r="79" spans="2:8">
      <c r="B79" s="2" t="s">
        <v>717</v>
      </c>
      <c r="C79" s="9"/>
    </row>
    <row r="80" spans="2:8">
      <c r="B80" s="2" t="s">
        <v>718</v>
      </c>
      <c r="C80" s="9"/>
    </row>
    <row r="81" spans="2:3">
      <c r="B81" s="2" t="s">
        <v>719</v>
      </c>
      <c r="C81" s="9"/>
    </row>
    <row r="82" spans="2:3">
      <c r="B82" s="134" t="s">
        <v>2171</v>
      </c>
      <c r="C82" s="9"/>
    </row>
    <row r="83" spans="2:3">
      <c r="B83" s="134" t="s">
        <v>126</v>
      </c>
    </row>
    <row r="84" spans="2:3">
      <c r="B84" s="134" t="s">
        <v>127</v>
      </c>
    </row>
  </sheetData>
  <mergeCells count="3">
    <mergeCell ref="B1:E1"/>
    <mergeCell ref="C3:C7"/>
    <mergeCell ref="D3:D7"/>
  </mergeCells>
  <hyperlinks>
    <hyperlink ref="A1" location="Index!A1" display="Index" xr:uid="{00000000-0004-0000-1800-000000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69"/>
  <sheetViews>
    <sheetView workbookViewId="0">
      <selection activeCell="B1" sqref="B1:E1"/>
    </sheetView>
  </sheetViews>
  <sheetFormatPr defaultRowHeight="12.75"/>
  <cols>
    <col min="1" max="1" width="5.42578125" style="1" bestFit="1" customWidth="1"/>
    <col min="2" max="2" width="80.7109375" style="1" customWidth="1"/>
    <col min="3" max="3" width="25.7109375" style="5" customWidth="1"/>
    <col min="4" max="4" width="25.7109375" style="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0" t="s">
        <v>55</v>
      </c>
      <c r="C1" s="390"/>
      <c r="D1" s="390"/>
      <c r="E1" s="390"/>
    </row>
    <row r="2" spans="1:9" ht="13.5" thickBot="1"/>
    <row r="3" spans="1:9" s="15" customFormat="1" ht="15">
      <c r="B3" s="32" t="s">
        <v>2065</v>
      </c>
      <c r="C3" s="391"/>
      <c r="D3" s="394"/>
      <c r="F3" s="21"/>
      <c r="G3" s="21"/>
      <c r="H3" s="21"/>
    </row>
    <row r="4" spans="1:9" s="15" customFormat="1" ht="30">
      <c r="B4" s="33" t="s">
        <v>2066</v>
      </c>
      <c r="C4" s="392"/>
      <c r="D4" s="395"/>
      <c r="F4" s="21"/>
      <c r="G4" s="21"/>
      <c r="H4" s="21"/>
    </row>
    <row r="5" spans="1:9" s="15" customFormat="1" ht="15">
      <c r="B5" s="97" t="s">
        <v>993</v>
      </c>
      <c r="C5" s="392"/>
      <c r="D5" s="395"/>
      <c r="F5" s="21"/>
      <c r="G5" s="21"/>
      <c r="H5" s="21"/>
    </row>
    <row r="6" spans="1:9" s="15" customFormat="1" ht="15">
      <c r="B6" s="33" t="s">
        <v>2040</v>
      </c>
      <c r="C6" s="392"/>
      <c r="D6" s="395"/>
      <c r="F6" s="21"/>
      <c r="G6" s="21"/>
      <c r="H6" s="21"/>
    </row>
    <row r="7" spans="1:9" s="15" customFormat="1" ht="30.75" thickBot="1">
      <c r="B7" s="34" t="s">
        <v>2067</v>
      </c>
      <c r="C7" s="393"/>
      <c r="D7" s="396"/>
      <c r="F7" s="21"/>
      <c r="G7" s="21"/>
      <c r="H7" s="21"/>
    </row>
    <row r="8" spans="1:9" s="15" customFormat="1">
      <c r="C8" s="17" t="s">
        <v>995</v>
      </c>
      <c r="D8" s="17" t="s">
        <v>996</v>
      </c>
      <c r="F8" s="21"/>
      <c r="G8" s="21"/>
      <c r="H8" s="21"/>
    </row>
    <row r="11" spans="1:9">
      <c r="B11" s="1" t="s">
        <v>97</v>
      </c>
    </row>
    <row r="13" spans="1:9">
      <c r="B13" s="6" t="s">
        <v>98</v>
      </c>
      <c r="C13" s="7" t="s">
        <v>99</v>
      </c>
      <c r="D13" s="6" t="s">
        <v>128</v>
      </c>
      <c r="E13" s="6" t="s">
        <v>101</v>
      </c>
      <c r="F13" s="8" t="s">
        <v>102</v>
      </c>
      <c r="G13" s="8" t="s">
        <v>103</v>
      </c>
      <c r="H13" s="8" t="s">
        <v>104</v>
      </c>
      <c r="I13" s="2" t="s">
        <v>129</v>
      </c>
    </row>
    <row r="14" spans="1:9">
      <c r="B14" s="2" t="s">
        <v>130</v>
      </c>
      <c r="C14" s="23"/>
    </row>
    <row r="15" spans="1:9">
      <c r="B15" s="2" t="s">
        <v>106</v>
      </c>
      <c r="C15" s="23"/>
    </row>
    <row r="16" spans="1:9">
      <c r="B16" s="1" t="s">
        <v>997</v>
      </c>
      <c r="C16" s="23" t="s">
        <v>131</v>
      </c>
      <c r="D16" s="1" t="s">
        <v>132</v>
      </c>
      <c r="E16" s="1" t="s">
        <v>133</v>
      </c>
      <c r="F16" s="4">
        <v>1492680</v>
      </c>
      <c r="G16" s="4">
        <v>10556.23</v>
      </c>
      <c r="H16" s="4">
        <v>9.44</v>
      </c>
    </row>
    <row r="17" spans="2:8">
      <c r="B17" s="1" t="s">
        <v>446</v>
      </c>
      <c r="C17" s="23" t="s">
        <v>131</v>
      </c>
      <c r="D17" s="1" t="s">
        <v>132</v>
      </c>
      <c r="E17" s="1" t="s">
        <v>447</v>
      </c>
      <c r="F17" s="4">
        <v>2259000</v>
      </c>
      <c r="G17" s="4">
        <v>10524.68</v>
      </c>
      <c r="H17" s="4">
        <v>9.41</v>
      </c>
    </row>
    <row r="18" spans="2:8">
      <c r="B18" s="1" t="s">
        <v>998</v>
      </c>
      <c r="C18" s="23" t="s">
        <v>131</v>
      </c>
      <c r="D18" s="1" t="s">
        <v>134</v>
      </c>
      <c r="E18" s="1" t="s">
        <v>135</v>
      </c>
      <c r="F18" s="4">
        <v>352974</v>
      </c>
      <c r="G18" s="4">
        <v>9161.9699999999993</v>
      </c>
      <c r="H18" s="4">
        <v>8.19</v>
      </c>
    </row>
    <row r="19" spans="2:8">
      <c r="B19" s="1" t="s">
        <v>1001</v>
      </c>
      <c r="C19" s="23" t="s">
        <v>131</v>
      </c>
      <c r="D19" s="1" t="s">
        <v>137</v>
      </c>
      <c r="E19" s="1" t="s">
        <v>138</v>
      </c>
      <c r="F19" s="4">
        <v>585863</v>
      </c>
      <c r="G19" s="4">
        <v>8564.73</v>
      </c>
      <c r="H19" s="4">
        <v>7.66</v>
      </c>
    </row>
    <row r="20" spans="2:8">
      <c r="B20" s="1" t="s">
        <v>999</v>
      </c>
      <c r="C20" s="23" t="s">
        <v>131</v>
      </c>
      <c r="D20" s="1" t="s">
        <v>132</v>
      </c>
      <c r="E20" s="1" t="s">
        <v>136</v>
      </c>
      <c r="F20" s="4">
        <v>457000</v>
      </c>
      <c r="G20" s="4">
        <v>6160.36</v>
      </c>
      <c r="H20" s="4">
        <v>5.51</v>
      </c>
    </row>
    <row r="21" spans="2:8">
      <c r="B21" s="1" t="s">
        <v>1033</v>
      </c>
      <c r="C21" s="23" t="s">
        <v>131</v>
      </c>
      <c r="D21" s="1" t="s">
        <v>143</v>
      </c>
      <c r="E21" s="1" t="s">
        <v>144</v>
      </c>
      <c r="F21" s="4">
        <v>892245</v>
      </c>
      <c r="G21" s="4">
        <v>6111.43</v>
      </c>
      <c r="H21" s="4">
        <v>5.47</v>
      </c>
    </row>
    <row r="22" spans="2:8">
      <c r="B22" s="1" t="s">
        <v>2222</v>
      </c>
      <c r="C22" s="23" t="s">
        <v>131</v>
      </c>
      <c r="D22" s="1" t="s">
        <v>163</v>
      </c>
      <c r="E22" s="1" t="s">
        <v>164</v>
      </c>
      <c r="F22" s="4">
        <v>320000</v>
      </c>
      <c r="G22" s="4">
        <v>4986.3999999999996</v>
      </c>
      <c r="H22" s="4">
        <v>4.46</v>
      </c>
    </row>
    <row r="23" spans="2:8">
      <c r="B23" s="1" t="s">
        <v>1005</v>
      </c>
      <c r="C23" s="23" t="s">
        <v>131</v>
      </c>
      <c r="D23" s="1" t="s">
        <v>145</v>
      </c>
      <c r="E23" s="1" t="s">
        <v>146</v>
      </c>
      <c r="F23" s="4">
        <v>195000</v>
      </c>
      <c r="G23" s="4">
        <v>4233.16</v>
      </c>
      <c r="H23" s="4">
        <v>3.79</v>
      </c>
    </row>
    <row r="24" spans="2:8">
      <c r="B24" s="1" t="s">
        <v>2301</v>
      </c>
      <c r="C24" s="23" t="s">
        <v>131</v>
      </c>
      <c r="D24" s="1" t="s">
        <v>159</v>
      </c>
      <c r="E24" s="1" t="s">
        <v>455</v>
      </c>
      <c r="F24" s="4">
        <v>369369</v>
      </c>
      <c r="G24" s="4">
        <v>3387.85</v>
      </c>
      <c r="H24" s="4">
        <v>3.03</v>
      </c>
    </row>
    <row r="25" spans="2:8">
      <c r="B25" s="1" t="s">
        <v>2467</v>
      </c>
      <c r="C25" s="23" t="s">
        <v>131</v>
      </c>
      <c r="D25" s="1" t="s">
        <v>155</v>
      </c>
      <c r="E25" s="1" t="s">
        <v>476</v>
      </c>
      <c r="F25" s="4">
        <v>514666</v>
      </c>
      <c r="G25" s="4">
        <v>3354.59</v>
      </c>
      <c r="H25" s="4">
        <v>3</v>
      </c>
    </row>
    <row r="26" spans="2:8">
      <c r="B26" s="1" t="s">
        <v>1004</v>
      </c>
      <c r="C26" s="23" t="s">
        <v>131</v>
      </c>
      <c r="D26" s="1" t="s">
        <v>137</v>
      </c>
      <c r="E26" s="1" t="s">
        <v>278</v>
      </c>
      <c r="F26" s="4">
        <v>318000</v>
      </c>
      <c r="G26" s="4">
        <v>3094.94</v>
      </c>
      <c r="H26" s="4">
        <v>2.77</v>
      </c>
    </row>
    <row r="27" spans="2:8">
      <c r="B27" s="1" t="s">
        <v>2466</v>
      </c>
      <c r="C27" s="23" t="s">
        <v>131</v>
      </c>
      <c r="D27" s="1" t="s">
        <v>153</v>
      </c>
      <c r="E27" s="1" t="s">
        <v>154</v>
      </c>
      <c r="F27" s="4">
        <v>146500</v>
      </c>
      <c r="G27" s="4">
        <v>3072.32</v>
      </c>
      <c r="H27" s="4">
        <v>2.75</v>
      </c>
    </row>
    <row r="28" spans="2:8">
      <c r="B28" s="1" t="s">
        <v>1037</v>
      </c>
      <c r="C28" s="23" t="s">
        <v>131</v>
      </c>
      <c r="D28" s="1" t="s">
        <v>268</v>
      </c>
      <c r="E28" s="1" t="s">
        <v>302</v>
      </c>
      <c r="F28" s="4">
        <v>1430000</v>
      </c>
      <c r="G28" s="4">
        <v>3030.17</v>
      </c>
      <c r="H28" s="4">
        <v>2.71</v>
      </c>
    </row>
    <row r="29" spans="2:8">
      <c r="B29" s="1" t="s">
        <v>2271</v>
      </c>
      <c r="C29" s="23" t="s">
        <v>131</v>
      </c>
      <c r="D29" s="1" t="s">
        <v>134</v>
      </c>
      <c r="E29" s="1" t="s">
        <v>368</v>
      </c>
      <c r="F29" s="4">
        <v>900000</v>
      </c>
      <c r="G29" s="4">
        <v>2775.6</v>
      </c>
      <c r="H29" s="4">
        <v>2.48</v>
      </c>
    </row>
    <row r="30" spans="2:8">
      <c r="B30" s="1" t="s">
        <v>1032</v>
      </c>
      <c r="C30" s="23" t="s">
        <v>131</v>
      </c>
      <c r="D30" s="1" t="s">
        <v>186</v>
      </c>
      <c r="E30" s="1" t="s">
        <v>297</v>
      </c>
      <c r="F30" s="4">
        <v>235000</v>
      </c>
      <c r="G30" s="4">
        <v>2541.7600000000002</v>
      </c>
      <c r="H30" s="4">
        <v>2.27</v>
      </c>
    </row>
    <row r="31" spans="2:8">
      <c r="B31" s="1" t="s">
        <v>1025</v>
      </c>
      <c r="C31" s="23" t="s">
        <v>131</v>
      </c>
      <c r="D31" s="1" t="s">
        <v>168</v>
      </c>
      <c r="E31" s="1" t="s">
        <v>169</v>
      </c>
      <c r="F31" s="4">
        <v>119746</v>
      </c>
      <c r="G31" s="4">
        <v>2540.9499999999998</v>
      </c>
      <c r="H31" s="4">
        <v>2.27</v>
      </c>
    </row>
    <row r="32" spans="2:8">
      <c r="B32" s="1" t="s">
        <v>2255</v>
      </c>
      <c r="C32" s="23" t="s">
        <v>131</v>
      </c>
      <c r="D32" s="1" t="s">
        <v>159</v>
      </c>
      <c r="E32" s="1" t="s">
        <v>160</v>
      </c>
      <c r="F32" s="4">
        <v>300000</v>
      </c>
      <c r="G32" s="4">
        <v>2491.8000000000002</v>
      </c>
      <c r="H32" s="4">
        <v>2.23</v>
      </c>
    </row>
    <row r="33" spans="2:8">
      <c r="B33" s="1" t="s">
        <v>2267</v>
      </c>
      <c r="C33" s="23" t="s">
        <v>131</v>
      </c>
      <c r="D33" s="1" t="s">
        <v>191</v>
      </c>
      <c r="E33" s="1" t="s">
        <v>360</v>
      </c>
      <c r="F33" s="4">
        <v>93394</v>
      </c>
      <c r="G33" s="4">
        <v>2390.42</v>
      </c>
      <c r="H33" s="4">
        <v>2.14</v>
      </c>
    </row>
    <row r="34" spans="2:8">
      <c r="B34" s="1" t="s">
        <v>2238</v>
      </c>
      <c r="C34" s="23" t="s">
        <v>131</v>
      </c>
      <c r="D34" s="1" t="s">
        <v>468</v>
      </c>
      <c r="E34" s="1" t="s">
        <v>470</v>
      </c>
      <c r="F34" s="4">
        <v>683730</v>
      </c>
      <c r="G34" s="4">
        <v>2138.02</v>
      </c>
      <c r="H34" s="4">
        <v>1.91</v>
      </c>
    </row>
    <row r="35" spans="2:8">
      <c r="B35" s="1" t="s">
        <v>1031</v>
      </c>
      <c r="C35" s="23" t="s">
        <v>131</v>
      </c>
      <c r="D35" s="1" t="s">
        <v>220</v>
      </c>
      <c r="E35" s="1" t="s">
        <v>299</v>
      </c>
      <c r="F35" s="4">
        <v>56147</v>
      </c>
      <c r="G35" s="4">
        <v>2068.17</v>
      </c>
      <c r="H35" s="4">
        <v>1.85</v>
      </c>
    </row>
    <row r="36" spans="2:8">
      <c r="B36" s="1" t="s">
        <v>2246</v>
      </c>
      <c r="C36" s="23" t="s">
        <v>131</v>
      </c>
      <c r="D36" s="1" t="s">
        <v>345</v>
      </c>
      <c r="E36" s="1" t="s">
        <v>346</v>
      </c>
      <c r="F36" s="4">
        <v>228062</v>
      </c>
      <c r="G36" s="4">
        <v>1977.41</v>
      </c>
      <c r="H36" s="4">
        <v>1.77</v>
      </c>
    </row>
    <row r="37" spans="2:8">
      <c r="B37" s="1" t="s">
        <v>1014</v>
      </c>
      <c r="C37" s="23" t="s">
        <v>131</v>
      </c>
      <c r="D37" s="1" t="s">
        <v>132</v>
      </c>
      <c r="E37" s="1" t="s">
        <v>149</v>
      </c>
      <c r="F37" s="4">
        <v>310000</v>
      </c>
      <c r="G37" s="4">
        <v>1974.08</v>
      </c>
      <c r="H37" s="4">
        <v>1.77</v>
      </c>
    </row>
    <row r="38" spans="2:8">
      <c r="B38" s="1" t="s">
        <v>2242</v>
      </c>
      <c r="C38" s="23" t="s">
        <v>131</v>
      </c>
      <c r="D38" s="1" t="s">
        <v>168</v>
      </c>
      <c r="E38" s="1" t="s">
        <v>176</v>
      </c>
      <c r="F38" s="4">
        <v>35168</v>
      </c>
      <c r="G38" s="4">
        <v>1971.98</v>
      </c>
      <c r="H38" s="4">
        <v>1.76</v>
      </c>
    </row>
    <row r="39" spans="2:8">
      <c r="B39" s="1" t="s">
        <v>1009</v>
      </c>
      <c r="C39" s="23" t="s">
        <v>131</v>
      </c>
      <c r="D39" s="1" t="s">
        <v>155</v>
      </c>
      <c r="E39" s="1" t="s">
        <v>281</v>
      </c>
      <c r="F39" s="4">
        <v>88000</v>
      </c>
      <c r="G39" s="4">
        <v>1937.06</v>
      </c>
      <c r="H39" s="4">
        <v>1.73</v>
      </c>
    </row>
    <row r="40" spans="2:8">
      <c r="B40" s="1" t="s">
        <v>2245</v>
      </c>
      <c r="C40" s="23" t="s">
        <v>131</v>
      </c>
      <c r="D40" s="1" t="s">
        <v>347</v>
      </c>
      <c r="E40" s="1" t="s">
        <v>348</v>
      </c>
      <c r="F40" s="4">
        <v>508573</v>
      </c>
      <c r="G40" s="4">
        <v>1722.28</v>
      </c>
      <c r="H40" s="4">
        <v>1.54</v>
      </c>
    </row>
    <row r="41" spans="2:8">
      <c r="B41" s="1" t="s">
        <v>1024</v>
      </c>
      <c r="C41" s="23" t="s">
        <v>131</v>
      </c>
      <c r="D41" s="1" t="s">
        <v>147</v>
      </c>
      <c r="E41" s="1" t="s">
        <v>292</v>
      </c>
      <c r="F41" s="4">
        <v>170883</v>
      </c>
      <c r="G41" s="4">
        <v>1661.67</v>
      </c>
      <c r="H41" s="4">
        <v>1.49</v>
      </c>
    </row>
    <row r="42" spans="2:8">
      <c r="B42" s="1" t="s">
        <v>2216</v>
      </c>
      <c r="C42" s="23" t="s">
        <v>131</v>
      </c>
      <c r="D42" s="1" t="s">
        <v>290</v>
      </c>
      <c r="E42" s="1" t="s">
        <v>458</v>
      </c>
      <c r="F42" s="4">
        <v>50241</v>
      </c>
      <c r="G42" s="4">
        <v>1366.4</v>
      </c>
      <c r="H42" s="4">
        <v>1.22</v>
      </c>
    </row>
    <row r="43" spans="2:8">
      <c r="B43" s="1" t="s">
        <v>1006</v>
      </c>
      <c r="C43" s="23" t="s">
        <v>131</v>
      </c>
      <c r="D43" s="1" t="s">
        <v>237</v>
      </c>
      <c r="E43" s="1" t="s">
        <v>280</v>
      </c>
      <c r="F43" s="4">
        <v>263525</v>
      </c>
      <c r="G43" s="4">
        <v>1349.91</v>
      </c>
      <c r="H43" s="4">
        <v>1.21</v>
      </c>
    </row>
    <row r="44" spans="2:8">
      <c r="B44" s="1" t="s">
        <v>2212</v>
      </c>
      <c r="C44" s="23" t="s">
        <v>131</v>
      </c>
      <c r="D44" s="1" t="s">
        <v>290</v>
      </c>
      <c r="E44" s="1" t="s">
        <v>386</v>
      </c>
      <c r="F44" s="4">
        <v>13000</v>
      </c>
      <c r="G44" s="4">
        <v>1101.2</v>
      </c>
      <c r="H44" s="4">
        <v>0.98</v>
      </c>
    </row>
    <row r="45" spans="2:8">
      <c r="B45" s="1" t="s">
        <v>2445</v>
      </c>
      <c r="C45" s="23" t="s">
        <v>131</v>
      </c>
      <c r="D45" s="1" t="s">
        <v>143</v>
      </c>
      <c r="E45" s="1" t="s">
        <v>484</v>
      </c>
      <c r="F45" s="4">
        <v>56588</v>
      </c>
      <c r="G45" s="4">
        <v>171.12</v>
      </c>
      <c r="H45" s="4">
        <v>0.15</v>
      </c>
    </row>
    <row r="46" spans="2:8">
      <c r="B46" s="2" t="s">
        <v>209</v>
      </c>
      <c r="C46" s="30"/>
      <c r="D46" s="2"/>
      <c r="E46" s="2"/>
      <c r="F46" s="10"/>
      <c r="G46" s="10">
        <f>SUM(G13:G45)</f>
        <v>108418.66</v>
      </c>
      <c r="H46" s="10">
        <f>SUM(H13:H45)</f>
        <v>96.96</v>
      </c>
    </row>
    <row r="47" spans="2:8">
      <c r="B47" s="2" t="s">
        <v>210</v>
      </c>
      <c r="C47" s="9"/>
      <c r="D47" s="2"/>
      <c r="E47" s="2"/>
      <c r="F47" s="10"/>
      <c r="G47" s="10">
        <v>3204</v>
      </c>
      <c r="H47" s="10">
        <v>2.87</v>
      </c>
    </row>
    <row r="48" spans="2:8">
      <c r="B48" s="2" t="s">
        <v>116</v>
      </c>
      <c r="C48" s="9"/>
      <c r="D48" s="2"/>
      <c r="E48" s="2"/>
      <c r="F48" s="10"/>
      <c r="G48" s="10">
        <v>111622.66</v>
      </c>
      <c r="H48" s="10">
        <v>99.84</v>
      </c>
    </row>
    <row r="49" spans="2:8">
      <c r="B49" s="2" t="s">
        <v>211</v>
      </c>
      <c r="C49" s="9"/>
      <c r="D49" s="2"/>
      <c r="E49" s="2"/>
      <c r="F49" s="10"/>
      <c r="G49" s="10">
        <v>185.61946509999689</v>
      </c>
      <c r="H49" s="10">
        <v>0.15999999999999659</v>
      </c>
    </row>
    <row r="50" spans="2:8">
      <c r="B50" s="2" t="s">
        <v>118</v>
      </c>
      <c r="C50" s="9"/>
      <c r="D50" s="2"/>
      <c r="E50" s="2"/>
      <c r="F50" s="10"/>
      <c r="G50" s="10">
        <v>111808.2794651</v>
      </c>
      <c r="H50" s="10">
        <v>100</v>
      </c>
    </row>
    <row r="51" spans="2:8">
      <c r="B51" s="1" t="s">
        <v>119</v>
      </c>
    </row>
    <row r="52" spans="2:8">
      <c r="B52" s="1" t="s">
        <v>120</v>
      </c>
    </row>
    <row r="53" spans="2:8">
      <c r="B53" s="1" t="s">
        <v>121</v>
      </c>
      <c r="C53" s="31">
        <v>44742</v>
      </c>
    </row>
    <row r="54" spans="2:8" ht="25.5">
      <c r="B54" s="11" t="s">
        <v>122</v>
      </c>
      <c r="C54" s="5" t="s">
        <v>123</v>
      </c>
    </row>
    <row r="55" spans="2:8">
      <c r="B55" s="2"/>
    </row>
    <row r="56" spans="2:8">
      <c r="B56" s="2" t="s">
        <v>124</v>
      </c>
    </row>
    <row r="57" spans="2:8">
      <c r="B57" s="2" t="s">
        <v>212</v>
      </c>
    </row>
    <row r="58" spans="2:8">
      <c r="B58" s="2" t="s">
        <v>125</v>
      </c>
    </row>
    <row r="59" spans="2:8">
      <c r="B59" s="2" t="s">
        <v>703</v>
      </c>
      <c r="C59" s="9"/>
    </row>
    <row r="60" spans="2:8">
      <c r="B60" s="2" t="s">
        <v>704</v>
      </c>
      <c r="C60" s="9"/>
    </row>
    <row r="61" spans="2:8">
      <c r="B61" s="2" t="s">
        <v>705</v>
      </c>
      <c r="C61" s="9"/>
    </row>
    <row r="62" spans="2:8">
      <c r="B62" s="2" t="s">
        <v>706</v>
      </c>
      <c r="C62" s="9"/>
    </row>
    <row r="63" spans="2:8">
      <c r="B63" s="2" t="s">
        <v>707</v>
      </c>
      <c r="C63" s="9"/>
    </row>
    <row r="64" spans="2:8">
      <c r="B64" s="2" t="s">
        <v>708</v>
      </c>
      <c r="C64" s="9"/>
    </row>
    <row r="65" spans="2:3">
      <c r="B65" s="2" t="s">
        <v>709</v>
      </c>
      <c r="C65" s="9"/>
    </row>
    <row r="66" spans="2:3">
      <c r="B66" s="2" t="s">
        <v>710</v>
      </c>
      <c r="C66" s="9"/>
    </row>
    <row r="67" spans="2:3">
      <c r="B67" s="134" t="s">
        <v>2155</v>
      </c>
      <c r="C67" s="9"/>
    </row>
    <row r="68" spans="2:3">
      <c r="B68" s="134" t="s">
        <v>126</v>
      </c>
    </row>
    <row r="69" spans="2:3">
      <c r="B69" s="134" t="s">
        <v>127</v>
      </c>
    </row>
  </sheetData>
  <mergeCells count="3">
    <mergeCell ref="B1:E1"/>
    <mergeCell ref="C3:C7"/>
    <mergeCell ref="D3:D7"/>
  </mergeCells>
  <hyperlinks>
    <hyperlink ref="A1" location="Index!A1" display="Index" xr:uid="{00000000-0004-0000-1700-000000000000}"/>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93"/>
  <sheetViews>
    <sheetView workbookViewId="0">
      <selection activeCell="B1" sqref="B1:E1"/>
    </sheetView>
  </sheetViews>
  <sheetFormatPr defaultRowHeight="12.75"/>
  <cols>
    <col min="1" max="1" width="5.42578125" style="1" bestFit="1" customWidth="1"/>
    <col min="2" max="2" width="80.7109375" style="1" customWidth="1"/>
    <col min="3" max="3" width="25.7109375" style="5" customWidth="1"/>
    <col min="4" max="4" width="25.7109375" style="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0" t="s">
        <v>65</v>
      </c>
      <c r="C1" s="390"/>
      <c r="D1" s="390"/>
      <c r="E1" s="390"/>
    </row>
    <row r="2" spans="1:9" ht="13.5" thickBot="1"/>
    <row r="3" spans="1:9" s="15" customFormat="1" ht="15">
      <c r="B3" s="32" t="s">
        <v>2071</v>
      </c>
      <c r="C3" s="391"/>
      <c r="D3" s="394"/>
      <c r="F3" s="21"/>
      <c r="G3" s="21"/>
      <c r="H3" s="21"/>
    </row>
    <row r="4" spans="1:9" s="15" customFormat="1" ht="30">
      <c r="B4" s="33" t="s">
        <v>2072</v>
      </c>
      <c r="C4" s="392"/>
      <c r="D4" s="395"/>
      <c r="F4" s="21"/>
      <c r="G4" s="21"/>
      <c r="H4" s="21"/>
    </row>
    <row r="5" spans="1:9" s="15" customFormat="1" ht="15">
      <c r="B5" s="33" t="s">
        <v>993</v>
      </c>
      <c r="C5" s="392"/>
      <c r="D5" s="395"/>
      <c r="F5" s="21"/>
      <c r="G5" s="21"/>
      <c r="H5" s="21"/>
    </row>
    <row r="6" spans="1:9" s="15" customFormat="1" ht="15">
      <c r="B6" s="33" t="s">
        <v>2040</v>
      </c>
      <c r="C6" s="392"/>
      <c r="D6" s="395"/>
      <c r="F6" s="21"/>
      <c r="G6" s="21"/>
      <c r="H6" s="21"/>
    </row>
    <row r="7" spans="1:9" s="15" customFormat="1" ht="30.75" thickBot="1">
      <c r="B7" s="34" t="s">
        <v>2073</v>
      </c>
      <c r="C7" s="393"/>
      <c r="D7" s="396"/>
      <c r="F7" s="21"/>
      <c r="G7" s="21"/>
      <c r="H7" s="21"/>
    </row>
    <row r="8" spans="1:9" s="15" customFormat="1">
      <c r="C8" s="17" t="s">
        <v>995</v>
      </c>
      <c r="D8" s="17" t="s">
        <v>996</v>
      </c>
      <c r="F8" s="21"/>
      <c r="G8" s="21"/>
      <c r="H8" s="21"/>
    </row>
    <row r="11" spans="1:9">
      <c r="B11" s="1" t="s">
        <v>97</v>
      </c>
    </row>
    <row r="13" spans="1:9">
      <c r="B13" s="6" t="s">
        <v>98</v>
      </c>
      <c r="C13" s="7" t="s">
        <v>99</v>
      </c>
      <c r="D13" s="6" t="s">
        <v>128</v>
      </c>
      <c r="E13" s="6" t="s">
        <v>101</v>
      </c>
      <c r="F13" s="8" t="s">
        <v>102</v>
      </c>
      <c r="G13" s="8" t="s">
        <v>103</v>
      </c>
      <c r="H13" s="8" t="s">
        <v>104</v>
      </c>
      <c r="I13" s="2" t="s">
        <v>129</v>
      </c>
    </row>
    <row r="14" spans="1:9">
      <c r="B14" s="2" t="s">
        <v>130</v>
      </c>
      <c r="C14" s="23"/>
    </row>
    <row r="15" spans="1:9">
      <c r="B15" s="2" t="s">
        <v>106</v>
      </c>
      <c r="C15" s="23"/>
    </row>
    <row r="16" spans="1:9">
      <c r="B16" s="1" t="s">
        <v>997</v>
      </c>
      <c r="C16" s="23" t="s">
        <v>131</v>
      </c>
      <c r="D16" s="1" t="s">
        <v>132</v>
      </c>
      <c r="E16" s="1" t="s">
        <v>133</v>
      </c>
      <c r="F16" s="4">
        <v>2800000</v>
      </c>
      <c r="G16" s="4">
        <v>19801.599999999999</v>
      </c>
      <c r="H16" s="4">
        <v>7.22</v>
      </c>
    </row>
    <row r="17" spans="2:8">
      <c r="B17" s="1" t="s">
        <v>999</v>
      </c>
      <c r="C17" s="23" t="s">
        <v>131</v>
      </c>
      <c r="D17" s="1" t="s">
        <v>132</v>
      </c>
      <c r="E17" s="1" t="s">
        <v>136</v>
      </c>
      <c r="F17" s="4">
        <v>1305000</v>
      </c>
      <c r="G17" s="4">
        <v>17591.400000000001</v>
      </c>
      <c r="H17" s="4">
        <v>6.41</v>
      </c>
    </row>
    <row r="18" spans="2:8">
      <c r="B18" s="1" t="s">
        <v>998</v>
      </c>
      <c r="C18" s="23" t="s">
        <v>131</v>
      </c>
      <c r="D18" s="1" t="s">
        <v>134</v>
      </c>
      <c r="E18" s="1" t="s">
        <v>135</v>
      </c>
      <c r="F18" s="4">
        <v>675000</v>
      </c>
      <c r="G18" s="4">
        <v>17520.64</v>
      </c>
      <c r="H18" s="4">
        <v>6.39</v>
      </c>
    </row>
    <row r="19" spans="2:8">
      <c r="B19" s="1" t="s">
        <v>1001</v>
      </c>
      <c r="C19" s="23" t="s">
        <v>131</v>
      </c>
      <c r="D19" s="1" t="s">
        <v>137</v>
      </c>
      <c r="E19" s="1" t="s">
        <v>138</v>
      </c>
      <c r="F19" s="4">
        <v>1160000</v>
      </c>
      <c r="G19" s="4">
        <v>16958.04</v>
      </c>
      <c r="H19" s="4">
        <v>6.18</v>
      </c>
    </row>
    <row r="20" spans="2:8">
      <c r="B20" s="1" t="s">
        <v>446</v>
      </c>
      <c r="C20" s="23" t="s">
        <v>131</v>
      </c>
      <c r="D20" s="1" t="s">
        <v>132</v>
      </c>
      <c r="E20" s="1" t="s">
        <v>447</v>
      </c>
      <c r="F20" s="4">
        <v>3450000</v>
      </c>
      <c r="G20" s="4">
        <v>16073.55</v>
      </c>
      <c r="H20" s="4">
        <v>5.86</v>
      </c>
    </row>
    <row r="21" spans="2:8">
      <c r="B21" s="1" t="s">
        <v>1005</v>
      </c>
      <c r="C21" s="23" t="s">
        <v>131</v>
      </c>
      <c r="D21" s="1" t="s">
        <v>145</v>
      </c>
      <c r="E21" s="1" t="s">
        <v>146</v>
      </c>
      <c r="F21" s="4">
        <v>575000</v>
      </c>
      <c r="G21" s="4">
        <v>12482.39</v>
      </c>
      <c r="H21" s="4">
        <v>4.55</v>
      </c>
    </row>
    <row r="22" spans="2:8">
      <c r="B22" s="1" t="s">
        <v>1014</v>
      </c>
      <c r="C22" s="23" t="s">
        <v>131</v>
      </c>
      <c r="D22" s="1" t="s">
        <v>132</v>
      </c>
      <c r="E22" s="1" t="s">
        <v>149</v>
      </c>
      <c r="F22" s="4">
        <v>1465000</v>
      </c>
      <c r="G22" s="4">
        <v>9329.1200000000008</v>
      </c>
      <c r="H22" s="4">
        <v>3.4</v>
      </c>
    </row>
    <row r="23" spans="2:8">
      <c r="B23" s="1" t="s">
        <v>1033</v>
      </c>
      <c r="C23" s="23" t="s">
        <v>131</v>
      </c>
      <c r="D23" s="1" t="s">
        <v>143</v>
      </c>
      <c r="E23" s="1" t="s">
        <v>144</v>
      </c>
      <c r="F23" s="4">
        <v>1275000</v>
      </c>
      <c r="G23" s="4">
        <v>8733.11</v>
      </c>
      <c r="H23" s="4">
        <v>3.18</v>
      </c>
    </row>
    <row r="24" spans="2:8">
      <c r="B24" s="1" t="s">
        <v>2222</v>
      </c>
      <c r="C24" s="23" t="s">
        <v>131</v>
      </c>
      <c r="D24" s="1" t="s">
        <v>163</v>
      </c>
      <c r="E24" s="1" t="s">
        <v>164</v>
      </c>
      <c r="F24" s="4">
        <v>390000</v>
      </c>
      <c r="G24" s="4">
        <v>6077.18</v>
      </c>
      <c r="H24" s="4">
        <v>2.2200000000000002</v>
      </c>
    </row>
    <row r="25" spans="2:8">
      <c r="B25" s="1" t="s">
        <v>2213</v>
      </c>
      <c r="C25" s="23" t="s">
        <v>131</v>
      </c>
      <c r="D25" s="1" t="s">
        <v>290</v>
      </c>
      <c r="E25" s="1" t="s">
        <v>450</v>
      </c>
      <c r="F25" s="4">
        <v>1380000</v>
      </c>
      <c r="G25" s="4">
        <v>5682.84</v>
      </c>
      <c r="H25" s="4">
        <v>2.0699999999999998</v>
      </c>
    </row>
    <row r="26" spans="2:8">
      <c r="B26" s="1" t="s">
        <v>1032</v>
      </c>
      <c r="C26" s="23" t="s">
        <v>131</v>
      </c>
      <c r="D26" s="1" t="s">
        <v>186</v>
      </c>
      <c r="E26" s="1" t="s">
        <v>297</v>
      </c>
      <c r="F26" s="4">
        <v>525000</v>
      </c>
      <c r="G26" s="4">
        <v>5678.4</v>
      </c>
      <c r="H26" s="4">
        <v>2.0699999999999998</v>
      </c>
    </row>
    <row r="27" spans="2:8">
      <c r="B27" s="1" t="s">
        <v>2557</v>
      </c>
      <c r="C27" s="23" t="s">
        <v>131</v>
      </c>
      <c r="D27" s="1" t="s">
        <v>264</v>
      </c>
      <c r="E27" s="1" t="s">
        <v>590</v>
      </c>
      <c r="F27" s="4">
        <v>980000</v>
      </c>
      <c r="G27" s="4">
        <v>4982.8100000000004</v>
      </c>
      <c r="H27" s="4">
        <v>1.82</v>
      </c>
    </row>
    <row r="28" spans="2:8">
      <c r="B28" s="1" t="s">
        <v>1004</v>
      </c>
      <c r="C28" s="23" t="s">
        <v>131</v>
      </c>
      <c r="D28" s="1" t="s">
        <v>137</v>
      </c>
      <c r="E28" s="1" t="s">
        <v>278</v>
      </c>
      <c r="F28" s="4">
        <v>510000</v>
      </c>
      <c r="G28" s="4">
        <v>4963.58</v>
      </c>
      <c r="H28" s="4">
        <v>1.81</v>
      </c>
    </row>
    <row r="29" spans="2:8">
      <c r="B29" s="1" t="s">
        <v>2558</v>
      </c>
      <c r="C29" s="23" t="s">
        <v>131</v>
      </c>
      <c r="D29" s="1" t="s">
        <v>155</v>
      </c>
      <c r="E29" s="1" t="s">
        <v>591</v>
      </c>
      <c r="F29" s="4">
        <v>430000</v>
      </c>
      <c r="G29" s="4">
        <v>4955.97</v>
      </c>
      <c r="H29" s="4">
        <v>1.81</v>
      </c>
    </row>
    <row r="30" spans="2:8">
      <c r="B30" s="1" t="s">
        <v>2230</v>
      </c>
      <c r="C30" s="23" t="s">
        <v>131</v>
      </c>
      <c r="D30" s="1" t="s">
        <v>268</v>
      </c>
      <c r="E30" s="1" t="s">
        <v>355</v>
      </c>
      <c r="F30" s="4">
        <v>3451000</v>
      </c>
      <c r="G30" s="4">
        <v>4931.4799999999996</v>
      </c>
      <c r="H30" s="4">
        <v>1.8</v>
      </c>
    </row>
    <row r="31" spans="2:8">
      <c r="B31" s="1" t="s">
        <v>1024</v>
      </c>
      <c r="C31" s="23" t="s">
        <v>131</v>
      </c>
      <c r="D31" s="1" t="s">
        <v>147</v>
      </c>
      <c r="E31" s="1" t="s">
        <v>292</v>
      </c>
      <c r="F31" s="4">
        <v>490000</v>
      </c>
      <c r="G31" s="4">
        <v>4764.76</v>
      </c>
      <c r="H31" s="4">
        <v>1.74</v>
      </c>
    </row>
    <row r="32" spans="2:8">
      <c r="B32" s="1" t="s">
        <v>2501</v>
      </c>
      <c r="C32" s="23" t="s">
        <v>131</v>
      </c>
      <c r="D32" s="1" t="s">
        <v>518</v>
      </c>
      <c r="E32" s="1" t="s">
        <v>519</v>
      </c>
      <c r="F32" s="4">
        <v>3128300</v>
      </c>
      <c r="G32" s="4">
        <v>4623.63</v>
      </c>
      <c r="H32" s="4">
        <v>1.69</v>
      </c>
    </row>
    <row r="33" spans="2:8">
      <c r="B33" s="1" t="s">
        <v>2301</v>
      </c>
      <c r="C33" s="23" t="s">
        <v>131</v>
      </c>
      <c r="D33" s="1" t="s">
        <v>159</v>
      </c>
      <c r="E33" s="1" t="s">
        <v>455</v>
      </c>
      <c r="F33" s="4">
        <v>500000</v>
      </c>
      <c r="G33" s="4">
        <v>4586</v>
      </c>
      <c r="H33" s="4">
        <v>1.67</v>
      </c>
    </row>
    <row r="34" spans="2:8">
      <c r="B34" s="1" t="s">
        <v>2261</v>
      </c>
      <c r="C34" s="23" t="s">
        <v>131</v>
      </c>
      <c r="D34" s="1" t="s">
        <v>132</v>
      </c>
      <c r="E34" s="1" t="s">
        <v>407</v>
      </c>
      <c r="F34" s="4">
        <v>5000000</v>
      </c>
      <c r="G34" s="4">
        <v>4510</v>
      </c>
      <c r="H34" s="4">
        <v>1.64</v>
      </c>
    </row>
    <row r="35" spans="2:8">
      <c r="B35" s="1" t="s">
        <v>1009</v>
      </c>
      <c r="C35" s="23" t="s">
        <v>131</v>
      </c>
      <c r="D35" s="1" t="s">
        <v>155</v>
      </c>
      <c r="E35" s="1" t="s">
        <v>281</v>
      </c>
      <c r="F35" s="4">
        <v>200000</v>
      </c>
      <c r="G35" s="4">
        <v>4402.3999999999996</v>
      </c>
      <c r="H35" s="4">
        <v>1.6</v>
      </c>
    </row>
    <row r="36" spans="2:8">
      <c r="B36" s="1" t="s">
        <v>1035</v>
      </c>
      <c r="C36" s="23" t="s">
        <v>131</v>
      </c>
      <c r="D36" s="1" t="s">
        <v>155</v>
      </c>
      <c r="E36" s="1" t="s">
        <v>300</v>
      </c>
      <c r="F36" s="4">
        <v>242800</v>
      </c>
      <c r="G36" s="4">
        <v>4289.91</v>
      </c>
      <c r="H36" s="4">
        <v>1.56</v>
      </c>
    </row>
    <row r="37" spans="2:8">
      <c r="B37" s="1" t="s">
        <v>2242</v>
      </c>
      <c r="C37" s="23" t="s">
        <v>131</v>
      </c>
      <c r="D37" s="1" t="s">
        <v>168</v>
      </c>
      <c r="E37" s="1" t="s">
        <v>176</v>
      </c>
      <c r="F37" s="4">
        <v>75000</v>
      </c>
      <c r="G37" s="4">
        <v>4205.4799999999996</v>
      </c>
      <c r="H37" s="4">
        <v>1.53</v>
      </c>
    </row>
    <row r="38" spans="2:8">
      <c r="B38" s="1" t="s">
        <v>2465</v>
      </c>
      <c r="C38" s="23" t="s">
        <v>131</v>
      </c>
      <c r="D38" s="1" t="s">
        <v>468</v>
      </c>
      <c r="E38" s="1" t="s">
        <v>469</v>
      </c>
      <c r="F38" s="4">
        <v>940000</v>
      </c>
      <c r="G38" s="4">
        <v>4177.3599999999997</v>
      </c>
      <c r="H38" s="4">
        <v>1.52</v>
      </c>
    </row>
    <row r="39" spans="2:8">
      <c r="B39" s="1" t="s">
        <v>2245</v>
      </c>
      <c r="C39" s="23" t="s">
        <v>131</v>
      </c>
      <c r="D39" s="1" t="s">
        <v>347</v>
      </c>
      <c r="E39" s="1" t="s">
        <v>348</v>
      </c>
      <c r="F39" s="4">
        <v>1200000</v>
      </c>
      <c r="G39" s="4">
        <v>4063.8</v>
      </c>
      <c r="H39" s="4">
        <v>1.48</v>
      </c>
    </row>
    <row r="40" spans="2:8">
      <c r="B40" s="1" t="s">
        <v>1003</v>
      </c>
      <c r="C40" s="23" t="s">
        <v>131</v>
      </c>
      <c r="D40" s="1" t="s">
        <v>145</v>
      </c>
      <c r="E40" s="1" t="s">
        <v>279</v>
      </c>
      <c r="F40" s="4">
        <v>525000</v>
      </c>
      <c r="G40" s="4">
        <v>4033.31</v>
      </c>
      <c r="H40" s="4">
        <v>1.47</v>
      </c>
    </row>
    <row r="41" spans="2:8">
      <c r="B41" s="1" t="s">
        <v>2255</v>
      </c>
      <c r="C41" s="23" t="s">
        <v>131</v>
      </c>
      <c r="D41" s="1" t="s">
        <v>159</v>
      </c>
      <c r="E41" s="1" t="s">
        <v>160</v>
      </c>
      <c r="F41" s="4">
        <v>475000</v>
      </c>
      <c r="G41" s="4">
        <v>3945.35</v>
      </c>
      <c r="H41" s="4">
        <v>1.44</v>
      </c>
    </row>
    <row r="42" spans="2:8">
      <c r="B42" s="1" t="s">
        <v>2559</v>
      </c>
      <c r="C42" s="23" t="s">
        <v>131</v>
      </c>
      <c r="D42" s="1" t="s">
        <v>155</v>
      </c>
      <c r="E42" s="1" t="s">
        <v>592</v>
      </c>
      <c r="F42" s="4">
        <v>1000000</v>
      </c>
      <c r="G42" s="4">
        <v>3930.5</v>
      </c>
      <c r="H42" s="4">
        <v>1.43</v>
      </c>
    </row>
    <row r="43" spans="2:8">
      <c r="B43" s="1" t="s">
        <v>2511</v>
      </c>
      <c r="C43" s="23" t="s">
        <v>131</v>
      </c>
      <c r="D43" s="1" t="s">
        <v>177</v>
      </c>
      <c r="E43" s="1" t="s">
        <v>536</v>
      </c>
      <c r="F43" s="4">
        <v>139757</v>
      </c>
      <c r="G43" s="4">
        <v>3473.24</v>
      </c>
      <c r="H43" s="4">
        <v>1.27</v>
      </c>
    </row>
    <row r="44" spans="2:8">
      <c r="B44" s="1" t="s">
        <v>2560</v>
      </c>
      <c r="C44" s="23" t="s">
        <v>131</v>
      </c>
      <c r="D44" s="1" t="s">
        <v>159</v>
      </c>
      <c r="E44" s="1" t="s">
        <v>593</v>
      </c>
      <c r="F44" s="4">
        <v>512000</v>
      </c>
      <c r="G44" s="4">
        <v>3416.06</v>
      </c>
      <c r="H44" s="4">
        <v>1.25</v>
      </c>
    </row>
    <row r="45" spans="2:8">
      <c r="B45" s="1" t="s">
        <v>2289</v>
      </c>
      <c r="C45" s="23" t="s">
        <v>131</v>
      </c>
      <c r="D45" s="1" t="s">
        <v>132</v>
      </c>
      <c r="E45" s="1" t="s">
        <v>410</v>
      </c>
      <c r="F45" s="4">
        <v>2500000</v>
      </c>
      <c r="G45" s="4">
        <v>3326.25</v>
      </c>
      <c r="H45" s="4">
        <v>1.21</v>
      </c>
    </row>
    <row r="46" spans="2:8">
      <c r="B46" s="1" t="s">
        <v>1040</v>
      </c>
      <c r="C46" s="23" t="s">
        <v>131</v>
      </c>
      <c r="D46" s="1" t="s">
        <v>182</v>
      </c>
      <c r="E46" s="1" t="s">
        <v>183</v>
      </c>
      <c r="F46" s="4">
        <v>505000</v>
      </c>
      <c r="G46" s="4">
        <v>3261.8</v>
      </c>
      <c r="H46" s="4">
        <v>1.19</v>
      </c>
    </row>
    <row r="47" spans="2:8">
      <c r="B47" s="1" t="s">
        <v>2538</v>
      </c>
      <c r="C47" s="23" t="s">
        <v>131</v>
      </c>
      <c r="D47" s="1" t="s">
        <v>150</v>
      </c>
      <c r="E47" s="1" t="s">
        <v>254</v>
      </c>
      <c r="F47" s="4">
        <v>140000</v>
      </c>
      <c r="G47" s="4">
        <v>3189.55</v>
      </c>
      <c r="H47" s="4">
        <v>1.1599999999999999</v>
      </c>
    </row>
    <row r="48" spans="2:8">
      <c r="B48" s="1" t="s">
        <v>2433</v>
      </c>
      <c r="C48" s="23" t="s">
        <v>131</v>
      </c>
      <c r="D48" s="1" t="s">
        <v>155</v>
      </c>
      <c r="E48" s="1" t="s">
        <v>472</v>
      </c>
      <c r="F48" s="4">
        <v>300000</v>
      </c>
      <c r="G48" s="4">
        <v>3072.6</v>
      </c>
      <c r="H48" s="4">
        <v>1.1200000000000001</v>
      </c>
    </row>
    <row r="49" spans="2:8">
      <c r="B49" s="1" t="s">
        <v>2504</v>
      </c>
      <c r="C49" s="23" t="s">
        <v>131</v>
      </c>
      <c r="D49" s="1" t="s">
        <v>150</v>
      </c>
      <c r="E49" s="1" t="s">
        <v>522</v>
      </c>
      <c r="F49" s="4">
        <v>330500</v>
      </c>
      <c r="G49" s="4">
        <v>3051.01</v>
      </c>
      <c r="H49" s="4">
        <v>1.1100000000000001</v>
      </c>
    </row>
    <row r="50" spans="2:8">
      <c r="B50" s="1" t="s">
        <v>1010</v>
      </c>
      <c r="C50" s="23" t="s">
        <v>131</v>
      </c>
      <c r="D50" s="1" t="s">
        <v>168</v>
      </c>
      <c r="E50" s="1" t="s">
        <v>282</v>
      </c>
      <c r="F50" s="4">
        <v>800000</v>
      </c>
      <c r="G50" s="4">
        <v>2904</v>
      </c>
      <c r="H50" s="4">
        <v>1.06</v>
      </c>
    </row>
    <row r="51" spans="2:8">
      <c r="B51" s="1" t="s">
        <v>2475</v>
      </c>
      <c r="C51" s="23" t="s">
        <v>131</v>
      </c>
      <c r="D51" s="1" t="s">
        <v>150</v>
      </c>
      <c r="E51" s="1" t="s">
        <v>222</v>
      </c>
      <c r="F51" s="4">
        <v>149000</v>
      </c>
      <c r="G51" s="4">
        <v>2743.54</v>
      </c>
      <c r="H51" s="4">
        <v>1</v>
      </c>
    </row>
    <row r="52" spans="2:8">
      <c r="B52" s="1" t="s">
        <v>2211</v>
      </c>
      <c r="C52" s="23" t="s">
        <v>131</v>
      </c>
      <c r="D52" s="1" t="s">
        <v>137</v>
      </c>
      <c r="E52" s="1" t="s">
        <v>387</v>
      </c>
      <c r="F52" s="4">
        <v>260000</v>
      </c>
      <c r="G52" s="4">
        <v>2600</v>
      </c>
      <c r="H52" s="4">
        <v>0.95</v>
      </c>
    </row>
    <row r="53" spans="2:8">
      <c r="B53" s="1" t="s">
        <v>2514</v>
      </c>
      <c r="C53" s="23" t="s">
        <v>131</v>
      </c>
      <c r="D53" s="1" t="s">
        <v>159</v>
      </c>
      <c r="E53" s="1" t="s">
        <v>537</v>
      </c>
      <c r="F53" s="4">
        <v>96000</v>
      </c>
      <c r="G53" s="4">
        <v>2593.63</v>
      </c>
      <c r="H53" s="4">
        <v>0.95</v>
      </c>
    </row>
    <row r="54" spans="2:8">
      <c r="B54" s="1" t="s">
        <v>2267</v>
      </c>
      <c r="C54" s="23" t="s">
        <v>131</v>
      </c>
      <c r="D54" s="1" t="s">
        <v>191</v>
      </c>
      <c r="E54" s="1" t="s">
        <v>360</v>
      </c>
      <c r="F54" s="4">
        <v>100000</v>
      </c>
      <c r="G54" s="4">
        <v>2559.5</v>
      </c>
      <c r="H54" s="4">
        <v>0.93</v>
      </c>
    </row>
    <row r="55" spans="2:8">
      <c r="B55" s="1" t="s">
        <v>2491</v>
      </c>
      <c r="C55" s="23" t="s">
        <v>131</v>
      </c>
      <c r="D55" s="1" t="s">
        <v>431</v>
      </c>
      <c r="E55" s="1" t="s">
        <v>434</v>
      </c>
      <c r="F55" s="4">
        <v>335000</v>
      </c>
      <c r="G55" s="4">
        <v>2534.7800000000002</v>
      </c>
      <c r="H55" s="4">
        <v>0.92</v>
      </c>
    </row>
    <row r="56" spans="2:8">
      <c r="B56" s="1" t="s">
        <v>1029</v>
      </c>
      <c r="C56" s="23" t="s">
        <v>131</v>
      </c>
      <c r="D56" s="1" t="s">
        <v>204</v>
      </c>
      <c r="E56" s="1" t="s">
        <v>295</v>
      </c>
      <c r="F56" s="4">
        <v>1050000</v>
      </c>
      <c r="G56" s="4">
        <v>2458.0500000000002</v>
      </c>
      <c r="H56" s="4">
        <v>0.9</v>
      </c>
    </row>
    <row r="57" spans="2:8">
      <c r="B57" s="1" t="s">
        <v>2444</v>
      </c>
      <c r="C57" s="23" t="s">
        <v>131</v>
      </c>
      <c r="D57" s="1" t="s">
        <v>163</v>
      </c>
      <c r="E57" s="1" t="s">
        <v>524</v>
      </c>
      <c r="F57" s="4">
        <v>1000000</v>
      </c>
      <c r="G57" s="4">
        <v>2330.5</v>
      </c>
      <c r="H57" s="4">
        <v>0.85</v>
      </c>
    </row>
    <row r="58" spans="2:8">
      <c r="B58" s="1" t="s">
        <v>2494</v>
      </c>
      <c r="C58" s="23" t="s">
        <v>131</v>
      </c>
      <c r="D58" s="1" t="s">
        <v>155</v>
      </c>
      <c r="E58" s="1" t="s">
        <v>523</v>
      </c>
      <c r="F58" s="4">
        <v>100000</v>
      </c>
      <c r="G58" s="4">
        <v>2223.8000000000002</v>
      </c>
      <c r="H58" s="4">
        <v>0.81</v>
      </c>
    </row>
    <row r="59" spans="2:8">
      <c r="B59" s="1" t="s">
        <v>2214</v>
      </c>
      <c r="C59" s="23" t="s">
        <v>131</v>
      </c>
      <c r="D59" s="1" t="s">
        <v>145</v>
      </c>
      <c r="E59" s="1" t="s">
        <v>451</v>
      </c>
      <c r="F59" s="4">
        <v>19000</v>
      </c>
      <c r="G59" s="4">
        <v>2077.0300000000002</v>
      </c>
      <c r="H59" s="4">
        <v>0.76</v>
      </c>
    </row>
    <row r="60" spans="2:8">
      <c r="B60" s="1" t="s">
        <v>2464</v>
      </c>
      <c r="C60" s="23" t="s">
        <v>131</v>
      </c>
      <c r="D60" s="1" t="s">
        <v>159</v>
      </c>
      <c r="E60" s="1" t="s">
        <v>526</v>
      </c>
      <c r="F60" s="4">
        <v>216000</v>
      </c>
      <c r="G60" s="4">
        <v>1938.6</v>
      </c>
      <c r="H60" s="4">
        <v>0.71</v>
      </c>
    </row>
    <row r="61" spans="2:8">
      <c r="B61" s="1" t="s">
        <v>2215</v>
      </c>
      <c r="C61" s="23" t="s">
        <v>131</v>
      </c>
      <c r="D61" s="1" t="s">
        <v>145</v>
      </c>
      <c r="E61" s="1" t="s">
        <v>448</v>
      </c>
      <c r="F61" s="4">
        <v>33000</v>
      </c>
      <c r="G61" s="4">
        <v>1782.17</v>
      </c>
      <c r="H61" s="4">
        <v>0.65</v>
      </c>
    </row>
    <row r="62" spans="2:8">
      <c r="B62" s="1" t="s">
        <v>2443</v>
      </c>
      <c r="C62" s="23" t="s">
        <v>131</v>
      </c>
      <c r="D62" s="1" t="s">
        <v>250</v>
      </c>
      <c r="E62" s="1" t="s">
        <v>251</v>
      </c>
      <c r="F62" s="4">
        <v>620000</v>
      </c>
      <c r="G62" s="4">
        <v>1350.98</v>
      </c>
      <c r="H62" s="4">
        <v>0.49</v>
      </c>
    </row>
    <row r="63" spans="2:8">
      <c r="B63" s="1" t="s">
        <v>1027</v>
      </c>
      <c r="C63" s="23" t="s">
        <v>131</v>
      </c>
      <c r="D63" s="1" t="s">
        <v>147</v>
      </c>
      <c r="E63" s="1" t="s">
        <v>288</v>
      </c>
      <c r="F63" s="4">
        <v>117000</v>
      </c>
      <c r="G63" s="4">
        <v>1284.8900000000001</v>
      </c>
      <c r="H63" s="4">
        <v>0.47</v>
      </c>
    </row>
    <row r="64" spans="2:8">
      <c r="B64" s="1" t="s">
        <v>2561</v>
      </c>
      <c r="C64" s="23" t="s">
        <v>131</v>
      </c>
      <c r="D64" s="1" t="s">
        <v>233</v>
      </c>
      <c r="E64" s="1" t="s">
        <v>594</v>
      </c>
      <c r="F64" s="4">
        <v>219000</v>
      </c>
      <c r="G64" s="4">
        <v>1129.27</v>
      </c>
      <c r="H64" s="4">
        <v>0.41</v>
      </c>
    </row>
    <row r="65" spans="2:8">
      <c r="B65" s="1" t="s">
        <v>2562</v>
      </c>
      <c r="C65" s="23" t="s">
        <v>131</v>
      </c>
      <c r="D65" s="1" t="s">
        <v>233</v>
      </c>
      <c r="E65" s="1" t="s">
        <v>595</v>
      </c>
      <c r="F65" s="4">
        <v>1610000</v>
      </c>
      <c r="G65" s="4">
        <v>1118.1500000000001</v>
      </c>
      <c r="H65" s="4">
        <v>0.41</v>
      </c>
    </row>
    <row r="66" spans="2:8">
      <c r="B66" s="1" t="s">
        <v>1021</v>
      </c>
      <c r="C66" s="23" t="s">
        <v>131</v>
      </c>
      <c r="D66" s="1" t="s">
        <v>147</v>
      </c>
      <c r="E66" s="1" t="s">
        <v>289</v>
      </c>
      <c r="F66" s="4">
        <v>96300</v>
      </c>
      <c r="G66" s="4">
        <v>912.64</v>
      </c>
      <c r="H66" s="4">
        <v>0.33</v>
      </c>
    </row>
    <row r="67" spans="2:8">
      <c r="B67" s="1" t="s">
        <v>1008</v>
      </c>
      <c r="C67" s="23" t="s">
        <v>131</v>
      </c>
      <c r="D67" s="1" t="s">
        <v>165</v>
      </c>
      <c r="E67" s="1" t="s">
        <v>231</v>
      </c>
      <c r="F67" s="4">
        <v>100000</v>
      </c>
      <c r="G67" s="4">
        <v>872.5</v>
      </c>
      <c r="H67" s="4">
        <v>0.32</v>
      </c>
    </row>
    <row r="68" spans="2:8">
      <c r="B68" s="1" t="s">
        <v>2563</v>
      </c>
      <c r="C68" s="23" t="s">
        <v>131</v>
      </c>
      <c r="D68" s="1" t="s">
        <v>150</v>
      </c>
      <c r="E68" s="1" t="s">
        <v>596</v>
      </c>
      <c r="F68" s="4">
        <v>1040000</v>
      </c>
      <c r="G68" s="4">
        <v>732.16</v>
      </c>
      <c r="H68" s="4">
        <v>0.27</v>
      </c>
    </row>
    <row r="69" spans="2:8">
      <c r="B69" s="1" t="s">
        <v>2445</v>
      </c>
      <c r="C69" s="23" t="s">
        <v>131</v>
      </c>
      <c r="D69" s="1" t="s">
        <v>143</v>
      </c>
      <c r="E69" s="1" t="s">
        <v>484</v>
      </c>
      <c r="F69" s="4">
        <v>96428</v>
      </c>
      <c r="G69" s="4">
        <v>291.60000000000002</v>
      </c>
      <c r="H69" s="4">
        <v>0.11</v>
      </c>
    </row>
    <row r="70" spans="2:8">
      <c r="B70" s="2" t="s">
        <v>209</v>
      </c>
      <c r="C70" s="9"/>
      <c r="D70" s="2"/>
      <c r="E70" s="2"/>
      <c r="F70" s="10"/>
      <c r="G70" s="10">
        <f>SUM(G13:G69)</f>
        <v>266522.90999999997</v>
      </c>
      <c r="H70" s="10">
        <f>SUM(H13:H69)</f>
        <v>97.169999999999987</v>
      </c>
    </row>
    <row r="71" spans="2:8">
      <c r="B71" s="2" t="s">
        <v>210</v>
      </c>
      <c r="C71" s="9"/>
      <c r="D71" s="2"/>
      <c r="E71" s="2"/>
      <c r="F71" s="10"/>
      <c r="G71" s="10">
        <v>8811</v>
      </c>
      <c r="H71" s="10">
        <v>3.21</v>
      </c>
    </row>
    <row r="72" spans="2:8">
      <c r="B72" s="2" t="s">
        <v>116</v>
      </c>
      <c r="C72" s="9"/>
      <c r="D72" s="2"/>
      <c r="E72" s="2"/>
      <c r="F72" s="10"/>
      <c r="G72" s="10">
        <v>275333.90999999997</v>
      </c>
      <c r="H72" s="10">
        <v>100.36</v>
      </c>
    </row>
    <row r="73" spans="2:8">
      <c r="B73" s="2" t="s">
        <v>117</v>
      </c>
      <c r="C73" s="9"/>
      <c r="D73" s="2"/>
      <c r="E73" s="2"/>
      <c r="F73" s="10"/>
      <c r="G73" s="10">
        <v>-1005.6203702999628</v>
      </c>
      <c r="H73" s="10">
        <v>-0.35999999999999943</v>
      </c>
    </row>
    <row r="74" spans="2:8">
      <c r="B74" s="2" t="s">
        <v>118</v>
      </c>
      <c r="C74" s="9"/>
      <c r="D74" s="2"/>
      <c r="E74" s="2"/>
      <c r="F74" s="10"/>
      <c r="G74" s="10">
        <v>274328.28962970001</v>
      </c>
      <c r="H74" s="10">
        <v>100</v>
      </c>
    </row>
    <row r="75" spans="2:8">
      <c r="B75" s="1" t="s">
        <v>119</v>
      </c>
    </row>
    <row r="76" spans="2:8">
      <c r="B76" s="1" t="s">
        <v>120</v>
      </c>
    </row>
    <row r="77" spans="2:8">
      <c r="B77" s="1" t="s">
        <v>121</v>
      </c>
      <c r="C77" s="31">
        <v>44742</v>
      </c>
    </row>
    <row r="78" spans="2:8" ht="25.5">
      <c r="B78" s="11" t="s">
        <v>122</v>
      </c>
      <c r="C78" s="5" t="s">
        <v>123</v>
      </c>
    </row>
    <row r="79" spans="2:8">
      <c r="B79" s="2"/>
    </row>
    <row r="80" spans="2:8">
      <c r="B80" s="2" t="s">
        <v>124</v>
      </c>
    </row>
    <row r="81" spans="2:3">
      <c r="B81" s="2" t="s">
        <v>212</v>
      </c>
    </row>
    <row r="82" spans="2:3">
      <c r="B82" s="2" t="s">
        <v>125</v>
      </c>
    </row>
    <row r="83" spans="2:3">
      <c r="B83" s="2" t="s">
        <v>597</v>
      </c>
      <c r="C83" s="9"/>
    </row>
    <row r="84" spans="2:3">
      <c r="B84" s="2" t="s">
        <v>598</v>
      </c>
      <c r="C84" s="9"/>
    </row>
    <row r="85" spans="2:3">
      <c r="B85" s="2" t="s">
        <v>599</v>
      </c>
      <c r="C85" s="9"/>
    </row>
    <row r="86" spans="2:3">
      <c r="B86" s="2" t="s">
        <v>600</v>
      </c>
      <c r="C86" s="9"/>
    </row>
    <row r="87" spans="2:3">
      <c r="B87" s="2" t="s">
        <v>601</v>
      </c>
      <c r="C87" s="9"/>
    </row>
    <row r="88" spans="2:3">
      <c r="B88" s="2" t="s">
        <v>602</v>
      </c>
      <c r="C88" s="9"/>
    </row>
    <row r="89" spans="2:3">
      <c r="B89" s="2" t="s">
        <v>603</v>
      </c>
      <c r="C89" s="9"/>
    </row>
    <row r="90" spans="2:3">
      <c r="B90" s="2" t="s">
        <v>604</v>
      </c>
      <c r="C90" s="9"/>
    </row>
    <row r="91" spans="2:3">
      <c r="B91" s="134" t="s">
        <v>2152</v>
      </c>
      <c r="C91" s="9"/>
    </row>
    <row r="92" spans="2:3">
      <c r="B92" s="134" t="s">
        <v>126</v>
      </c>
    </row>
    <row r="93" spans="2:3">
      <c r="B93" s="134" t="s">
        <v>127</v>
      </c>
    </row>
  </sheetData>
  <mergeCells count="3">
    <mergeCell ref="B1:E1"/>
    <mergeCell ref="C3:C7"/>
    <mergeCell ref="D3:D7"/>
  </mergeCells>
  <hyperlinks>
    <hyperlink ref="A1" location="Index!A1" display="Index" xr:uid="{00000000-0004-0000-1100-000000000000}"/>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68"/>
  <sheetViews>
    <sheetView workbookViewId="0">
      <selection activeCell="B1" sqref="B1:E1"/>
    </sheetView>
  </sheetViews>
  <sheetFormatPr defaultRowHeight="12.75"/>
  <cols>
    <col min="1" max="1" width="5.42578125" style="1" bestFit="1" customWidth="1"/>
    <col min="2" max="2" width="80.7109375" style="1" customWidth="1"/>
    <col min="3" max="3" width="25.7109375" style="5" customWidth="1"/>
    <col min="4" max="4" width="25.7109375" style="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0" t="s">
        <v>39</v>
      </c>
      <c r="C1" s="390"/>
      <c r="D1" s="390"/>
      <c r="E1" s="390"/>
    </row>
    <row r="2" spans="1:9" ht="13.5" thickBot="1"/>
    <row r="3" spans="1:9" s="15" customFormat="1" ht="15">
      <c r="B3" s="32" t="s">
        <v>2068</v>
      </c>
      <c r="C3" s="391"/>
      <c r="D3" s="394"/>
      <c r="F3" s="21"/>
      <c r="G3" s="21"/>
      <c r="H3" s="21"/>
    </row>
    <row r="4" spans="1:9" s="15" customFormat="1" ht="15">
      <c r="B4" s="33" t="s">
        <v>2069</v>
      </c>
      <c r="C4" s="392"/>
      <c r="D4" s="395"/>
      <c r="F4" s="21"/>
      <c r="G4" s="21"/>
      <c r="H4" s="21"/>
    </row>
    <row r="5" spans="1:9" s="15" customFormat="1" ht="15">
      <c r="B5" s="33" t="s">
        <v>993</v>
      </c>
      <c r="C5" s="392"/>
      <c r="D5" s="395"/>
      <c r="F5" s="21"/>
      <c r="G5" s="21"/>
      <c r="H5" s="21"/>
    </row>
    <row r="6" spans="1:9" s="15" customFormat="1" ht="15">
      <c r="B6" s="33" t="s">
        <v>2059</v>
      </c>
      <c r="C6" s="392"/>
      <c r="D6" s="395"/>
      <c r="F6" s="21"/>
      <c r="G6" s="21"/>
      <c r="H6" s="21"/>
    </row>
    <row r="7" spans="1:9" s="15" customFormat="1" ht="30.75" thickBot="1">
      <c r="B7" s="34" t="s">
        <v>2070</v>
      </c>
      <c r="C7" s="393"/>
      <c r="D7" s="396"/>
      <c r="F7" s="21"/>
      <c r="G7" s="21"/>
      <c r="H7" s="21"/>
    </row>
    <row r="8" spans="1:9" s="15" customFormat="1">
      <c r="C8" s="17" t="s">
        <v>995</v>
      </c>
      <c r="D8" s="17" t="s">
        <v>996</v>
      </c>
      <c r="F8" s="21"/>
      <c r="G8" s="21"/>
      <c r="H8" s="21"/>
    </row>
    <row r="11" spans="1:9">
      <c r="B11" s="1" t="s">
        <v>97</v>
      </c>
    </row>
    <row r="13" spans="1:9">
      <c r="B13" s="6" t="s">
        <v>98</v>
      </c>
      <c r="C13" s="7" t="s">
        <v>99</v>
      </c>
      <c r="D13" s="6" t="s">
        <v>128</v>
      </c>
      <c r="E13" s="6" t="s">
        <v>101</v>
      </c>
      <c r="F13" s="8" t="s">
        <v>102</v>
      </c>
      <c r="G13" s="8" t="s">
        <v>103</v>
      </c>
      <c r="H13" s="8" t="s">
        <v>104</v>
      </c>
      <c r="I13" s="2" t="s">
        <v>129</v>
      </c>
    </row>
    <row r="14" spans="1:9">
      <c r="B14" s="2" t="s">
        <v>130</v>
      </c>
      <c r="C14" s="23"/>
    </row>
    <row r="15" spans="1:9">
      <c r="B15" s="2" t="s">
        <v>106</v>
      </c>
      <c r="C15" s="23"/>
    </row>
    <row r="16" spans="1:9">
      <c r="B16" s="1" t="s">
        <v>997</v>
      </c>
      <c r="C16" s="23" t="s">
        <v>131</v>
      </c>
      <c r="D16" s="1" t="s">
        <v>132</v>
      </c>
      <c r="E16" s="1" t="s">
        <v>133</v>
      </c>
      <c r="F16" s="4">
        <v>1965000</v>
      </c>
      <c r="G16" s="4">
        <v>13896.48</v>
      </c>
      <c r="H16" s="4">
        <v>14.89</v>
      </c>
    </row>
    <row r="17" spans="2:8">
      <c r="B17" s="1" t="s">
        <v>999</v>
      </c>
      <c r="C17" s="23" t="s">
        <v>131</v>
      </c>
      <c r="D17" s="1" t="s">
        <v>132</v>
      </c>
      <c r="E17" s="1" t="s">
        <v>136</v>
      </c>
      <c r="F17" s="4">
        <v>1000000</v>
      </c>
      <c r="G17" s="4">
        <v>13480</v>
      </c>
      <c r="H17" s="4">
        <v>14.44</v>
      </c>
    </row>
    <row r="18" spans="2:8">
      <c r="B18" s="1" t="s">
        <v>1014</v>
      </c>
      <c r="C18" s="23" t="s">
        <v>131</v>
      </c>
      <c r="D18" s="1" t="s">
        <v>132</v>
      </c>
      <c r="E18" s="1" t="s">
        <v>149</v>
      </c>
      <c r="F18" s="4">
        <v>1250000</v>
      </c>
      <c r="G18" s="4">
        <v>7960</v>
      </c>
      <c r="H18" s="4">
        <v>8.5299999999999994</v>
      </c>
    </row>
    <row r="19" spans="2:8">
      <c r="B19" s="1" t="s">
        <v>446</v>
      </c>
      <c r="C19" s="23" t="s">
        <v>131</v>
      </c>
      <c r="D19" s="1" t="s">
        <v>132</v>
      </c>
      <c r="E19" s="1" t="s">
        <v>447</v>
      </c>
      <c r="F19" s="4">
        <v>1680000</v>
      </c>
      <c r="G19" s="4">
        <v>7827.12</v>
      </c>
      <c r="H19" s="4">
        <v>8.39</v>
      </c>
    </row>
    <row r="20" spans="2:8">
      <c r="B20" s="1" t="s">
        <v>1005</v>
      </c>
      <c r="C20" s="23" t="s">
        <v>131</v>
      </c>
      <c r="D20" s="1" t="s">
        <v>145</v>
      </c>
      <c r="E20" s="1" t="s">
        <v>146</v>
      </c>
      <c r="F20" s="4">
        <v>316000</v>
      </c>
      <c r="G20" s="4">
        <v>6859.89</v>
      </c>
      <c r="H20" s="4">
        <v>7.35</v>
      </c>
    </row>
    <row r="21" spans="2:8">
      <c r="B21" s="1" t="s">
        <v>1017</v>
      </c>
      <c r="C21" s="23" t="s">
        <v>131</v>
      </c>
      <c r="D21" s="1" t="s">
        <v>132</v>
      </c>
      <c r="E21" s="1" t="s">
        <v>140</v>
      </c>
      <c r="F21" s="4">
        <v>370000</v>
      </c>
      <c r="G21" s="4">
        <v>6146.07</v>
      </c>
      <c r="H21" s="4">
        <v>6.58</v>
      </c>
    </row>
    <row r="22" spans="2:8">
      <c r="B22" s="1" t="s">
        <v>1003</v>
      </c>
      <c r="C22" s="23" t="s">
        <v>131</v>
      </c>
      <c r="D22" s="1" t="s">
        <v>145</v>
      </c>
      <c r="E22" s="1" t="s">
        <v>279</v>
      </c>
      <c r="F22" s="4">
        <v>400000</v>
      </c>
      <c r="G22" s="4">
        <v>3073</v>
      </c>
      <c r="H22" s="4">
        <v>3.29</v>
      </c>
    </row>
    <row r="23" spans="2:8">
      <c r="B23" s="1" t="s">
        <v>1032</v>
      </c>
      <c r="C23" s="23" t="s">
        <v>131</v>
      </c>
      <c r="D23" s="1" t="s">
        <v>186</v>
      </c>
      <c r="E23" s="1" t="s">
        <v>297</v>
      </c>
      <c r="F23" s="4">
        <v>232000</v>
      </c>
      <c r="G23" s="4">
        <v>2509.31</v>
      </c>
      <c r="H23" s="4">
        <v>2.69</v>
      </c>
    </row>
    <row r="24" spans="2:8">
      <c r="B24" s="1" t="s">
        <v>1020</v>
      </c>
      <c r="C24" s="23" t="s">
        <v>131</v>
      </c>
      <c r="D24" s="1" t="s">
        <v>186</v>
      </c>
      <c r="E24" s="1" t="s">
        <v>197</v>
      </c>
      <c r="F24" s="4">
        <v>451000</v>
      </c>
      <c r="G24" s="4">
        <v>2480.5</v>
      </c>
      <c r="H24" s="4">
        <v>2.66</v>
      </c>
    </row>
    <row r="25" spans="2:8">
      <c r="B25" s="1" t="s">
        <v>2235</v>
      </c>
      <c r="C25" s="23" t="s">
        <v>131</v>
      </c>
      <c r="D25" s="1" t="s">
        <v>186</v>
      </c>
      <c r="E25" s="1" t="s">
        <v>187</v>
      </c>
      <c r="F25" s="4">
        <v>195000</v>
      </c>
      <c r="G25" s="4">
        <v>2185.85</v>
      </c>
      <c r="H25" s="4">
        <v>2.34</v>
      </c>
    </row>
    <row r="26" spans="2:8">
      <c r="B26" s="1" t="s">
        <v>1040</v>
      </c>
      <c r="C26" s="23" t="s">
        <v>131</v>
      </c>
      <c r="D26" s="1" t="s">
        <v>182</v>
      </c>
      <c r="E26" s="1" t="s">
        <v>183</v>
      </c>
      <c r="F26" s="4">
        <v>255000</v>
      </c>
      <c r="G26" s="4">
        <v>1647.05</v>
      </c>
      <c r="H26" s="4">
        <v>1.76</v>
      </c>
    </row>
    <row r="27" spans="2:8">
      <c r="B27" s="1" t="s">
        <v>2520</v>
      </c>
      <c r="C27" s="23" t="s">
        <v>131</v>
      </c>
      <c r="D27" s="1" t="s">
        <v>132</v>
      </c>
      <c r="E27" s="1" t="s">
        <v>200</v>
      </c>
      <c r="F27" s="4">
        <v>2200000</v>
      </c>
      <c r="G27" s="4">
        <v>1634.6</v>
      </c>
      <c r="H27" s="4">
        <v>1.75</v>
      </c>
    </row>
    <row r="28" spans="2:8">
      <c r="B28" s="1" t="s">
        <v>466</v>
      </c>
      <c r="C28" s="23" t="s">
        <v>131</v>
      </c>
      <c r="D28" s="1" t="s">
        <v>132</v>
      </c>
      <c r="E28" s="1" t="s">
        <v>467</v>
      </c>
      <c r="F28" s="4">
        <v>1650000</v>
      </c>
      <c r="G28" s="4">
        <v>1607.1</v>
      </c>
      <c r="H28" s="4">
        <v>1.72</v>
      </c>
    </row>
    <row r="29" spans="2:8">
      <c r="B29" s="1" t="s">
        <v>2261</v>
      </c>
      <c r="C29" s="23" t="s">
        <v>131</v>
      </c>
      <c r="D29" s="1" t="s">
        <v>132</v>
      </c>
      <c r="E29" s="1" t="s">
        <v>407</v>
      </c>
      <c r="F29" s="4">
        <v>1750000</v>
      </c>
      <c r="G29" s="4">
        <v>1578.5</v>
      </c>
      <c r="H29" s="4">
        <v>1.69</v>
      </c>
    </row>
    <row r="30" spans="2:8">
      <c r="B30" s="1" t="s">
        <v>2564</v>
      </c>
      <c r="C30" s="23" t="s">
        <v>131</v>
      </c>
      <c r="D30" s="1" t="s">
        <v>145</v>
      </c>
      <c r="E30" s="1" t="s">
        <v>819</v>
      </c>
      <c r="F30" s="4">
        <v>259033</v>
      </c>
      <c r="G30" s="4">
        <v>1536.58</v>
      </c>
      <c r="H30" s="4">
        <v>1.65</v>
      </c>
    </row>
    <row r="31" spans="2:8">
      <c r="B31" s="1" t="s">
        <v>2229</v>
      </c>
      <c r="C31" s="23" t="s">
        <v>131</v>
      </c>
      <c r="D31" s="1" t="s">
        <v>132</v>
      </c>
      <c r="E31" s="1" t="s">
        <v>406</v>
      </c>
      <c r="F31" s="4">
        <v>190000</v>
      </c>
      <c r="G31" s="4">
        <v>1509.27</v>
      </c>
      <c r="H31" s="4">
        <v>1.62</v>
      </c>
    </row>
    <row r="32" spans="2:8">
      <c r="B32" s="1" t="s">
        <v>2565</v>
      </c>
      <c r="C32" s="23" t="s">
        <v>131</v>
      </c>
      <c r="D32" s="1" t="s">
        <v>132</v>
      </c>
      <c r="E32" s="1" t="s">
        <v>180</v>
      </c>
      <c r="F32" s="4">
        <v>3250000</v>
      </c>
      <c r="G32" s="4">
        <v>1460.88</v>
      </c>
      <c r="H32" s="4">
        <v>1.57</v>
      </c>
    </row>
    <row r="33" spans="2:8">
      <c r="B33" s="1" t="s">
        <v>2243</v>
      </c>
      <c r="C33" s="23" t="s">
        <v>131</v>
      </c>
      <c r="D33" s="1" t="s">
        <v>132</v>
      </c>
      <c r="E33" s="1" t="s">
        <v>409</v>
      </c>
      <c r="F33" s="4">
        <v>4500000</v>
      </c>
      <c r="G33" s="4">
        <v>1415.25</v>
      </c>
      <c r="H33" s="4">
        <v>1.52</v>
      </c>
    </row>
    <row r="34" spans="2:8">
      <c r="B34" s="1" t="s">
        <v>527</v>
      </c>
      <c r="C34" s="23" t="s">
        <v>131</v>
      </c>
      <c r="D34" s="1" t="s">
        <v>145</v>
      </c>
      <c r="E34" s="1" t="s">
        <v>528</v>
      </c>
      <c r="F34" s="4">
        <v>42000</v>
      </c>
      <c r="G34" s="4">
        <v>1380.41</v>
      </c>
      <c r="H34" s="4">
        <v>1.48</v>
      </c>
    </row>
    <row r="35" spans="2:8">
      <c r="B35" s="1" t="s">
        <v>189</v>
      </c>
      <c r="C35" s="23" t="s">
        <v>131</v>
      </c>
      <c r="D35" s="1" t="s">
        <v>132</v>
      </c>
      <c r="E35" s="1" t="s">
        <v>190</v>
      </c>
      <c r="F35" s="4">
        <v>900000</v>
      </c>
      <c r="G35" s="4">
        <v>1348.65</v>
      </c>
      <c r="H35" s="4">
        <v>1.44</v>
      </c>
    </row>
    <row r="36" spans="2:8">
      <c r="B36" s="1" t="s">
        <v>2500</v>
      </c>
      <c r="C36" s="23" t="s">
        <v>131</v>
      </c>
      <c r="D36" s="1" t="s">
        <v>186</v>
      </c>
      <c r="E36" s="1" t="s">
        <v>517</v>
      </c>
      <c r="F36" s="4">
        <v>170000</v>
      </c>
      <c r="G36" s="4">
        <v>1330</v>
      </c>
      <c r="H36" s="4">
        <v>1.42</v>
      </c>
    </row>
    <row r="37" spans="2:8">
      <c r="B37" s="1" t="s">
        <v>2299</v>
      </c>
      <c r="C37" s="23" t="s">
        <v>131</v>
      </c>
      <c r="D37" s="1" t="s">
        <v>145</v>
      </c>
      <c r="E37" s="1" t="s">
        <v>820</v>
      </c>
      <c r="F37" s="4">
        <v>80000</v>
      </c>
      <c r="G37" s="4">
        <v>1324.56</v>
      </c>
      <c r="H37" s="4">
        <v>1.42</v>
      </c>
    </row>
    <row r="38" spans="2:8">
      <c r="B38" s="1" t="s">
        <v>2566</v>
      </c>
      <c r="C38" s="23" t="s">
        <v>131</v>
      </c>
      <c r="D38" s="1" t="s">
        <v>145</v>
      </c>
      <c r="E38" s="1" t="s">
        <v>821</v>
      </c>
      <c r="F38" s="4">
        <v>85000</v>
      </c>
      <c r="G38" s="4">
        <v>1258.8900000000001</v>
      </c>
      <c r="H38" s="4">
        <v>1.35</v>
      </c>
    </row>
    <row r="39" spans="2:8">
      <c r="B39" s="1" t="s">
        <v>2472</v>
      </c>
      <c r="C39" s="23" t="s">
        <v>131</v>
      </c>
      <c r="D39" s="1" t="s">
        <v>145</v>
      </c>
      <c r="E39" s="1" t="s">
        <v>483</v>
      </c>
      <c r="F39" s="4">
        <v>348100</v>
      </c>
      <c r="G39" s="4">
        <v>1149.77</v>
      </c>
      <c r="H39" s="4">
        <v>1.23</v>
      </c>
    </row>
    <row r="40" spans="2:8">
      <c r="B40" s="1" t="s">
        <v>2505</v>
      </c>
      <c r="C40" s="23" t="s">
        <v>131</v>
      </c>
      <c r="D40" s="1" t="s">
        <v>145</v>
      </c>
      <c r="E40" s="1" t="s">
        <v>525</v>
      </c>
      <c r="F40" s="4">
        <v>600000</v>
      </c>
      <c r="G40" s="4">
        <v>1052.4000000000001</v>
      </c>
      <c r="H40" s="4">
        <v>1.1299999999999999</v>
      </c>
    </row>
    <row r="41" spans="2:8">
      <c r="B41" s="1" t="s">
        <v>2567</v>
      </c>
      <c r="C41" s="23" t="s">
        <v>131</v>
      </c>
      <c r="D41" s="1" t="s">
        <v>132</v>
      </c>
      <c r="E41" s="1" t="s">
        <v>822</v>
      </c>
      <c r="F41" s="4">
        <v>2471333</v>
      </c>
      <c r="G41" s="4">
        <v>974.94</v>
      </c>
      <c r="H41" s="4">
        <v>1.04</v>
      </c>
    </row>
    <row r="42" spans="2:8">
      <c r="B42" s="1" t="s">
        <v>2493</v>
      </c>
      <c r="C42" s="23" t="s">
        <v>131</v>
      </c>
      <c r="D42" s="1" t="s">
        <v>132</v>
      </c>
      <c r="E42" s="1" t="s">
        <v>259</v>
      </c>
      <c r="F42" s="4">
        <v>392000</v>
      </c>
      <c r="G42" s="4">
        <v>939.23</v>
      </c>
      <c r="H42" s="4">
        <v>1.01</v>
      </c>
    </row>
    <row r="43" spans="2:8">
      <c r="B43" s="1" t="s">
        <v>1034</v>
      </c>
      <c r="C43" s="23" t="s">
        <v>131</v>
      </c>
      <c r="D43" s="1" t="s">
        <v>182</v>
      </c>
      <c r="E43" s="1" t="s">
        <v>298</v>
      </c>
      <c r="F43" s="4">
        <v>45000</v>
      </c>
      <c r="G43" s="4">
        <v>806.56</v>
      </c>
      <c r="H43" s="4">
        <v>0.86</v>
      </c>
    </row>
    <row r="44" spans="2:8">
      <c r="B44" s="1" t="s">
        <v>2257</v>
      </c>
      <c r="C44" s="23" t="s">
        <v>131</v>
      </c>
      <c r="D44" s="1" t="s">
        <v>132</v>
      </c>
      <c r="E44" s="1" t="s">
        <v>411</v>
      </c>
      <c r="F44" s="4">
        <v>590000</v>
      </c>
      <c r="G44" s="4">
        <v>492.36</v>
      </c>
      <c r="H44" s="4">
        <v>0.53</v>
      </c>
    </row>
    <row r="45" spans="2:8">
      <c r="B45" s="2" t="s">
        <v>209</v>
      </c>
      <c r="C45" s="9"/>
      <c r="D45" s="2"/>
      <c r="E45" s="2"/>
      <c r="F45" s="10"/>
      <c r="G45" s="10">
        <f>SUM(G13:G44)</f>
        <v>90865.220000000016</v>
      </c>
      <c r="H45" s="10">
        <f>SUM(H13:H44)</f>
        <v>97.350000000000009</v>
      </c>
    </row>
    <row r="46" spans="2:8">
      <c r="B46" s="2" t="s">
        <v>210</v>
      </c>
      <c r="C46" s="9"/>
      <c r="D46" s="2"/>
      <c r="E46" s="2"/>
      <c r="F46" s="10"/>
      <c r="G46" s="10">
        <v>2573</v>
      </c>
      <c r="H46" s="10">
        <v>2.76</v>
      </c>
    </row>
    <row r="47" spans="2:8">
      <c r="B47" s="2" t="s">
        <v>116</v>
      </c>
      <c r="C47" s="9"/>
      <c r="D47" s="2"/>
      <c r="E47" s="2"/>
      <c r="F47" s="10"/>
      <c r="G47" s="10">
        <v>93438.22</v>
      </c>
      <c r="H47" s="10">
        <v>100.1</v>
      </c>
    </row>
    <row r="48" spans="2:8">
      <c r="B48" s="2" t="s">
        <v>117</v>
      </c>
      <c r="C48" s="9"/>
      <c r="D48" s="2"/>
      <c r="E48" s="2"/>
      <c r="F48" s="10"/>
      <c r="G48" s="10">
        <v>-94.235933320000186</v>
      </c>
      <c r="H48" s="10">
        <v>-9.9999999999994316E-2</v>
      </c>
    </row>
    <row r="49" spans="2:8">
      <c r="B49" s="2" t="s">
        <v>118</v>
      </c>
      <c r="C49" s="9"/>
      <c r="D49" s="2"/>
      <c r="E49" s="2"/>
      <c r="F49" s="10"/>
      <c r="G49" s="10">
        <v>93343.984066680001</v>
      </c>
      <c r="H49" s="10">
        <v>100</v>
      </c>
    </row>
    <row r="50" spans="2:8">
      <c r="B50" s="1" t="s">
        <v>119</v>
      </c>
    </row>
    <row r="51" spans="2:8">
      <c r="B51" s="1" t="s">
        <v>120</v>
      </c>
    </row>
    <row r="52" spans="2:8">
      <c r="B52" s="1" t="s">
        <v>121</v>
      </c>
      <c r="C52" s="31">
        <v>44742</v>
      </c>
    </row>
    <row r="53" spans="2:8" ht="25.5">
      <c r="B53" s="11" t="s">
        <v>122</v>
      </c>
      <c r="C53" s="5" t="s">
        <v>123</v>
      </c>
    </row>
    <row r="54" spans="2:8">
      <c r="B54" s="2"/>
    </row>
    <row r="55" spans="2:8">
      <c r="B55" s="2" t="s">
        <v>124</v>
      </c>
    </row>
    <row r="56" spans="2:8">
      <c r="B56" s="2" t="s">
        <v>212</v>
      </c>
    </row>
    <row r="57" spans="2:8">
      <c r="B57" s="2" t="s">
        <v>125</v>
      </c>
    </row>
    <row r="58" spans="2:8">
      <c r="B58" s="2" t="s">
        <v>823</v>
      </c>
      <c r="C58" s="9"/>
    </row>
    <row r="59" spans="2:8">
      <c r="B59" s="2" t="s">
        <v>824</v>
      </c>
      <c r="C59" s="9"/>
    </row>
    <row r="60" spans="2:8">
      <c r="B60" s="2" t="s">
        <v>825</v>
      </c>
      <c r="C60" s="9"/>
    </row>
    <row r="61" spans="2:8">
      <c r="B61" s="2" t="s">
        <v>826</v>
      </c>
      <c r="C61" s="9"/>
    </row>
    <row r="62" spans="2:8">
      <c r="B62" s="2" t="s">
        <v>827</v>
      </c>
      <c r="C62" s="9"/>
    </row>
    <row r="63" spans="2:8">
      <c r="B63" s="2" t="s">
        <v>828</v>
      </c>
      <c r="C63" s="9"/>
    </row>
    <row r="64" spans="2:8">
      <c r="B64" s="2" t="s">
        <v>829</v>
      </c>
      <c r="C64" s="9"/>
    </row>
    <row r="65" spans="2:3">
      <c r="B65" s="2" t="s">
        <v>830</v>
      </c>
      <c r="C65" s="9"/>
    </row>
    <row r="66" spans="2:3">
      <c r="B66" s="2" t="s">
        <v>2165</v>
      </c>
      <c r="C66" s="9"/>
    </row>
    <row r="67" spans="2:3">
      <c r="B67" s="2" t="s">
        <v>126</v>
      </c>
    </row>
    <row r="68" spans="2:3">
      <c r="B68" s="2" t="s">
        <v>127</v>
      </c>
    </row>
  </sheetData>
  <mergeCells count="3">
    <mergeCell ref="B1:E1"/>
    <mergeCell ref="C3:C7"/>
    <mergeCell ref="D3:D7"/>
  </mergeCells>
  <hyperlinks>
    <hyperlink ref="A1" location="Index!A1" display="Index" xr:uid="{00000000-0004-0000-1F00-000000000000}"/>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81"/>
  <sheetViews>
    <sheetView workbookViewId="0">
      <selection activeCell="B1" sqref="B1:E1"/>
    </sheetView>
  </sheetViews>
  <sheetFormatPr defaultRowHeight="12.75"/>
  <cols>
    <col min="1" max="1" width="5.42578125" style="1" bestFit="1" customWidth="1"/>
    <col min="2" max="2" width="80.7109375" style="1" customWidth="1"/>
    <col min="3" max="3" width="25.7109375" style="5" customWidth="1"/>
    <col min="4" max="4" width="25.7109375" style="1" customWidth="1"/>
    <col min="5" max="5" width="14.570312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0" t="s">
        <v>43</v>
      </c>
      <c r="C1" s="390"/>
      <c r="D1" s="390"/>
      <c r="E1" s="390"/>
    </row>
    <row r="2" spans="1:9" ht="13.5" thickBot="1"/>
    <row r="3" spans="1:9" s="15" customFormat="1" ht="15">
      <c r="B3" s="102" t="s">
        <v>2074</v>
      </c>
      <c r="C3" s="406"/>
      <c r="D3" s="394"/>
      <c r="F3" s="21"/>
      <c r="G3" s="21"/>
      <c r="H3" s="21"/>
    </row>
    <row r="4" spans="1:9" s="15" customFormat="1" ht="15">
      <c r="B4" s="105" t="s">
        <v>2075</v>
      </c>
      <c r="C4" s="407"/>
      <c r="D4" s="395"/>
      <c r="F4" s="21"/>
      <c r="G4" s="21"/>
      <c r="H4" s="21"/>
    </row>
    <row r="5" spans="1:9" s="15" customFormat="1" ht="15">
      <c r="B5" s="105" t="s">
        <v>993</v>
      </c>
      <c r="C5" s="407"/>
      <c r="D5" s="395"/>
      <c r="F5" s="21"/>
      <c r="G5" s="21"/>
      <c r="H5" s="21"/>
    </row>
    <row r="6" spans="1:9" s="15" customFormat="1" ht="15">
      <c r="B6" s="105" t="s">
        <v>2059</v>
      </c>
      <c r="C6" s="407"/>
      <c r="D6" s="395"/>
      <c r="F6" s="21"/>
      <c r="G6" s="21"/>
      <c r="H6" s="21"/>
    </row>
    <row r="7" spans="1:9" s="15" customFormat="1" ht="30.75" thickBot="1">
      <c r="B7" s="106" t="s">
        <v>2076</v>
      </c>
      <c r="C7" s="408"/>
      <c r="D7" s="396"/>
      <c r="F7" s="21"/>
      <c r="G7" s="21"/>
      <c r="H7" s="21"/>
    </row>
    <row r="8" spans="1:9" s="15" customFormat="1">
      <c r="C8" s="17" t="s">
        <v>995</v>
      </c>
      <c r="D8" s="17" t="s">
        <v>996</v>
      </c>
      <c r="F8" s="21"/>
      <c r="G8" s="21"/>
      <c r="H8" s="21"/>
    </row>
    <row r="11" spans="1:9">
      <c r="B11" s="1" t="s">
        <v>97</v>
      </c>
    </row>
    <row r="13" spans="1:9">
      <c r="B13" s="6" t="s">
        <v>98</v>
      </c>
      <c r="C13" s="7" t="s">
        <v>99</v>
      </c>
      <c r="D13" s="6" t="s">
        <v>128</v>
      </c>
      <c r="E13" s="6" t="s">
        <v>101</v>
      </c>
      <c r="F13" s="8" t="s">
        <v>102</v>
      </c>
      <c r="G13" s="8" t="s">
        <v>103</v>
      </c>
      <c r="H13" s="8" t="s">
        <v>104</v>
      </c>
      <c r="I13" s="2" t="s">
        <v>129</v>
      </c>
    </row>
    <row r="14" spans="1:9">
      <c r="B14" s="2" t="s">
        <v>130</v>
      </c>
      <c r="C14" s="23"/>
    </row>
    <row r="15" spans="1:9">
      <c r="B15" s="2" t="s">
        <v>106</v>
      </c>
      <c r="C15" s="23"/>
    </row>
    <row r="16" spans="1:9">
      <c r="B16" s="1" t="s">
        <v>1001</v>
      </c>
      <c r="C16" s="23" t="s">
        <v>131</v>
      </c>
      <c r="D16" s="1" t="s">
        <v>137</v>
      </c>
      <c r="E16" s="1" t="s">
        <v>138</v>
      </c>
      <c r="F16" s="4">
        <v>9519598</v>
      </c>
      <c r="G16" s="4">
        <v>139167</v>
      </c>
      <c r="H16" s="4">
        <v>25.61</v>
      </c>
    </row>
    <row r="17" spans="2:8">
      <c r="B17" s="1" t="s">
        <v>1000</v>
      </c>
      <c r="C17" s="23" t="s">
        <v>131</v>
      </c>
      <c r="D17" s="1" t="s">
        <v>137</v>
      </c>
      <c r="E17" s="1" t="s">
        <v>139</v>
      </c>
      <c r="F17" s="4">
        <v>1773501</v>
      </c>
      <c r="G17" s="4">
        <v>57942.05</v>
      </c>
      <c r="H17" s="4">
        <v>10.66</v>
      </c>
    </row>
    <row r="18" spans="2:8">
      <c r="B18" s="1" t="s">
        <v>1004</v>
      </c>
      <c r="C18" s="23" t="s">
        <v>131</v>
      </c>
      <c r="D18" s="1" t="s">
        <v>137</v>
      </c>
      <c r="E18" s="1" t="s">
        <v>278</v>
      </c>
      <c r="F18" s="4">
        <v>4400373</v>
      </c>
      <c r="G18" s="4">
        <v>42826.63</v>
      </c>
      <c r="H18" s="4">
        <v>7.88</v>
      </c>
    </row>
    <row r="19" spans="2:8">
      <c r="B19" s="1" t="s">
        <v>1033</v>
      </c>
      <c r="C19" s="23" t="s">
        <v>131</v>
      </c>
      <c r="D19" s="1" t="s">
        <v>143</v>
      </c>
      <c r="E19" s="1" t="s">
        <v>144</v>
      </c>
      <c r="F19" s="4">
        <v>5569200</v>
      </c>
      <c r="G19" s="4">
        <v>38146.239999999998</v>
      </c>
      <c r="H19" s="4">
        <v>7.02</v>
      </c>
    </row>
    <row r="20" spans="2:8">
      <c r="B20" s="1" t="s">
        <v>2211</v>
      </c>
      <c r="C20" s="23" t="s">
        <v>131</v>
      </c>
      <c r="D20" s="1" t="s">
        <v>137</v>
      </c>
      <c r="E20" s="1" t="s">
        <v>387</v>
      </c>
      <c r="F20" s="4">
        <v>3739334</v>
      </c>
      <c r="G20" s="4">
        <v>37393.339999999997</v>
      </c>
      <c r="H20" s="4">
        <v>6.88</v>
      </c>
    </row>
    <row r="21" spans="2:8">
      <c r="B21" s="1" t="s">
        <v>2266</v>
      </c>
      <c r="C21" s="23" t="s">
        <v>131</v>
      </c>
      <c r="D21" s="1" t="s">
        <v>137</v>
      </c>
      <c r="E21" s="1" t="s">
        <v>429</v>
      </c>
      <c r="F21" s="4">
        <v>500010</v>
      </c>
      <c r="G21" s="4">
        <v>19877.650000000001</v>
      </c>
      <c r="H21" s="4">
        <v>3.66</v>
      </c>
    </row>
    <row r="22" spans="2:8">
      <c r="B22" s="1" t="s">
        <v>2221</v>
      </c>
      <c r="C22" s="23" t="s">
        <v>131</v>
      </c>
      <c r="D22" s="1" t="s">
        <v>137</v>
      </c>
      <c r="E22" s="1" t="s">
        <v>162</v>
      </c>
      <c r="F22" s="4">
        <v>4470332</v>
      </c>
      <c r="G22" s="4">
        <v>18598.82</v>
      </c>
      <c r="H22" s="4">
        <v>3.42</v>
      </c>
    </row>
    <row r="23" spans="2:8">
      <c r="B23" s="1" t="s">
        <v>2282</v>
      </c>
      <c r="C23" s="23" t="s">
        <v>131</v>
      </c>
      <c r="D23" s="1" t="s">
        <v>137</v>
      </c>
      <c r="E23" s="1" t="s">
        <v>185</v>
      </c>
      <c r="F23" s="4">
        <v>488947</v>
      </c>
      <c r="G23" s="4">
        <v>16633</v>
      </c>
      <c r="H23" s="4">
        <v>3.06</v>
      </c>
    </row>
    <row r="24" spans="2:8">
      <c r="B24" s="1" t="s">
        <v>2260</v>
      </c>
      <c r="C24" s="23" t="s">
        <v>131</v>
      </c>
      <c r="D24" s="1" t="s">
        <v>137</v>
      </c>
      <c r="E24" s="1" t="s">
        <v>428</v>
      </c>
      <c r="F24" s="4">
        <v>686549</v>
      </c>
      <c r="G24" s="4">
        <v>15749.78</v>
      </c>
      <c r="H24" s="4">
        <v>2.9</v>
      </c>
    </row>
    <row r="25" spans="2:8">
      <c r="B25" s="1" t="s">
        <v>2545</v>
      </c>
      <c r="C25" s="23" t="s">
        <v>131</v>
      </c>
      <c r="D25" s="1" t="s">
        <v>137</v>
      </c>
      <c r="E25" s="1" t="s">
        <v>430</v>
      </c>
      <c r="F25" s="4">
        <v>425084</v>
      </c>
      <c r="G25" s="4">
        <v>15045</v>
      </c>
      <c r="H25" s="4">
        <v>2.77</v>
      </c>
    </row>
    <row r="26" spans="2:8">
      <c r="B26" s="1" t="s">
        <v>2239</v>
      </c>
      <c r="C26" s="23" t="s">
        <v>131</v>
      </c>
      <c r="D26" s="1" t="s">
        <v>137</v>
      </c>
      <c r="E26" s="1" t="s">
        <v>188</v>
      </c>
      <c r="F26" s="4">
        <v>475911</v>
      </c>
      <c r="G26" s="4">
        <v>13739.79</v>
      </c>
      <c r="H26" s="4">
        <v>2.5299999999999998</v>
      </c>
    </row>
    <row r="27" spans="2:8">
      <c r="B27" s="1" t="s">
        <v>2491</v>
      </c>
      <c r="C27" s="23" t="s">
        <v>131</v>
      </c>
      <c r="D27" s="1" t="s">
        <v>431</v>
      </c>
      <c r="E27" s="1" t="s">
        <v>434</v>
      </c>
      <c r="F27" s="4">
        <v>1261789</v>
      </c>
      <c r="G27" s="4">
        <v>9547.33</v>
      </c>
      <c r="H27" s="4">
        <v>1.76</v>
      </c>
    </row>
    <row r="28" spans="2:8">
      <c r="B28" s="1" t="s">
        <v>2568</v>
      </c>
      <c r="C28" s="23" t="s">
        <v>131</v>
      </c>
      <c r="D28" s="1" t="s">
        <v>137</v>
      </c>
      <c r="E28" s="1" t="s">
        <v>181</v>
      </c>
      <c r="F28" s="4">
        <v>2297539</v>
      </c>
      <c r="G28" s="4">
        <v>8116.06</v>
      </c>
      <c r="H28" s="4">
        <v>1.49</v>
      </c>
    </row>
    <row r="29" spans="2:8">
      <c r="B29" s="1" t="s">
        <v>1023</v>
      </c>
      <c r="C29" s="23" t="s">
        <v>131</v>
      </c>
      <c r="D29" s="1" t="s">
        <v>177</v>
      </c>
      <c r="E29" s="1" t="s">
        <v>287</v>
      </c>
      <c r="F29" s="4">
        <v>194830</v>
      </c>
      <c r="G29" s="4">
        <v>7323.27</v>
      </c>
      <c r="H29" s="4">
        <v>1.35</v>
      </c>
    </row>
    <row r="30" spans="2:8">
      <c r="B30" s="1" t="s">
        <v>2569</v>
      </c>
      <c r="C30" s="23" t="s">
        <v>131</v>
      </c>
      <c r="D30" s="1" t="s">
        <v>431</v>
      </c>
      <c r="E30" s="1" t="s">
        <v>778</v>
      </c>
      <c r="F30" s="4">
        <v>4903500</v>
      </c>
      <c r="G30" s="4">
        <v>5045.7</v>
      </c>
      <c r="H30" s="4">
        <v>0.93</v>
      </c>
    </row>
    <row r="31" spans="2:8">
      <c r="B31" s="1" t="s">
        <v>2256</v>
      </c>
      <c r="C31" s="23" t="s">
        <v>131</v>
      </c>
      <c r="D31" s="1" t="s">
        <v>143</v>
      </c>
      <c r="E31" s="1" t="s">
        <v>417</v>
      </c>
      <c r="F31" s="4">
        <v>486700</v>
      </c>
      <c r="G31" s="4">
        <v>4449.6499999999996</v>
      </c>
      <c r="H31" s="4">
        <v>0.82</v>
      </c>
    </row>
    <row r="32" spans="2:8">
      <c r="B32" s="1" t="s">
        <v>2436</v>
      </c>
      <c r="C32" s="23" t="s">
        <v>131</v>
      </c>
      <c r="D32" s="1" t="s">
        <v>153</v>
      </c>
      <c r="E32" s="1" t="s">
        <v>473</v>
      </c>
      <c r="F32" s="4">
        <v>188182</v>
      </c>
      <c r="G32" s="4">
        <v>4329.88</v>
      </c>
      <c r="H32" s="4">
        <v>0.8</v>
      </c>
    </row>
    <row r="33" spans="2:8">
      <c r="B33" s="1" t="s">
        <v>2486</v>
      </c>
      <c r="C33" s="23" t="s">
        <v>131</v>
      </c>
      <c r="D33" s="1" t="s">
        <v>207</v>
      </c>
      <c r="E33" s="1" t="s">
        <v>421</v>
      </c>
      <c r="F33" s="4">
        <v>10490</v>
      </c>
      <c r="G33" s="4">
        <v>3544.33</v>
      </c>
      <c r="H33" s="4">
        <v>0.65</v>
      </c>
    </row>
    <row r="34" spans="2:8">
      <c r="B34" s="1" t="s">
        <v>2259</v>
      </c>
      <c r="C34" s="23" t="s">
        <v>131</v>
      </c>
      <c r="D34" s="1" t="s">
        <v>153</v>
      </c>
      <c r="E34" s="1" t="s">
        <v>550</v>
      </c>
      <c r="F34" s="4">
        <v>139737</v>
      </c>
      <c r="G34" s="4">
        <v>3354.32</v>
      </c>
      <c r="H34" s="4">
        <v>0.62</v>
      </c>
    </row>
    <row r="35" spans="2:8">
      <c r="B35" s="1" t="s">
        <v>2474</v>
      </c>
      <c r="C35" s="23" t="s">
        <v>131</v>
      </c>
      <c r="D35" s="1" t="s">
        <v>223</v>
      </c>
      <c r="E35" s="1" t="s">
        <v>224</v>
      </c>
      <c r="F35" s="4">
        <v>2350000</v>
      </c>
      <c r="G35" s="4">
        <v>2950.43</v>
      </c>
      <c r="H35" s="4">
        <v>0.54</v>
      </c>
    </row>
    <row r="36" spans="2:8">
      <c r="B36" s="1" t="s">
        <v>2570</v>
      </c>
      <c r="C36" s="23" t="s">
        <v>131</v>
      </c>
      <c r="D36" s="1" t="s">
        <v>143</v>
      </c>
      <c r="E36" s="1" t="s">
        <v>779</v>
      </c>
      <c r="F36" s="4">
        <v>2926580</v>
      </c>
      <c r="G36" s="4">
        <v>2666.11</v>
      </c>
      <c r="H36" s="4">
        <v>0.49</v>
      </c>
    </row>
    <row r="37" spans="2:8">
      <c r="B37" s="1" t="s">
        <v>2571</v>
      </c>
      <c r="C37" s="23" t="s">
        <v>131</v>
      </c>
      <c r="D37" s="1" t="s">
        <v>223</v>
      </c>
      <c r="E37" s="1" t="s">
        <v>780</v>
      </c>
      <c r="F37" s="4">
        <v>125110</v>
      </c>
      <c r="G37" s="4">
        <v>2402.42</v>
      </c>
      <c r="H37" s="4">
        <v>0.44</v>
      </c>
    </row>
    <row r="38" spans="2:8">
      <c r="B38" s="1" t="s">
        <v>2572</v>
      </c>
      <c r="C38" s="23" t="s">
        <v>131</v>
      </c>
      <c r="D38" s="1" t="s">
        <v>137</v>
      </c>
      <c r="E38" s="1" t="s">
        <v>781</v>
      </c>
      <c r="F38" s="4">
        <v>842340</v>
      </c>
      <c r="G38" s="4">
        <v>2292.0100000000002</v>
      </c>
      <c r="H38" s="4">
        <v>0.42</v>
      </c>
    </row>
    <row r="39" spans="2:8">
      <c r="B39" s="1" t="s">
        <v>2279</v>
      </c>
      <c r="C39" s="23" t="s">
        <v>131</v>
      </c>
      <c r="D39" s="1" t="s">
        <v>431</v>
      </c>
      <c r="E39" s="1" t="s">
        <v>432</v>
      </c>
      <c r="F39" s="4">
        <v>71085</v>
      </c>
      <c r="G39" s="4">
        <v>2154.44</v>
      </c>
      <c r="H39" s="4">
        <v>0.4</v>
      </c>
    </row>
    <row r="40" spans="2:8">
      <c r="B40" s="1" t="s">
        <v>2573</v>
      </c>
      <c r="C40" s="23" t="s">
        <v>131</v>
      </c>
      <c r="D40" s="1" t="s">
        <v>137</v>
      </c>
      <c r="E40" s="1" t="s">
        <v>437</v>
      </c>
      <c r="F40" s="4">
        <v>314513</v>
      </c>
      <c r="G40" s="4">
        <v>2105.5100000000002</v>
      </c>
      <c r="H40" s="4">
        <v>0.39</v>
      </c>
    </row>
    <row r="41" spans="2:8">
      <c r="B41" s="1" t="s">
        <v>1018</v>
      </c>
      <c r="C41" s="23" t="s">
        <v>131</v>
      </c>
      <c r="D41" s="1" t="s">
        <v>137</v>
      </c>
      <c r="E41" s="1" t="s">
        <v>293</v>
      </c>
      <c r="F41" s="4">
        <v>17325</v>
      </c>
      <c r="G41" s="4">
        <v>536.78</v>
      </c>
      <c r="H41" s="4">
        <v>0.1</v>
      </c>
    </row>
    <row r="42" spans="2:8">
      <c r="B42" s="1" t="s">
        <v>1016</v>
      </c>
      <c r="C42" s="23" t="s">
        <v>131</v>
      </c>
      <c r="D42" s="1" t="s">
        <v>177</v>
      </c>
      <c r="E42" s="1" t="s">
        <v>285</v>
      </c>
      <c r="F42" s="4">
        <v>61100</v>
      </c>
      <c r="G42" s="4">
        <v>495.92</v>
      </c>
      <c r="H42" s="4">
        <v>0.09</v>
      </c>
    </row>
    <row r="43" spans="2:8">
      <c r="B43" s="2" t="s">
        <v>209</v>
      </c>
      <c r="C43" s="30"/>
      <c r="D43" s="2"/>
      <c r="E43" s="2"/>
      <c r="F43" s="10"/>
      <c r="G43" s="10">
        <f>SUM(G13:G42)</f>
        <v>476433.46000000014</v>
      </c>
      <c r="H43" s="10">
        <f>SUM(H13:H42)</f>
        <v>87.680000000000021</v>
      </c>
    </row>
    <row r="44" spans="2:8">
      <c r="B44" s="6" t="s">
        <v>98</v>
      </c>
      <c r="C44" s="7" t="s">
        <v>99</v>
      </c>
      <c r="D44" s="6" t="s">
        <v>128</v>
      </c>
      <c r="E44" s="6" t="s">
        <v>101</v>
      </c>
      <c r="F44" s="8" t="s">
        <v>102</v>
      </c>
      <c r="G44" s="8" t="s">
        <v>103</v>
      </c>
      <c r="H44" s="8" t="s">
        <v>104</v>
      </c>
    </row>
    <row r="45" spans="2:8">
      <c r="B45" s="2" t="s">
        <v>130</v>
      </c>
      <c r="C45" s="23"/>
    </row>
    <row r="46" spans="2:8">
      <c r="B46" s="2" t="s">
        <v>782</v>
      </c>
      <c r="C46" s="23"/>
    </row>
    <row r="47" spans="2:8">
      <c r="B47" s="1" t="s">
        <v>783</v>
      </c>
      <c r="C47" s="23" t="s">
        <v>131</v>
      </c>
      <c r="D47" s="1" t="s">
        <v>137</v>
      </c>
      <c r="E47" s="1" t="s">
        <v>784</v>
      </c>
      <c r="F47" s="4">
        <v>359000</v>
      </c>
      <c r="G47" s="4">
        <v>7209.75</v>
      </c>
      <c r="H47" s="4">
        <v>1.33</v>
      </c>
    </row>
    <row r="48" spans="2:8">
      <c r="B48" s="1" t="s">
        <v>785</v>
      </c>
      <c r="C48" s="23" t="s">
        <v>131</v>
      </c>
      <c r="D48" s="1" t="s">
        <v>431</v>
      </c>
      <c r="E48" s="1" t="s">
        <v>786</v>
      </c>
      <c r="F48" s="4">
        <v>104000</v>
      </c>
      <c r="G48" s="4">
        <v>5622.19</v>
      </c>
      <c r="H48" s="4">
        <v>1.03</v>
      </c>
    </row>
    <row r="49" spans="2:8">
      <c r="B49" s="1" t="s">
        <v>787</v>
      </c>
      <c r="C49" s="23" t="s">
        <v>131</v>
      </c>
      <c r="D49" s="1" t="s">
        <v>137</v>
      </c>
      <c r="E49" s="1" t="s">
        <v>788</v>
      </c>
      <c r="F49" s="4">
        <v>53600</v>
      </c>
      <c r="G49" s="4">
        <v>4608.7299999999996</v>
      </c>
      <c r="H49" s="4">
        <v>0.85</v>
      </c>
    </row>
    <row r="50" spans="2:8">
      <c r="B50" s="1" t="s">
        <v>789</v>
      </c>
      <c r="C50" s="23" t="s">
        <v>131</v>
      </c>
      <c r="D50" s="1" t="s">
        <v>431</v>
      </c>
      <c r="E50" s="1" t="s">
        <v>790</v>
      </c>
      <c r="F50" s="4">
        <v>20000</v>
      </c>
      <c r="G50" s="4">
        <v>4417.76</v>
      </c>
      <c r="H50" s="4">
        <v>0.81</v>
      </c>
    </row>
    <row r="51" spans="2:8">
      <c r="B51" s="1" t="s">
        <v>791</v>
      </c>
      <c r="C51" s="23" t="s">
        <v>131</v>
      </c>
      <c r="D51" s="1" t="s">
        <v>431</v>
      </c>
      <c r="E51" s="1" t="s">
        <v>792</v>
      </c>
      <c r="F51" s="4">
        <v>6750</v>
      </c>
      <c r="G51" s="4">
        <v>1963.59</v>
      </c>
      <c r="H51" s="4">
        <v>0.36</v>
      </c>
    </row>
    <row r="52" spans="2:8">
      <c r="B52" s="1" t="s">
        <v>793</v>
      </c>
      <c r="C52" s="23" t="s">
        <v>131</v>
      </c>
      <c r="D52" s="1" t="s">
        <v>137</v>
      </c>
      <c r="E52" s="1" t="s">
        <v>794</v>
      </c>
      <c r="F52" s="4">
        <v>8500</v>
      </c>
      <c r="G52" s="4">
        <v>1746.37</v>
      </c>
      <c r="H52" s="4">
        <v>0.32</v>
      </c>
    </row>
    <row r="53" spans="2:8">
      <c r="B53" s="1" t="s">
        <v>795</v>
      </c>
      <c r="C53" s="23" t="s">
        <v>131</v>
      </c>
      <c r="D53" s="1" t="s">
        <v>137</v>
      </c>
      <c r="E53" s="1" t="s">
        <v>796</v>
      </c>
      <c r="F53" s="4">
        <v>925</v>
      </c>
      <c r="G53" s="4">
        <v>1631.32</v>
      </c>
      <c r="H53" s="4">
        <v>0.3</v>
      </c>
    </row>
    <row r="54" spans="2:8">
      <c r="B54" s="1" t="s">
        <v>797</v>
      </c>
      <c r="C54" s="23" t="s">
        <v>131</v>
      </c>
      <c r="D54" s="1" t="s">
        <v>431</v>
      </c>
      <c r="E54" s="1" t="s">
        <v>798</v>
      </c>
      <c r="F54" s="4">
        <v>10000</v>
      </c>
      <c r="G54" s="4">
        <v>1437.77</v>
      </c>
      <c r="H54" s="4">
        <v>0.26</v>
      </c>
    </row>
    <row r="55" spans="2:8">
      <c r="B55" s="2" t="s">
        <v>799</v>
      </c>
      <c r="C55" s="9"/>
      <c r="D55" s="2"/>
      <c r="E55" s="2"/>
      <c r="F55" s="10"/>
      <c r="G55" s="10">
        <f>SUM(G44:G54)</f>
        <v>28637.48</v>
      </c>
      <c r="H55" s="10">
        <f>SUM(H44:H54)</f>
        <v>5.2600000000000007</v>
      </c>
    </row>
    <row r="56" spans="2:8">
      <c r="B56" s="2" t="s">
        <v>210</v>
      </c>
      <c r="C56" s="9"/>
      <c r="D56" s="2"/>
      <c r="E56" s="2"/>
      <c r="F56" s="10"/>
      <c r="G56" s="10">
        <v>29115</v>
      </c>
      <c r="H56" s="10">
        <v>5.36</v>
      </c>
    </row>
    <row r="57" spans="2:8">
      <c r="B57" s="2" t="s">
        <v>800</v>
      </c>
      <c r="C57" s="9"/>
      <c r="D57" s="2"/>
      <c r="E57" s="2"/>
      <c r="F57" s="10"/>
      <c r="G57" s="10">
        <v>8948.3700000000008</v>
      </c>
      <c r="H57" s="10">
        <v>1.65</v>
      </c>
    </row>
    <row r="58" spans="2:8">
      <c r="B58" s="2" t="s">
        <v>116</v>
      </c>
      <c r="C58" s="9"/>
      <c r="D58" s="2"/>
      <c r="E58" s="2"/>
      <c r="F58" s="10"/>
      <c r="G58" s="10">
        <v>543134.31000000006</v>
      </c>
      <c r="H58" s="10">
        <v>99.96</v>
      </c>
    </row>
    <row r="59" spans="2:8">
      <c r="B59" s="2" t="s">
        <v>211</v>
      </c>
      <c r="C59" s="9"/>
      <c r="D59" s="2"/>
      <c r="E59" s="2"/>
      <c r="F59" s="10"/>
      <c r="G59" s="10">
        <v>245.90951170998778</v>
      </c>
      <c r="H59" s="10">
        <v>4.0000000000006253E-2</v>
      </c>
    </row>
    <row r="60" spans="2:8">
      <c r="B60" s="2" t="s">
        <v>118</v>
      </c>
      <c r="C60" s="9"/>
      <c r="D60" s="2"/>
      <c r="E60" s="2"/>
      <c r="F60" s="10"/>
      <c r="G60" s="10">
        <v>543380.21951170999</v>
      </c>
      <c r="H60" s="10">
        <v>100</v>
      </c>
    </row>
    <row r="61" spans="2:8">
      <c r="B61" s="1" t="s">
        <v>119</v>
      </c>
    </row>
    <row r="62" spans="2:8">
      <c r="B62" s="1" t="s">
        <v>120</v>
      </c>
    </row>
    <row r="63" spans="2:8">
      <c r="B63" s="1" t="s">
        <v>121</v>
      </c>
      <c r="C63" s="31">
        <v>44742</v>
      </c>
    </row>
    <row r="64" spans="2:8" ht="25.5">
      <c r="B64" s="11" t="s">
        <v>122</v>
      </c>
      <c r="C64" s="5" t="s">
        <v>123</v>
      </c>
    </row>
    <row r="65" spans="2:3">
      <c r="B65" s="2"/>
    </row>
    <row r="66" spans="2:3">
      <c r="B66" s="2" t="s">
        <v>124</v>
      </c>
    </row>
    <row r="67" spans="2:3">
      <c r="B67" s="2" t="s">
        <v>212</v>
      </c>
    </row>
    <row r="68" spans="2:3">
      <c r="B68" s="2" t="s">
        <v>125</v>
      </c>
    </row>
    <row r="69" spans="2:3">
      <c r="B69" s="2" t="s">
        <v>801</v>
      </c>
      <c r="C69" s="9"/>
    </row>
    <row r="70" spans="2:3">
      <c r="B70" s="2" t="s">
        <v>802</v>
      </c>
      <c r="C70" s="9"/>
    </row>
    <row r="71" spans="2:3">
      <c r="B71" s="2" t="s">
        <v>803</v>
      </c>
      <c r="C71" s="9"/>
    </row>
    <row r="72" spans="2:3">
      <c r="B72" s="2" t="s">
        <v>804</v>
      </c>
      <c r="C72" s="9"/>
    </row>
    <row r="73" spans="2:3">
      <c r="B73" s="2" t="s">
        <v>805</v>
      </c>
      <c r="C73" s="9"/>
    </row>
    <row r="74" spans="2:3">
      <c r="B74" s="2" t="s">
        <v>806</v>
      </c>
      <c r="C74" s="9"/>
    </row>
    <row r="75" spans="2:3">
      <c r="B75" s="2" t="s">
        <v>807</v>
      </c>
      <c r="C75" s="9"/>
    </row>
    <row r="76" spans="2:3">
      <c r="B76" s="2" t="s">
        <v>808</v>
      </c>
      <c r="C76" s="9"/>
    </row>
    <row r="77" spans="2:3">
      <c r="B77" s="19" t="s">
        <v>2149</v>
      </c>
      <c r="C77" s="9"/>
    </row>
    <row r="78" spans="2:3">
      <c r="B78" s="19" t="s">
        <v>126</v>
      </c>
    </row>
    <row r="79" spans="2:3">
      <c r="B79" s="135" t="s">
        <v>2150</v>
      </c>
    </row>
    <row r="80" spans="2:3" ht="25.5">
      <c r="B80" s="135" t="s">
        <v>3125</v>
      </c>
    </row>
    <row r="81" spans="2:2" ht="25.5">
      <c r="B81" s="135" t="s">
        <v>3126</v>
      </c>
    </row>
  </sheetData>
  <mergeCells count="3">
    <mergeCell ref="B1:E1"/>
    <mergeCell ref="C3:C7"/>
    <mergeCell ref="D3:D7"/>
  </mergeCells>
  <hyperlinks>
    <hyperlink ref="A1" location="Index!A1" display="Index" xr:uid="{00000000-0004-0000-1D00-000000000000}"/>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87"/>
  <sheetViews>
    <sheetView workbookViewId="0">
      <selection activeCell="B1" sqref="B1:E1"/>
    </sheetView>
  </sheetViews>
  <sheetFormatPr defaultRowHeight="12.75"/>
  <cols>
    <col min="1" max="1" width="5.42578125" style="1" bestFit="1" customWidth="1"/>
    <col min="2" max="2" width="80.7109375" style="1" customWidth="1"/>
    <col min="3" max="3" width="25.7109375" style="5" customWidth="1"/>
    <col min="4" max="4" width="25.7109375" style="1" customWidth="1"/>
    <col min="5" max="5" width="13.710937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0" t="s">
        <v>61</v>
      </c>
      <c r="C1" s="390"/>
      <c r="D1" s="390"/>
      <c r="E1" s="390"/>
    </row>
    <row r="2" spans="1:9" ht="13.5" thickBot="1"/>
    <row r="3" spans="1:9" s="15" customFormat="1" ht="15">
      <c r="B3" s="32" t="s">
        <v>2077</v>
      </c>
      <c r="C3" s="391"/>
      <c r="D3" s="394"/>
      <c r="F3" s="21"/>
      <c r="G3" s="21"/>
      <c r="H3" s="21"/>
    </row>
    <row r="4" spans="1:9" s="15" customFormat="1" ht="15">
      <c r="B4" s="33" t="s">
        <v>2078</v>
      </c>
      <c r="C4" s="392"/>
      <c r="D4" s="395"/>
      <c r="F4" s="21"/>
      <c r="G4" s="21"/>
      <c r="H4" s="21"/>
    </row>
    <row r="5" spans="1:9" s="15" customFormat="1" ht="15">
      <c r="B5" s="33" t="s">
        <v>993</v>
      </c>
      <c r="C5" s="392"/>
      <c r="D5" s="395"/>
      <c r="F5" s="21"/>
      <c r="G5" s="21"/>
      <c r="H5" s="21"/>
    </row>
    <row r="6" spans="1:9" s="15" customFormat="1" ht="15">
      <c r="B6" s="33" t="s">
        <v>2059</v>
      </c>
      <c r="C6" s="392"/>
      <c r="D6" s="395"/>
      <c r="F6" s="21"/>
      <c r="G6" s="21"/>
      <c r="H6" s="21"/>
    </row>
    <row r="7" spans="1:9" s="15" customFormat="1" ht="30.75" thickBot="1">
      <c r="B7" s="34" t="s">
        <v>2079</v>
      </c>
      <c r="C7" s="393"/>
      <c r="D7" s="396"/>
      <c r="F7" s="21"/>
      <c r="G7" s="21"/>
      <c r="H7" s="21"/>
    </row>
    <row r="8" spans="1:9" s="15" customFormat="1">
      <c r="C8" s="17" t="s">
        <v>995</v>
      </c>
      <c r="D8" s="17" t="s">
        <v>996</v>
      </c>
      <c r="F8" s="21"/>
      <c r="G8" s="21"/>
      <c r="H8" s="21"/>
    </row>
    <row r="11" spans="1:9">
      <c r="B11" s="1" t="s">
        <v>97</v>
      </c>
    </row>
    <row r="13" spans="1:9">
      <c r="B13" s="6" t="s">
        <v>98</v>
      </c>
      <c r="C13" s="7" t="s">
        <v>99</v>
      </c>
      <c r="D13" s="6" t="s">
        <v>128</v>
      </c>
      <c r="E13" s="6" t="s">
        <v>101</v>
      </c>
      <c r="F13" s="8" t="s">
        <v>102</v>
      </c>
      <c r="G13" s="8" t="s">
        <v>103</v>
      </c>
      <c r="H13" s="8" t="s">
        <v>104</v>
      </c>
      <c r="I13" s="2" t="s">
        <v>129</v>
      </c>
    </row>
    <row r="14" spans="1:9">
      <c r="B14" s="2" t="s">
        <v>130</v>
      </c>
      <c r="C14" s="23"/>
    </row>
    <row r="15" spans="1:9">
      <c r="B15" s="2" t="s">
        <v>106</v>
      </c>
      <c r="C15" s="23"/>
    </row>
    <row r="16" spans="1:9">
      <c r="B16" s="1" t="s">
        <v>1002</v>
      </c>
      <c r="C16" s="23" t="s">
        <v>131</v>
      </c>
      <c r="D16" s="1" t="s">
        <v>141</v>
      </c>
      <c r="E16" s="1" t="s">
        <v>142</v>
      </c>
      <c r="F16" s="4">
        <v>4800000</v>
      </c>
      <c r="G16" s="4">
        <v>13128</v>
      </c>
      <c r="H16" s="4">
        <v>10.74</v>
      </c>
    </row>
    <row r="17" spans="2:8">
      <c r="B17" s="1" t="s">
        <v>1006</v>
      </c>
      <c r="C17" s="23" t="s">
        <v>131</v>
      </c>
      <c r="D17" s="1" t="s">
        <v>237</v>
      </c>
      <c r="E17" s="1" t="s">
        <v>280</v>
      </c>
      <c r="F17" s="4">
        <v>1600000</v>
      </c>
      <c r="G17" s="4">
        <v>8196</v>
      </c>
      <c r="H17" s="4">
        <v>6.71</v>
      </c>
    </row>
    <row r="18" spans="2:8">
      <c r="B18" s="1" t="s">
        <v>1007</v>
      </c>
      <c r="C18" s="23" t="s">
        <v>131</v>
      </c>
      <c r="D18" s="1" t="s">
        <v>147</v>
      </c>
      <c r="E18" s="1" t="s">
        <v>148</v>
      </c>
      <c r="F18" s="4">
        <v>385000</v>
      </c>
      <c r="G18" s="4">
        <v>7473.81</v>
      </c>
      <c r="H18" s="4">
        <v>6.12</v>
      </c>
    </row>
    <row r="19" spans="2:8">
      <c r="B19" s="1" t="s">
        <v>1013</v>
      </c>
      <c r="C19" s="23" t="s">
        <v>131</v>
      </c>
      <c r="D19" s="1" t="s">
        <v>147</v>
      </c>
      <c r="E19" s="1" t="s">
        <v>284</v>
      </c>
      <c r="F19" s="4">
        <v>261000</v>
      </c>
      <c r="G19" s="4">
        <v>7034.47</v>
      </c>
      <c r="H19" s="4">
        <v>5.76</v>
      </c>
    </row>
    <row r="20" spans="2:8">
      <c r="B20" s="1" t="s">
        <v>1008</v>
      </c>
      <c r="C20" s="23" t="s">
        <v>131</v>
      </c>
      <c r="D20" s="1" t="s">
        <v>165</v>
      </c>
      <c r="E20" s="1" t="s">
        <v>231</v>
      </c>
      <c r="F20" s="4">
        <v>730000</v>
      </c>
      <c r="G20" s="4">
        <v>6369.25</v>
      </c>
      <c r="H20" s="4">
        <v>5.21</v>
      </c>
    </row>
    <row r="21" spans="2:8">
      <c r="B21" s="1" t="s">
        <v>1012</v>
      </c>
      <c r="C21" s="23" t="s">
        <v>131</v>
      </c>
      <c r="D21" s="1" t="s">
        <v>170</v>
      </c>
      <c r="E21" s="1" t="s">
        <v>171</v>
      </c>
      <c r="F21" s="4">
        <v>900000</v>
      </c>
      <c r="G21" s="4">
        <v>6357.15</v>
      </c>
      <c r="H21" s="4">
        <v>5.2</v>
      </c>
    </row>
    <row r="22" spans="2:8">
      <c r="B22" s="1" t="s">
        <v>2226</v>
      </c>
      <c r="C22" s="23" t="s">
        <v>131</v>
      </c>
      <c r="D22" s="1" t="s">
        <v>177</v>
      </c>
      <c r="E22" s="1" t="s">
        <v>529</v>
      </c>
      <c r="F22" s="4">
        <v>560000</v>
      </c>
      <c r="G22" s="4">
        <v>6015.24</v>
      </c>
      <c r="H22" s="4">
        <v>4.92</v>
      </c>
    </row>
    <row r="23" spans="2:8">
      <c r="B23" s="1" t="s">
        <v>1027</v>
      </c>
      <c r="C23" s="23" t="s">
        <v>131</v>
      </c>
      <c r="D23" s="1" t="s">
        <v>147</v>
      </c>
      <c r="E23" s="1" t="s">
        <v>288</v>
      </c>
      <c r="F23" s="4">
        <v>520000</v>
      </c>
      <c r="G23" s="4">
        <v>5710.64</v>
      </c>
      <c r="H23" s="4">
        <v>4.67</v>
      </c>
    </row>
    <row r="24" spans="2:8">
      <c r="B24" s="1" t="s">
        <v>2550</v>
      </c>
      <c r="C24" s="23" t="s">
        <v>131</v>
      </c>
      <c r="D24" s="1" t="s">
        <v>147</v>
      </c>
      <c r="E24" s="1" t="s">
        <v>621</v>
      </c>
      <c r="F24" s="4">
        <v>1232500</v>
      </c>
      <c r="G24" s="4">
        <v>5345.35</v>
      </c>
      <c r="H24" s="4">
        <v>4.37</v>
      </c>
    </row>
    <row r="25" spans="2:8">
      <c r="B25" s="1" t="s">
        <v>2225</v>
      </c>
      <c r="C25" s="23" t="s">
        <v>131</v>
      </c>
      <c r="D25" s="1" t="s">
        <v>172</v>
      </c>
      <c r="E25" s="1" t="s">
        <v>547</v>
      </c>
      <c r="F25" s="4">
        <v>1076000</v>
      </c>
      <c r="G25" s="4">
        <v>5336.42</v>
      </c>
      <c r="H25" s="4">
        <v>4.37</v>
      </c>
    </row>
    <row r="26" spans="2:8">
      <c r="B26" s="1" t="s">
        <v>2247</v>
      </c>
      <c r="C26" s="23" t="s">
        <v>131</v>
      </c>
      <c r="D26" s="1" t="s">
        <v>141</v>
      </c>
      <c r="E26" s="1" t="s">
        <v>152</v>
      </c>
      <c r="F26" s="4">
        <v>184000</v>
      </c>
      <c r="G26" s="4">
        <v>4104.3</v>
      </c>
      <c r="H26" s="4">
        <v>3.36</v>
      </c>
    </row>
    <row r="27" spans="2:8">
      <c r="B27" s="1" t="s">
        <v>2220</v>
      </c>
      <c r="C27" s="23" t="s">
        <v>131</v>
      </c>
      <c r="D27" s="1" t="s">
        <v>452</v>
      </c>
      <c r="E27" s="1" t="s">
        <v>453</v>
      </c>
      <c r="F27" s="4">
        <v>21900</v>
      </c>
      <c r="G27" s="4">
        <v>3825.93</v>
      </c>
      <c r="H27" s="4">
        <v>3.13</v>
      </c>
    </row>
    <row r="28" spans="2:8">
      <c r="B28" s="1" t="s">
        <v>1030</v>
      </c>
      <c r="C28" s="23" t="s">
        <v>131</v>
      </c>
      <c r="D28" s="1" t="s">
        <v>165</v>
      </c>
      <c r="E28" s="1" t="s">
        <v>166</v>
      </c>
      <c r="F28" s="4">
        <v>483919</v>
      </c>
      <c r="G28" s="4">
        <v>3676.57</v>
      </c>
      <c r="H28" s="4">
        <v>3.01</v>
      </c>
    </row>
    <row r="29" spans="2:8">
      <c r="B29" s="1" t="s">
        <v>2574</v>
      </c>
      <c r="C29" s="23" t="s">
        <v>131</v>
      </c>
      <c r="D29" s="1" t="s">
        <v>147</v>
      </c>
      <c r="E29" s="1" t="s">
        <v>202</v>
      </c>
      <c r="F29" s="4">
        <v>549470</v>
      </c>
      <c r="G29" s="4">
        <v>3289.95</v>
      </c>
      <c r="H29" s="4">
        <v>2.69</v>
      </c>
    </row>
    <row r="30" spans="2:8">
      <c r="B30" s="1" t="s">
        <v>1019</v>
      </c>
      <c r="C30" s="23" t="s">
        <v>131</v>
      </c>
      <c r="D30" s="1" t="s">
        <v>147</v>
      </c>
      <c r="E30" s="1" t="s">
        <v>286</v>
      </c>
      <c r="F30" s="4">
        <v>85400</v>
      </c>
      <c r="G30" s="4">
        <v>3053.05</v>
      </c>
      <c r="H30" s="4">
        <v>2.5</v>
      </c>
    </row>
    <row r="31" spans="2:8">
      <c r="B31" s="1" t="s">
        <v>1024</v>
      </c>
      <c r="C31" s="23" t="s">
        <v>131</v>
      </c>
      <c r="D31" s="1" t="s">
        <v>147</v>
      </c>
      <c r="E31" s="1" t="s">
        <v>292</v>
      </c>
      <c r="F31" s="4">
        <v>293000</v>
      </c>
      <c r="G31" s="4">
        <v>2849.13</v>
      </c>
      <c r="H31" s="4">
        <v>2.33</v>
      </c>
    </row>
    <row r="32" spans="2:8">
      <c r="B32" s="1" t="s">
        <v>2216</v>
      </c>
      <c r="C32" s="23" t="s">
        <v>131</v>
      </c>
      <c r="D32" s="1" t="s">
        <v>290</v>
      </c>
      <c r="E32" s="1" t="s">
        <v>458</v>
      </c>
      <c r="F32" s="4">
        <v>95000</v>
      </c>
      <c r="G32" s="4">
        <v>2583.7199999999998</v>
      </c>
      <c r="H32" s="4">
        <v>2.11</v>
      </c>
    </row>
    <row r="33" spans="2:8">
      <c r="B33" s="1" t="s">
        <v>1011</v>
      </c>
      <c r="C33" s="23" t="s">
        <v>131</v>
      </c>
      <c r="D33" s="1" t="s">
        <v>147</v>
      </c>
      <c r="E33" s="1" t="s">
        <v>283</v>
      </c>
      <c r="F33" s="4">
        <v>60000</v>
      </c>
      <c r="G33" s="4">
        <v>2479.65</v>
      </c>
      <c r="H33" s="4">
        <v>2.0299999999999998</v>
      </c>
    </row>
    <row r="34" spans="2:8">
      <c r="B34" s="1" t="s">
        <v>2435</v>
      </c>
      <c r="C34" s="23" t="s">
        <v>131</v>
      </c>
      <c r="D34" s="1" t="s">
        <v>165</v>
      </c>
      <c r="E34" s="1" t="s">
        <v>389</v>
      </c>
      <c r="F34" s="4">
        <v>291000</v>
      </c>
      <c r="G34" s="4">
        <v>2300.5</v>
      </c>
      <c r="H34" s="4">
        <v>1.88</v>
      </c>
    </row>
    <row r="35" spans="2:8">
      <c r="B35" s="1" t="s">
        <v>2284</v>
      </c>
      <c r="C35" s="23" t="s">
        <v>131</v>
      </c>
      <c r="D35" s="1" t="s">
        <v>518</v>
      </c>
      <c r="E35" s="1" t="s">
        <v>622</v>
      </c>
      <c r="F35" s="4">
        <v>118000</v>
      </c>
      <c r="G35" s="4">
        <v>1704.86</v>
      </c>
      <c r="H35" s="4">
        <v>1.4</v>
      </c>
    </row>
    <row r="36" spans="2:8">
      <c r="B36" s="1" t="s">
        <v>2506</v>
      </c>
      <c r="C36" s="23" t="s">
        <v>131</v>
      </c>
      <c r="D36" s="1" t="s">
        <v>147</v>
      </c>
      <c r="E36" s="1" t="s">
        <v>531</v>
      </c>
      <c r="F36" s="4">
        <v>105500</v>
      </c>
      <c r="G36" s="4">
        <v>1646.7</v>
      </c>
      <c r="H36" s="4">
        <v>1.35</v>
      </c>
    </row>
    <row r="37" spans="2:8">
      <c r="B37" s="1" t="s">
        <v>2432</v>
      </c>
      <c r="C37" s="23" t="s">
        <v>131</v>
      </c>
      <c r="D37" s="1" t="s">
        <v>290</v>
      </c>
      <c r="E37" s="1" t="s">
        <v>449</v>
      </c>
      <c r="F37" s="4">
        <v>150000</v>
      </c>
      <c r="G37" s="4">
        <v>1639.73</v>
      </c>
      <c r="H37" s="4">
        <v>1.34</v>
      </c>
    </row>
    <row r="38" spans="2:8">
      <c r="B38" s="1" t="s">
        <v>2575</v>
      </c>
      <c r="C38" s="23" t="s">
        <v>131</v>
      </c>
      <c r="D38" s="1" t="s">
        <v>452</v>
      </c>
      <c r="E38" s="1" t="s">
        <v>623</v>
      </c>
      <c r="F38" s="4">
        <v>100000</v>
      </c>
      <c r="G38" s="4">
        <v>1636.85</v>
      </c>
      <c r="H38" s="4">
        <v>1.34</v>
      </c>
    </row>
    <row r="39" spans="2:8">
      <c r="B39" s="1" t="s">
        <v>2576</v>
      </c>
      <c r="C39" s="23" t="s">
        <v>131</v>
      </c>
      <c r="D39" s="1" t="s">
        <v>147</v>
      </c>
      <c r="E39" s="1" t="s">
        <v>624</v>
      </c>
      <c r="F39" s="4">
        <v>140000</v>
      </c>
      <c r="G39" s="4">
        <v>1433.53</v>
      </c>
      <c r="H39" s="4">
        <v>1.17</v>
      </c>
    </row>
    <row r="40" spans="2:8">
      <c r="B40" s="1" t="s">
        <v>1021</v>
      </c>
      <c r="C40" s="23" t="s">
        <v>131</v>
      </c>
      <c r="D40" s="1" t="s">
        <v>147</v>
      </c>
      <c r="E40" s="1" t="s">
        <v>289</v>
      </c>
      <c r="F40" s="4">
        <v>147000</v>
      </c>
      <c r="G40" s="4">
        <v>1393.12</v>
      </c>
      <c r="H40" s="4">
        <v>1.1399999999999999</v>
      </c>
    </row>
    <row r="41" spans="2:8">
      <c r="B41" s="1" t="s">
        <v>2217</v>
      </c>
      <c r="C41" s="23" t="s">
        <v>131</v>
      </c>
      <c r="D41" s="1" t="s">
        <v>264</v>
      </c>
      <c r="E41" s="1" t="s">
        <v>394</v>
      </c>
      <c r="F41" s="4">
        <v>645000</v>
      </c>
      <c r="G41" s="4">
        <v>1380.95</v>
      </c>
      <c r="H41" s="4">
        <v>1.1299999999999999</v>
      </c>
    </row>
    <row r="42" spans="2:8">
      <c r="B42" s="1" t="s">
        <v>2553</v>
      </c>
      <c r="C42" s="23" t="s">
        <v>131</v>
      </c>
      <c r="D42" s="1" t="s">
        <v>147</v>
      </c>
      <c r="E42" s="1" t="s">
        <v>625</v>
      </c>
      <c r="F42" s="4">
        <v>243251</v>
      </c>
      <c r="G42" s="4">
        <v>1278.77</v>
      </c>
      <c r="H42" s="4">
        <v>1.05</v>
      </c>
    </row>
    <row r="43" spans="2:8">
      <c r="B43" s="1" t="s">
        <v>1009</v>
      </c>
      <c r="C43" s="23" t="s">
        <v>131</v>
      </c>
      <c r="D43" s="1" t="s">
        <v>155</v>
      </c>
      <c r="E43" s="1" t="s">
        <v>281</v>
      </c>
      <c r="F43" s="4">
        <v>57000</v>
      </c>
      <c r="G43" s="4">
        <v>1254.68</v>
      </c>
      <c r="H43" s="4">
        <v>1.03</v>
      </c>
    </row>
    <row r="44" spans="2:8">
      <c r="B44" s="1" t="s">
        <v>1035</v>
      </c>
      <c r="C44" s="23" t="s">
        <v>131</v>
      </c>
      <c r="D44" s="1" t="s">
        <v>155</v>
      </c>
      <c r="E44" s="1" t="s">
        <v>300</v>
      </c>
      <c r="F44" s="4">
        <v>70000</v>
      </c>
      <c r="G44" s="4">
        <v>1236.8</v>
      </c>
      <c r="H44" s="4">
        <v>1.01</v>
      </c>
    </row>
    <row r="45" spans="2:8">
      <c r="B45" s="1" t="s">
        <v>2577</v>
      </c>
      <c r="C45" s="23" t="s">
        <v>131</v>
      </c>
      <c r="D45" s="1" t="s">
        <v>147</v>
      </c>
      <c r="E45" s="1" t="s">
        <v>626</v>
      </c>
      <c r="F45" s="4">
        <v>89000</v>
      </c>
      <c r="G45" s="4">
        <v>804.34</v>
      </c>
      <c r="H45" s="4">
        <v>0.66</v>
      </c>
    </row>
    <row r="46" spans="2:8">
      <c r="B46" s="1" t="s">
        <v>2556</v>
      </c>
      <c r="C46" s="23" t="s">
        <v>131</v>
      </c>
      <c r="D46" s="1" t="s">
        <v>147</v>
      </c>
      <c r="E46" s="1" t="s">
        <v>627</v>
      </c>
      <c r="F46" s="4">
        <v>125000</v>
      </c>
      <c r="G46" s="4">
        <v>702.19</v>
      </c>
      <c r="H46" s="4">
        <v>0.56999999999999995</v>
      </c>
    </row>
    <row r="47" spans="2:8">
      <c r="B47" s="1" t="s">
        <v>2578</v>
      </c>
      <c r="C47" s="23" t="s">
        <v>131</v>
      </c>
      <c r="D47" s="1" t="s">
        <v>170</v>
      </c>
      <c r="E47" s="1" t="s">
        <v>628</v>
      </c>
      <c r="F47" s="4">
        <v>56000</v>
      </c>
      <c r="G47" s="4">
        <v>214.73</v>
      </c>
      <c r="H47" s="4">
        <v>0.18</v>
      </c>
    </row>
    <row r="48" spans="2:8">
      <c r="B48" s="2" t="s">
        <v>209</v>
      </c>
      <c r="C48" s="30"/>
      <c r="D48" s="2"/>
      <c r="E48" s="2"/>
      <c r="F48" s="10"/>
      <c r="G48" s="10">
        <f>SUM(G13:G47)</f>
        <v>115456.37999999999</v>
      </c>
      <c r="H48" s="10">
        <f>SUM(H13:H47)</f>
        <v>94.48</v>
      </c>
    </row>
    <row r="49" spans="2:8">
      <c r="B49" s="6" t="s">
        <v>98</v>
      </c>
      <c r="C49" s="7" t="s">
        <v>99</v>
      </c>
      <c r="D49" s="6" t="s">
        <v>100</v>
      </c>
      <c r="E49" s="6" t="s">
        <v>101</v>
      </c>
      <c r="F49" s="8" t="s">
        <v>102</v>
      </c>
      <c r="G49" s="8" t="s">
        <v>103</v>
      </c>
      <c r="H49" s="8" t="s">
        <v>104</v>
      </c>
    </row>
    <row r="50" spans="2:8">
      <c r="B50" s="2" t="s">
        <v>105</v>
      </c>
      <c r="C50" s="23"/>
    </row>
    <row r="51" spans="2:8">
      <c r="B51" s="2" t="s">
        <v>106</v>
      </c>
      <c r="C51" s="23"/>
    </row>
    <row r="52" spans="2:8">
      <c r="B52" s="2" t="s">
        <v>395</v>
      </c>
      <c r="C52" s="23"/>
    </row>
    <row r="53" spans="2:8">
      <c r="B53" s="1" t="s">
        <v>2549</v>
      </c>
      <c r="C53" s="23">
        <v>7.21</v>
      </c>
      <c r="D53" s="1" t="s">
        <v>320</v>
      </c>
      <c r="E53" s="1" t="s">
        <v>396</v>
      </c>
      <c r="F53" s="4">
        <v>52770</v>
      </c>
      <c r="G53" s="4">
        <v>14.85</v>
      </c>
      <c r="H53" s="4">
        <v>0.01</v>
      </c>
    </row>
    <row r="54" spans="2:8">
      <c r="B54" s="2" t="s">
        <v>336</v>
      </c>
      <c r="C54" s="9"/>
      <c r="D54" s="2"/>
      <c r="E54" s="2"/>
      <c r="F54" s="10"/>
      <c r="G54" s="10">
        <f>SUM(G49:G53)</f>
        <v>14.85</v>
      </c>
      <c r="H54" s="10">
        <f>SUM(H49:H53)</f>
        <v>0.01</v>
      </c>
    </row>
    <row r="55" spans="2:8">
      <c r="B55" s="2" t="s">
        <v>397</v>
      </c>
      <c r="C55" s="9"/>
      <c r="D55" s="2"/>
      <c r="E55" s="2"/>
      <c r="F55" s="10"/>
      <c r="G55" s="10">
        <v>5785</v>
      </c>
      <c r="H55" s="10">
        <v>4.7300000000000004</v>
      </c>
    </row>
    <row r="56" spans="2:8">
      <c r="B56" s="2" t="s">
        <v>116</v>
      </c>
      <c r="C56" s="9"/>
      <c r="D56" s="2"/>
      <c r="E56" s="2"/>
      <c r="F56" s="10"/>
      <c r="G56" s="10">
        <v>121256.23</v>
      </c>
      <c r="H56" s="10">
        <v>99.23</v>
      </c>
    </row>
    <row r="57" spans="2:8">
      <c r="B57" s="2" t="s">
        <v>211</v>
      </c>
      <c r="C57" s="9"/>
      <c r="D57" s="2"/>
      <c r="E57" s="2"/>
      <c r="F57" s="10"/>
      <c r="G57" s="10">
        <v>939.51793620000535</v>
      </c>
      <c r="H57" s="10">
        <v>0.76999999999999602</v>
      </c>
    </row>
    <row r="58" spans="2:8">
      <c r="B58" s="2" t="s">
        <v>118</v>
      </c>
      <c r="C58" s="9"/>
      <c r="D58" s="2"/>
      <c r="E58" s="2"/>
      <c r="F58" s="10"/>
      <c r="G58" s="10">
        <v>122195.7479362</v>
      </c>
      <c r="H58" s="10">
        <v>100</v>
      </c>
    </row>
    <row r="59" spans="2:8">
      <c r="B59" s="1" t="s">
        <v>119</v>
      </c>
    </row>
    <row r="60" spans="2:8">
      <c r="B60" s="1" t="s">
        <v>120</v>
      </c>
    </row>
    <row r="61" spans="2:8">
      <c r="B61" s="1" t="s">
        <v>121</v>
      </c>
      <c r="C61" s="31">
        <v>44742</v>
      </c>
    </row>
    <row r="62" spans="2:8" ht="25.5">
      <c r="B62" s="11" t="s">
        <v>122</v>
      </c>
      <c r="C62" s="5" t="s">
        <v>123</v>
      </c>
    </row>
    <row r="63" spans="2:8">
      <c r="B63" s="2"/>
    </row>
    <row r="64" spans="2:8">
      <c r="B64" s="2" t="s">
        <v>124</v>
      </c>
    </row>
    <row r="65" spans="2:3">
      <c r="B65" s="2" t="s">
        <v>212</v>
      </c>
    </row>
    <row r="66" spans="2:3">
      <c r="B66" s="2" t="s">
        <v>125</v>
      </c>
    </row>
    <row r="67" spans="2:3">
      <c r="B67" s="2" t="s">
        <v>629</v>
      </c>
      <c r="C67" s="9"/>
    </row>
    <row r="68" spans="2:3">
      <c r="B68" s="2" t="s">
        <v>630</v>
      </c>
      <c r="C68" s="9"/>
    </row>
    <row r="69" spans="2:3">
      <c r="B69" s="2" t="s">
        <v>631</v>
      </c>
      <c r="C69" s="9"/>
    </row>
    <row r="70" spans="2:3">
      <c r="B70" s="2" t="s">
        <v>632</v>
      </c>
      <c r="C70" s="9"/>
    </row>
    <row r="71" spans="2:3">
      <c r="B71" s="2" t="s">
        <v>633</v>
      </c>
      <c r="C71" s="9"/>
    </row>
    <row r="72" spans="2:3">
      <c r="B72" s="2" t="s">
        <v>634</v>
      </c>
      <c r="C72" s="9"/>
    </row>
    <row r="73" spans="2:3">
      <c r="B73" s="2" t="s">
        <v>635</v>
      </c>
      <c r="C73" s="9"/>
    </row>
    <row r="74" spans="2:3">
      <c r="B74" s="2" t="s">
        <v>636</v>
      </c>
      <c r="C74" s="9"/>
    </row>
    <row r="75" spans="2:3">
      <c r="B75" s="134" t="s">
        <v>2148</v>
      </c>
      <c r="C75" s="9"/>
    </row>
    <row r="76" spans="2:3">
      <c r="B76" s="134" t="s">
        <v>126</v>
      </c>
    </row>
    <row r="77" spans="2:3">
      <c r="B77" s="134" t="s">
        <v>127</v>
      </c>
    </row>
    <row r="80" spans="2:3" ht="14.25">
      <c r="B80" s="167" t="s">
        <v>2631</v>
      </c>
      <c r="C80" s="40"/>
    </row>
    <row r="81" spans="2:3" ht="25.5">
      <c r="B81" s="166" t="s">
        <v>2623</v>
      </c>
      <c r="C81" s="166" t="s">
        <v>2624</v>
      </c>
    </row>
    <row r="82" spans="2:3">
      <c r="B82" s="168" t="s">
        <v>2625</v>
      </c>
      <c r="C82" s="169">
        <v>800</v>
      </c>
    </row>
    <row r="83" spans="2:3">
      <c r="B83" s="168" t="s">
        <v>2626</v>
      </c>
      <c r="C83" s="169">
        <v>0</v>
      </c>
    </row>
    <row r="84" spans="2:3">
      <c r="B84" s="168" t="s">
        <v>2627</v>
      </c>
      <c r="C84" s="169">
        <v>0</v>
      </c>
    </row>
    <row r="85" spans="2:3">
      <c r="B85" s="168" t="s">
        <v>2628</v>
      </c>
      <c r="C85" s="169">
        <v>0</v>
      </c>
    </row>
    <row r="86" spans="2:3">
      <c r="B86" s="55" t="s">
        <v>2629</v>
      </c>
      <c r="C86" s="169">
        <v>0</v>
      </c>
    </row>
    <row r="87" spans="2:3">
      <c r="B87" s="170" t="s">
        <v>2630</v>
      </c>
      <c r="C87" s="171">
        <f>SUM(C82:C86)</f>
        <v>800</v>
      </c>
    </row>
  </sheetData>
  <mergeCells count="3">
    <mergeCell ref="B1:E1"/>
    <mergeCell ref="C3:C7"/>
    <mergeCell ref="D3:D7"/>
  </mergeCells>
  <conditionalFormatting sqref="B86">
    <cfRule type="expression" dxfId="0" priority="1">
      <formula>$A66989="Total"</formula>
    </cfRule>
  </conditionalFormatting>
  <hyperlinks>
    <hyperlink ref="A1" location="Index!A1" display="Index" xr:uid="{00000000-0004-0000-1300-000000000000}"/>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65"/>
  <sheetViews>
    <sheetView workbookViewId="0">
      <selection activeCell="B1" sqref="B1:E1"/>
    </sheetView>
  </sheetViews>
  <sheetFormatPr defaultRowHeight="12.75"/>
  <cols>
    <col min="1" max="1" width="5.42578125" style="1" bestFit="1" customWidth="1"/>
    <col min="2" max="2" width="80.7109375" style="1" customWidth="1"/>
    <col min="3" max="3" width="25.7109375" style="5" customWidth="1"/>
    <col min="4" max="4" width="25.7109375" style="1" customWidth="1"/>
    <col min="5" max="5" width="13.570312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0" t="s">
        <v>63</v>
      </c>
      <c r="C1" s="390"/>
      <c r="D1" s="390"/>
      <c r="E1" s="390"/>
    </row>
    <row r="2" spans="1:9" ht="13.5" thickBot="1"/>
    <row r="3" spans="1:9" s="15" customFormat="1" ht="15">
      <c r="B3" s="32" t="s">
        <v>2080</v>
      </c>
      <c r="C3" s="391"/>
      <c r="D3" s="394"/>
      <c r="F3" s="21"/>
      <c r="G3" s="21"/>
      <c r="H3" s="21"/>
    </row>
    <row r="4" spans="1:9" s="15" customFormat="1" ht="15">
      <c r="B4" s="33" t="s">
        <v>2081</v>
      </c>
      <c r="C4" s="392"/>
      <c r="D4" s="395"/>
      <c r="F4" s="21"/>
      <c r="G4" s="21"/>
      <c r="H4" s="21"/>
    </row>
    <row r="5" spans="1:9" s="15" customFormat="1" ht="15">
      <c r="B5" s="33" t="s">
        <v>993</v>
      </c>
      <c r="C5" s="392"/>
      <c r="D5" s="395"/>
      <c r="F5" s="21"/>
      <c r="G5" s="21"/>
      <c r="H5" s="21"/>
    </row>
    <row r="6" spans="1:9" s="15" customFormat="1" ht="15">
      <c r="B6" s="97" t="s">
        <v>2059</v>
      </c>
      <c r="C6" s="392"/>
      <c r="D6" s="395"/>
      <c r="F6" s="21"/>
      <c r="G6" s="21"/>
      <c r="H6" s="21"/>
    </row>
    <row r="7" spans="1:9" s="15" customFormat="1" ht="30.75" thickBot="1">
      <c r="B7" s="98" t="s">
        <v>2082</v>
      </c>
      <c r="C7" s="393"/>
      <c r="D7" s="396"/>
      <c r="F7" s="21"/>
      <c r="G7" s="21"/>
      <c r="H7" s="21"/>
    </row>
    <row r="8" spans="1:9" s="15" customFormat="1">
      <c r="C8" s="17" t="s">
        <v>995</v>
      </c>
      <c r="D8" s="17" t="s">
        <v>996</v>
      </c>
      <c r="F8" s="21"/>
      <c r="G8" s="21"/>
      <c r="H8" s="21"/>
    </row>
    <row r="11" spans="1:9">
      <c r="B11" s="1" t="s">
        <v>97</v>
      </c>
    </row>
    <row r="13" spans="1:9">
      <c r="B13" s="6" t="s">
        <v>98</v>
      </c>
      <c r="C13" s="7" t="s">
        <v>99</v>
      </c>
      <c r="D13" s="6" t="s">
        <v>128</v>
      </c>
      <c r="E13" s="6" t="s">
        <v>101</v>
      </c>
      <c r="F13" s="8" t="s">
        <v>102</v>
      </c>
      <c r="G13" s="8" t="s">
        <v>103</v>
      </c>
      <c r="H13" s="8" t="s">
        <v>104</v>
      </c>
      <c r="I13" s="2" t="s">
        <v>129</v>
      </c>
    </row>
    <row r="14" spans="1:9">
      <c r="B14" s="2" t="s">
        <v>130</v>
      </c>
      <c r="C14" s="23"/>
    </row>
    <row r="15" spans="1:9">
      <c r="B15" s="2" t="s">
        <v>106</v>
      </c>
      <c r="C15" s="23"/>
    </row>
    <row r="16" spans="1:9">
      <c r="B16" s="1" t="s">
        <v>2255</v>
      </c>
      <c r="C16" s="23" t="s">
        <v>131</v>
      </c>
      <c r="D16" s="1" t="s">
        <v>159</v>
      </c>
      <c r="E16" s="1" t="s">
        <v>160</v>
      </c>
      <c r="F16" s="4">
        <v>912100</v>
      </c>
      <c r="G16" s="4">
        <v>7575.9</v>
      </c>
      <c r="H16" s="4">
        <v>15.28</v>
      </c>
    </row>
    <row r="17" spans="2:8">
      <c r="B17" s="1" t="s">
        <v>2434</v>
      </c>
      <c r="C17" s="23" t="s">
        <v>131</v>
      </c>
      <c r="D17" s="1" t="s">
        <v>159</v>
      </c>
      <c r="E17" s="1" t="s">
        <v>161</v>
      </c>
      <c r="F17" s="4">
        <v>135700</v>
      </c>
      <c r="G17" s="4">
        <v>5962.39</v>
      </c>
      <c r="H17" s="4">
        <v>12.03</v>
      </c>
    </row>
    <row r="18" spans="2:8">
      <c r="B18" s="1" t="s">
        <v>2301</v>
      </c>
      <c r="C18" s="23" t="s">
        <v>131</v>
      </c>
      <c r="D18" s="1" t="s">
        <v>159</v>
      </c>
      <c r="E18" s="1" t="s">
        <v>455</v>
      </c>
      <c r="F18" s="4">
        <v>605000</v>
      </c>
      <c r="G18" s="4">
        <v>5549.06</v>
      </c>
      <c r="H18" s="4">
        <v>11.19</v>
      </c>
    </row>
    <row r="19" spans="2:8">
      <c r="B19" s="1" t="s">
        <v>1031</v>
      </c>
      <c r="C19" s="23" t="s">
        <v>131</v>
      </c>
      <c r="D19" s="1" t="s">
        <v>220</v>
      </c>
      <c r="E19" s="1" t="s">
        <v>299</v>
      </c>
      <c r="F19" s="4">
        <v>84300</v>
      </c>
      <c r="G19" s="4">
        <v>3105.19</v>
      </c>
      <c r="H19" s="4">
        <v>6.26</v>
      </c>
    </row>
    <row r="20" spans="2:8">
      <c r="B20" s="1" t="s">
        <v>2499</v>
      </c>
      <c r="C20" s="23" t="s">
        <v>131</v>
      </c>
      <c r="D20" s="1" t="s">
        <v>159</v>
      </c>
      <c r="E20" s="1" t="s">
        <v>184</v>
      </c>
      <c r="F20" s="4">
        <v>103049</v>
      </c>
      <c r="G20" s="4">
        <v>3089.98</v>
      </c>
      <c r="H20" s="4">
        <v>6.23</v>
      </c>
    </row>
    <row r="21" spans="2:8">
      <c r="B21" s="1" t="s">
        <v>2464</v>
      </c>
      <c r="C21" s="23" t="s">
        <v>131</v>
      </c>
      <c r="D21" s="1" t="s">
        <v>159</v>
      </c>
      <c r="E21" s="1" t="s">
        <v>526</v>
      </c>
      <c r="F21" s="4">
        <v>317452</v>
      </c>
      <c r="G21" s="4">
        <v>2849.13</v>
      </c>
      <c r="H21" s="4">
        <v>5.75</v>
      </c>
    </row>
    <row r="22" spans="2:8">
      <c r="B22" s="1" t="s">
        <v>2495</v>
      </c>
      <c r="C22" s="23" t="s">
        <v>131</v>
      </c>
      <c r="D22" s="1" t="s">
        <v>220</v>
      </c>
      <c r="E22" s="1" t="s">
        <v>530</v>
      </c>
      <c r="F22" s="4">
        <v>1005100</v>
      </c>
      <c r="G22" s="4">
        <v>2412.2399999999998</v>
      </c>
      <c r="H22" s="4">
        <v>4.87</v>
      </c>
    </row>
    <row r="23" spans="2:8">
      <c r="B23" s="1" t="s">
        <v>2250</v>
      </c>
      <c r="C23" s="23" t="s">
        <v>131</v>
      </c>
      <c r="D23" s="1" t="s">
        <v>159</v>
      </c>
      <c r="E23" s="1" t="s">
        <v>479</v>
      </c>
      <c r="F23" s="4">
        <v>323000</v>
      </c>
      <c r="G23" s="4">
        <v>1973.37</v>
      </c>
      <c r="H23" s="4">
        <v>3.98</v>
      </c>
    </row>
    <row r="24" spans="2:8">
      <c r="B24" s="1" t="s">
        <v>2489</v>
      </c>
      <c r="C24" s="23" t="s">
        <v>131</v>
      </c>
      <c r="D24" s="1" t="s">
        <v>159</v>
      </c>
      <c r="E24" s="1" t="s">
        <v>549</v>
      </c>
      <c r="F24" s="4">
        <v>103000</v>
      </c>
      <c r="G24" s="4">
        <v>1619.83</v>
      </c>
      <c r="H24" s="4">
        <v>3.27</v>
      </c>
    </row>
    <row r="25" spans="2:8">
      <c r="B25" s="1" t="s">
        <v>2579</v>
      </c>
      <c r="C25" s="23" t="s">
        <v>131</v>
      </c>
      <c r="D25" s="1" t="s">
        <v>220</v>
      </c>
      <c r="E25" s="1" t="s">
        <v>605</v>
      </c>
      <c r="F25" s="4">
        <v>116982</v>
      </c>
      <c r="G25" s="4">
        <v>1385.71</v>
      </c>
      <c r="H25" s="4">
        <v>2.79</v>
      </c>
    </row>
    <row r="26" spans="2:8">
      <c r="B26" s="1" t="s">
        <v>2523</v>
      </c>
      <c r="C26" s="23" t="s">
        <v>131</v>
      </c>
      <c r="D26" s="1" t="s">
        <v>220</v>
      </c>
      <c r="E26" s="1" t="s">
        <v>232</v>
      </c>
      <c r="F26" s="4">
        <v>476121</v>
      </c>
      <c r="G26" s="4">
        <v>1323.85</v>
      </c>
      <c r="H26" s="4">
        <v>2.67</v>
      </c>
    </row>
    <row r="27" spans="2:8">
      <c r="B27" s="1" t="s">
        <v>2240</v>
      </c>
      <c r="C27" s="23" t="s">
        <v>131</v>
      </c>
      <c r="D27" s="1" t="s">
        <v>159</v>
      </c>
      <c r="E27" s="1" t="s">
        <v>606</v>
      </c>
      <c r="F27" s="4">
        <v>255000</v>
      </c>
      <c r="G27" s="4">
        <v>1308.4100000000001</v>
      </c>
      <c r="H27" s="4">
        <v>2.64</v>
      </c>
    </row>
    <row r="28" spans="2:8">
      <c r="B28" s="1" t="s">
        <v>2293</v>
      </c>
      <c r="C28" s="23" t="s">
        <v>131</v>
      </c>
      <c r="D28" s="1" t="s">
        <v>159</v>
      </c>
      <c r="E28" s="1" t="s">
        <v>179</v>
      </c>
      <c r="F28" s="4">
        <v>35000</v>
      </c>
      <c r="G28" s="4">
        <v>1270.6400000000001</v>
      </c>
      <c r="H28" s="4">
        <v>2.56</v>
      </c>
    </row>
    <row r="29" spans="2:8">
      <c r="B29" s="1" t="s">
        <v>2580</v>
      </c>
      <c r="C29" s="23" t="s">
        <v>131</v>
      </c>
      <c r="D29" s="1" t="s">
        <v>159</v>
      </c>
      <c r="E29" s="1" t="s">
        <v>607</v>
      </c>
      <c r="F29" s="4">
        <v>471283</v>
      </c>
      <c r="G29" s="4">
        <v>1124.72</v>
      </c>
      <c r="H29" s="4">
        <v>2.27</v>
      </c>
    </row>
    <row r="30" spans="2:8">
      <c r="B30" s="1" t="s">
        <v>1036</v>
      </c>
      <c r="C30" s="23" t="s">
        <v>131</v>
      </c>
      <c r="D30" s="1" t="s">
        <v>159</v>
      </c>
      <c r="E30" s="1" t="s">
        <v>301</v>
      </c>
      <c r="F30" s="4">
        <v>26000</v>
      </c>
      <c r="G30" s="4">
        <v>1089.6199999999999</v>
      </c>
      <c r="H30" s="4">
        <v>2.2000000000000002</v>
      </c>
    </row>
    <row r="31" spans="2:8">
      <c r="B31" s="1" t="s">
        <v>2581</v>
      </c>
      <c r="C31" s="23" t="s">
        <v>131</v>
      </c>
      <c r="D31" s="1" t="s">
        <v>159</v>
      </c>
      <c r="E31" s="1" t="s">
        <v>608</v>
      </c>
      <c r="F31" s="4">
        <v>276851</v>
      </c>
      <c r="G31" s="4">
        <v>1016.18</v>
      </c>
      <c r="H31" s="4">
        <v>2.0499999999999998</v>
      </c>
    </row>
    <row r="32" spans="2:8">
      <c r="B32" s="1" t="s">
        <v>2514</v>
      </c>
      <c r="C32" s="23" t="s">
        <v>131</v>
      </c>
      <c r="D32" s="1" t="s">
        <v>159</v>
      </c>
      <c r="E32" s="1" t="s">
        <v>537</v>
      </c>
      <c r="F32" s="4">
        <v>35662</v>
      </c>
      <c r="G32" s="4">
        <v>963.48</v>
      </c>
      <c r="H32" s="4">
        <v>1.94</v>
      </c>
    </row>
    <row r="33" spans="2:8">
      <c r="B33" s="1" t="s">
        <v>2582</v>
      </c>
      <c r="C33" s="23" t="s">
        <v>131</v>
      </c>
      <c r="D33" s="1" t="s">
        <v>159</v>
      </c>
      <c r="E33" s="1" t="s">
        <v>609</v>
      </c>
      <c r="F33" s="4">
        <v>5100</v>
      </c>
      <c r="G33" s="4">
        <v>956.78</v>
      </c>
      <c r="H33" s="4">
        <v>1.93</v>
      </c>
    </row>
    <row r="34" spans="2:8">
      <c r="B34" s="1" t="s">
        <v>2583</v>
      </c>
      <c r="C34" s="23" t="s">
        <v>131</v>
      </c>
      <c r="D34" s="1" t="s">
        <v>220</v>
      </c>
      <c r="E34" s="1" t="s">
        <v>610</v>
      </c>
      <c r="F34" s="4">
        <v>127764</v>
      </c>
      <c r="G34" s="4">
        <v>808.17</v>
      </c>
      <c r="H34" s="4">
        <v>1.63</v>
      </c>
    </row>
    <row r="35" spans="2:8">
      <c r="B35" s="1" t="s">
        <v>2480</v>
      </c>
      <c r="C35" s="23" t="s">
        <v>131</v>
      </c>
      <c r="D35" s="1" t="s">
        <v>159</v>
      </c>
      <c r="E35" s="1" t="s">
        <v>552</v>
      </c>
      <c r="F35" s="4">
        <v>58129</v>
      </c>
      <c r="G35" s="4">
        <v>718.24</v>
      </c>
      <c r="H35" s="4">
        <v>1.45</v>
      </c>
    </row>
    <row r="36" spans="2:8">
      <c r="B36" s="1" t="s">
        <v>2292</v>
      </c>
      <c r="C36" s="23" t="s">
        <v>131</v>
      </c>
      <c r="D36" s="1" t="s">
        <v>159</v>
      </c>
      <c r="E36" s="1" t="s">
        <v>611</v>
      </c>
      <c r="F36" s="4">
        <v>167000</v>
      </c>
      <c r="G36" s="4">
        <v>645.20000000000005</v>
      </c>
      <c r="H36" s="4">
        <v>1.3</v>
      </c>
    </row>
    <row r="37" spans="2:8">
      <c r="B37" s="1" t="s">
        <v>2235</v>
      </c>
      <c r="C37" s="23" t="s">
        <v>131</v>
      </c>
      <c r="D37" s="1" t="s">
        <v>186</v>
      </c>
      <c r="E37" s="1" t="s">
        <v>187</v>
      </c>
      <c r="F37" s="4">
        <v>45000</v>
      </c>
      <c r="G37" s="4">
        <v>504.43</v>
      </c>
      <c r="H37" s="4">
        <v>1.02</v>
      </c>
    </row>
    <row r="38" spans="2:8">
      <c r="B38" s="1" t="s">
        <v>2584</v>
      </c>
      <c r="C38" s="23" t="s">
        <v>131</v>
      </c>
      <c r="D38" s="1" t="s">
        <v>159</v>
      </c>
      <c r="E38" s="1" t="s">
        <v>612</v>
      </c>
      <c r="F38" s="4">
        <v>29588</v>
      </c>
      <c r="G38" s="4">
        <v>443.7</v>
      </c>
      <c r="H38" s="4">
        <v>0.89</v>
      </c>
    </row>
    <row r="39" spans="2:8">
      <c r="B39" s="1" t="s">
        <v>2585</v>
      </c>
      <c r="C39" s="23" t="s">
        <v>131</v>
      </c>
      <c r="D39" s="1" t="s">
        <v>159</v>
      </c>
      <c r="E39" s="1" t="s">
        <v>199</v>
      </c>
      <c r="F39" s="4">
        <v>5500</v>
      </c>
      <c r="G39" s="4">
        <v>354.06</v>
      </c>
      <c r="H39" s="4">
        <v>0.71</v>
      </c>
    </row>
    <row r="40" spans="2:8">
      <c r="B40" s="1" t="s">
        <v>2497</v>
      </c>
      <c r="C40" s="23" t="s">
        <v>131</v>
      </c>
      <c r="D40" s="1" t="s">
        <v>220</v>
      </c>
      <c r="E40" s="1" t="s">
        <v>566</v>
      </c>
      <c r="F40" s="4">
        <v>53893</v>
      </c>
      <c r="G40" s="4">
        <v>298.97000000000003</v>
      </c>
      <c r="H40" s="4">
        <v>0.6</v>
      </c>
    </row>
    <row r="41" spans="2:8">
      <c r="B41" s="1" t="s">
        <v>2519</v>
      </c>
      <c r="C41" s="23" t="s">
        <v>131</v>
      </c>
      <c r="D41" s="1" t="s">
        <v>220</v>
      </c>
      <c r="E41" s="1" t="s">
        <v>221</v>
      </c>
      <c r="F41" s="4">
        <v>42000</v>
      </c>
      <c r="G41" s="4">
        <v>224.74</v>
      </c>
      <c r="H41" s="4">
        <v>0.45</v>
      </c>
    </row>
    <row r="42" spans="2:8">
      <c r="B42" s="2" t="s">
        <v>209</v>
      </c>
      <c r="C42" s="30"/>
      <c r="D42" s="2"/>
      <c r="E42" s="2"/>
      <c r="F42" s="10"/>
      <c r="G42" s="10">
        <f>SUM(G13:G41)</f>
        <v>48573.989999999991</v>
      </c>
      <c r="H42" s="10">
        <f>SUM(H13:H41)</f>
        <v>97.95999999999998</v>
      </c>
    </row>
    <row r="43" spans="2:8">
      <c r="B43" s="2" t="s">
        <v>210</v>
      </c>
      <c r="C43" s="9"/>
      <c r="D43" s="2"/>
      <c r="E43" s="2"/>
      <c r="F43" s="10"/>
      <c r="G43" s="10">
        <v>1125</v>
      </c>
      <c r="H43" s="10">
        <v>2.27</v>
      </c>
    </row>
    <row r="44" spans="2:8">
      <c r="B44" s="2" t="s">
        <v>116</v>
      </c>
      <c r="C44" s="9"/>
      <c r="D44" s="2"/>
      <c r="E44" s="2"/>
      <c r="F44" s="10"/>
      <c r="G44" s="10">
        <v>49698.99</v>
      </c>
      <c r="H44" s="10">
        <v>100.24</v>
      </c>
    </row>
    <row r="45" spans="2:8">
      <c r="B45" s="2" t="s">
        <v>117</v>
      </c>
      <c r="C45" s="9"/>
      <c r="D45" s="2"/>
      <c r="E45" s="2"/>
      <c r="F45" s="10"/>
      <c r="G45" s="10">
        <v>-117.7549613999945</v>
      </c>
      <c r="H45" s="10">
        <v>-0.23999999999999488</v>
      </c>
    </row>
    <row r="46" spans="2:8">
      <c r="B46" s="2" t="s">
        <v>118</v>
      </c>
      <c r="C46" s="9"/>
      <c r="D46" s="2"/>
      <c r="E46" s="2"/>
      <c r="F46" s="10"/>
      <c r="G46" s="10">
        <v>49581.235038600003</v>
      </c>
      <c r="H46" s="10">
        <v>100</v>
      </c>
    </row>
    <row r="47" spans="2:8">
      <c r="B47" s="1" t="s">
        <v>119</v>
      </c>
    </row>
    <row r="48" spans="2:8">
      <c r="B48" s="1" t="s">
        <v>120</v>
      </c>
    </row>
    <row r="49" spans="2:3">
      <c r="B49" s="1" t="s">
        <v>121</v>
      </c>
      <c r="C49" s="31">
        <v>44742</v>
      </c>
    </row>
    <row r="50" spans="2:3" ht="25.5">
      <c r="B50" s="11" t="s">
        <v>122</v>
      </c>
      <c r="C50" s="5" t="s">
        <v>123</v>
      </c>
    </row>
    <row r="51" spans="2:3">
      <c r="B51" s="2"/>
    </row>
    <row r="52" spans="2:3">
      <c r="B52" s="2" t="s">
        <v>124</v>
      </c>
    </row>
    <row r="53" spans="2:3">
      <c r="B53" s="2" t="s">
        <v>212</v>
      </c>
    </row>
    <row r="54" spans="2:3">
      <c r="B54" s="2" t="s">
        <v>125</v>
      </c>
    </row>
    <row r="55" spans="2:3">
      <c r="B55" s="2" t="s">
        <v>613</v>
      </c>
      <c r="C55" s="9"/>
    </row>
    <row r="56" spans="2:3">
      <c r="B56" s="2" t="s">
        <v>614</v>
      </c>
      <c r="C56" s="9"/>
    </row>
    <row r="57" spans="2:3">
      <c r="B57" s="2" t="s">
        <v>615</v>
      </c>
      <c r="C57" s="9"/>
    </row>
    <row r="58" spans="2:3">
      <c r="B58" s="2" t="s">
        <v>616</v>
      </c>
      <c r="C58" s="9"/>
    </row>
    <row r="59" spans="2:3">
      <c r="B59" s="2" t="s">
        <v>617</v>
      </c>
      <c r="C59" s="9"/>
    </row>
    <row r="60" spans="2:3">
      <c r="B60" s="2" t="s">
        <v>618</v>
      </c>
      <c r="C60" s="9"/>
    </row>
    <row r="61" spans="2:3">
      <c r="B61" s="2" t="s">
        <v>619</v>
      </c>
      <c r="C61" s="9"/>
    </row>
    <row r="62" spans="2:3">
      <c r="B62" s="2" t="s">
        <v>620</v>
      </c>
      <c r="C62" s="9"/>
    </row>
    <row r="63" spans="2:3">
      <c r="B63" s="134" t="s">
        <v>2202</v>
      </c>
      <c r="C63" s="9"/>
    </row>
    <row r="64" spans="2:3">
      <c r="B64" s="134" t="s">
        <v>126</v>
      </c>
    </row>
    <row r="65" spans="2:2">
      <c r="B65" s="134" t="s">
        <v>127</v>
      </c>
    </row>
  </sheetData>
  <mergeCells count="3">
    <mergeCell ref="B1:E1"/>
    <mergeCell ref="C3:C7"/>
    <mergeCell ref="D3:D7"/>
  </mergeCells>
  <hyperlinks>
    <hyperlink ref="A1" location="Index!A1" display="Index" xr:uid="{00000000-0004-0000-1200-000000000000}"/>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5"/>
  <sheetViews>
    <sheetView workbookViewId="0">
      <selection activeCell="B1" sqref="B1:E1"/>
    </sheetView>
  </sheetViews>
  <sheetFormatPr defaultRowHeight="12.75"/>
  <cols>
    <col min="1" max="1" width="5.42578125" style="1" bestFit="1" customWidth="1"/>
    <col min="2" max="2" width="80.7109375" style="1" customWidth="1"/>
    <col min="3" max="3" width="25.7109375" style="5" customWidth="1"/>
    <col min="4" max="4" width="25.7109375" style="1" customWidth="1"/>
    <col min="5" max="5" width="14" style="1" bestFit="1" customWidth="1"/>
    <col min="6" max="6" width="10.28515625" style="4" bestFit="1" customWidth="1"/>
    <col min="7" max="7" width="18.140625" style="4" bestFit="1" customWidth="1"/>
    <col min="8" max="8" width="9.140625" style="4"/>
    <col min="9" max="16384" width="9.140625" style="1"/>
  </cols>
  <sheetData>
    <row r="1" spans="1:9">
      <c r="A1" s="3" t="s">
        <v>0</v>
      </c>
      <c r="B1" s="390" t="s">
        <v>86</v>
      </c>
      <c r="C1" s="390"/>
      <c r="D1" s="390"/>
      <c r="E1" s="390"/>
    </row>
    <row r="2" spans="1:9" ht="13.5" thickBot="1"/>
    <row r="3" spans="1:9" s="15" customFormat="1" ht="15">
      <c r="B3" s="32" t="s">
        <v>2083</v>
      </c>
      <c r="C3" s="391"/>
      <c r="D3" s="394"/>
      <c r="F3" s="21"/>
      <c r="G3" s="21"/>
      <c r="H3" s="21"/>
    </row>
    <row r="4" spans="1:9" s="15" customFormat="1" ht="15">
      <c r="B4" s="33" t="s">
        <v>2084</v>
      </c>
      <c r="C4" s="392"/>
      <c r="D4" s="395"/>
      <c r="F4" s="21"/>
      <c r="G4" s="21"/>
      <c r="H4" s="21"/>
    </row>
    <row r="5" spans="1:9" s="15" customFormat="1" ht="15">
      <c r="B5" s="33" t="s">
        <v>993</v>
      </c>
      <c r="C5" s="392"/>
      <c r="D5" s="395"/>
      <c r="F5" s="21"/>
      <c r="G5" s="21"/>
      <c r="H5" s="21"/>
    </row>
    <row r="6" spans="1:9" s="15" customFormat="1" ht="15">
      <c r="B6" s="97" t="s">
        <v>2059</v>
      </c>
      <c r="C6" s="392"/>
      <c r="D6" s="395"/>
      <c r="F6" s="21"/>
      <c r="G6" s="21"/>
      <c r="H6" s="21"/>
    </row>
    <row r="7" spans="1:9" s="15" customFormat="1" ht="30.75" thickBot="1">
      <c r="B7" s="98" t="s">
        <v>2085</v>
      </c>
      <c r="C7" s="393"/>
      <c r="D7" s="396"/>
      <c r="F7" s="21"/>
      <c r="G7" s="21"/>
      <c r="H7" s="21"/>
    </row>
    <row r="8" spans="1:9" s="15" customFormat="1">
      <c r="C8" s="17" t="s">
        <v>995</v>
      </c>
      <c r="D8" s="17" t="s">
        <v>996</v>
      </c>
      <c r="F8" s="21"/>
      <c r="G8" s="21"/>
      <c r="H8" s="21"/>
    </row>
    <row r="11" spans="1:9">
      <c r="B11" s="1" t="s">
        <v>97</v>
      </c>
    </row>
    <row r="13" spans="1:9">
      <c r="B13" s="6" t="s">
        <v>98</v>
      </c>
      <c r="C13" s="7" t="s">
        <v>99</v>
      </c>
      <c r="D13" s="6" t="s">
        <v>128</v>
      </c>
      <c r="E13" s="6" t="s">
        <v>101</v>
      </c>
      <c r="F13" s="8" t="s">
        <v>102</v>
      </c>
      <c r="G13" s="8" t="s">
        <v>103</v>
      </c>
      <c r="H13" s="8" t="s">
        <v>104</v>
      </c>
      <c r="I13" s="2" t="s">
        <v>129</v>
      </c>
    </row>
    <row r="14" spans="1:9">
      <c r="B14" s="2" t="s">
        <v>130</v>
      </c>
      <c r="C14" s="23"/>
    </row>
    <row r="15" spans="1:9">
      <c r="B15" s="2" t="s">
        <v>106</v>
      </c>
      <c r="C15" s="23"/>
    </row>
    <row r="16" spans="1:9">
      <c r="B16" s="1" t="s">
        <v>998</v>
      </c>
      <c r="C16" s="23" t="s">
        <v>131</v>
      </c>
      <c r="D16" s="1" t="s">
        <v>134</v>
      </c>
      <c r="E16" s="1" t="s">
        <v>135</v>
      </c>
      <c r="F16" s="4">
        <v>78000</v>
      </c>
      <c r="G16" s="4">
        <v>2024.61</v>
      </c>
      <c r="H16" s="4">
        <v>9.86</v>
      </c>
    </row>
    <row r="17" spans="2:8">
      <c r="B17" s="1" t="s">
        <v>2246</v>
      </c>
      <c r="C17" s="23" t="s">
        <v>131</v>
      </c>
      <c r="D17" s="1" t="s">
        <v>345</v>
      </c>
      <c r="E17" s="1" t="s">
        <v>346</v>
      </c>
      <c r="F17" s="4">
        <v>117000</v>
      </c>
      <c r="G17" s="4">
        <v>1014.45</v>
      </c>
      <c r="H17" s="4">
        <v>4.9400000000000004</v>
      </c>
    </row>
    <row r="18" spans="2:8">
      <c r="B18" s="1" t="s">
        <v>2242</v>
      </c>
      <c r="C18" s="23" t="s">
        <v>131</v>
      </c>
      <c r="D18" s="1" t="s">
        <v>168</v>
      </c>
      <c r="E18" s="1" t="s">
        <v>176</v>
      </c>
      <c r="F18" s="4">
        <v>15000</v>
      </c>
      <c r="G18" s="4">
        <v>841.1</v>
      </c>
      <c r="H18" s="4">
        <v>4.0999999999999996</v>
      </c>
    </row>
    <row r="19" spans="2:8">
      <c r="B19" s="1" t="s">
        <v>2245</v>
      </c>
      <c r="C19" s="23" t="s">
        <v>131</v>
      </c>
      <c r="D19" s="1" t="s">
        <v>347</v>
      </c>
      <c r="E19" s="1" t="s">
        <v>348</v>
      </c>
      <c r="F19" s="4">
        <v>235000</v>
      </c>
      <c r="G19" s="4">
        <v>795.83</v>
      </c>
      <c r="H19" s="4">
        <v>3.88</v>
      </c>
    </row>
    <row r="20" spans="2:8">
      <c r="B20" s="1" t="s">
        <v>2586</v>
      </c>
      <c r="C20" s="23" t="s">
        <v>131</v>
      </c>
      <c r="D20" s="1" t="s">
        <v>349</v>
      </c>
      <c r="E20" s="1" t="s">
        <v>350</v>
      </c>
      <c r="F20" s="4">
        <v>300000</v>
      </c>
      <c r="G20" s="4">
        <v>754.5</v>
      </c>
      <c r="H20" s="4">
        <v>3.68</v>
      </c>
    </row>
    <row r="21" spans="2:8">
      <c r="B21" s="1" t="s">
        <v>2254</v>
      </c>
      <c r="C21" s="23" t="s">
        <v>131</v>
      </c>
      <c r="D21" s="1" t="s">
        <v>345</v>
      </c>
      <c r="E21" s="1" t="s">
        <v>351</v>
      </c>
      <c r="F21" s="4">
        <v>215000</v>
      </c>
      <c r="G21" s="4">
        <v>707.89</v>
      </c>
      <c r="H21" s="4">
        <v>3.45</v>
      </c>
    </row>
    <row r="22" spans="2:8">
      <c r="B22" s="1" t="s">
        <v>1010</v>
      </c>
      <c r="C22" s="23" t="s">
        <v>131</v>
      </c>
      <c r="D22" s="1" t="s">
        <v>168</v>
      </c>
      <c r="E22" s="1" t="s">
        <v>282</v>
      </c>
      <c r="F22" s="4">
        <v>185000</v>
      </c>
      <c r="G22" s="4">
        <v>671.55</v>
      </c>
      <c r="H22" s="4">
        <v>3.27</v>
      </c>
    </row>
    <row r="23" spans="2:8">
      <c r="B23" s="1" t="s">
        <v>2218</v>
      </c>
      <c r="C23" s="23" t="s">
        <v>131</v>
      </c>
      <c r="D23" s="1" t="s">
        <v>352</v>
      </c>
      <c r="E23" s="1" t="s">
        <v>353</v>
      </c>
      <c r="F23" s="4">
        <v>300000</v>
      </c>
      <c r="G23" s="4">
        <v>669</v>
      </c>
      <c r="H23" s="4">
        <v>3.26</v>
      </c>
    </row>
    <row r="24" spans="2:8">
      <c r="B24" s="1" t="s">
        <v>2227</v>
      </c>
      <c r="C24" s="23" t="s">
        <v>131</v>
      </c>
      <c r="D24" s="1" t="s">
        <v>191</v>
      </c>
      <c r="E24" s="1" t="s">
        <v>354</v>
      </c>
      <c r="F24" s="4">
        <v>100000</v>
      </c>
      <c r="G24" s="4">
        <v>632.4</v>
      </c>
      <c r="H24" s="4">
        <v>3.08</v>
      </c>
    </row>
    <row r="25" spans="2:8">
      <c r="B25" s="1" t="s">
        <v>2230</v>
      </c>
      <c r="C25" s="23" t="s">
        <v>131</v>
      </c>
      <c r="D25" s="1" t="s">
        <v>268</v>
      </c>
      <c r="E25" s="1" t="s">
        <v>355</v>
      </c>
      <c r="F25" s="4">
        <v>415000</v>
      </c>
      <c r="G25" s="4">
        <v>593.04</v>
      </c>
      <c r="H25" s="4">
        <v>2.89</v>
      </c>
    </row>
    <row r="26" spans="2:8">
      <c r="B26" s="1" t="s">
        <v>2587</v>
      </c>
      <c r="C26" s="23" t="s">
        <v>131</v>
      </c>
      <c r="D26" s="1" t="s">
        <v>191</v>
      </c>
      <c r="E26" s="1" t="s">
        <v>305</v>
      </c>
      <c r="F26" s="4">
        <v>31479</v>
      </c>
      <c r="G26" s="4">
        <v>573.92999999999995</v>
      </c>
      <c r="H26" s="4">
        <v>2.8</v>
      </c>
    </row>
    <row r="27" spans="2:8">
      <c r="B27" s="1" t="s">
        <v>2431</v>
      </c>
      <c r="C27" s="23" t="s">
        <v>131</v>
      </c>
      <c r="D27" s="1" t="s">
        <v>191</v>
      </c>
      <c r="E27" s="1" t="s">
        <v>356</v>
      </c>
      <c r="F27" s="4">
        <v>60000</v>
      </c>
      <c r="G27" s="4">
        <v>571.89</v>
      </c>
      <c r="H27" s="4">
        <v>2.79</v>
      </c>
    </row>
    <row r="28" spans="2:8">
      <c r="B28" s="1" t="s">
        <v>2219</v>
      </c>
      <c r="C28" s="23" t="s">
        <v>131</v>
      </c>
      <c r="D28" s="1" t="s">
        <v>174</v>
      </c>
      <c r="E28" s="1" t="s">
        <v>357</v>
      </c>
      <c r="F28" s="4">
        <v>25000</v>
      </c>
      <c r="G28" s="4">
        <v>563.04999999999995</v>
      </c>
      <c r="H28" s="4">
        <v>2.74</v>
      </c>
    </row>
    <row r="29" spans="2:8">
      <c r="B29" s="1" t="s">
        <v>2468</v>
      </c>
      <c r="C29" s="23" t="s">
        <v>131</v>
      </c>
      <c r="D29" s="1" t="s">
        <v>174</v>
      </c>
      <c r="E29" s="1" t="s">
        <v>358</v>
      </c>
      <c r="F29" s="4">
        <v>15100</v>
      </c>
      <c r="G29" s="4">
        <v>551.39</v>
      </c>
      <c r="H29" s="4">
        <v>2.69</v>
      </c>
    </row>
    <row r="30" spans="2:8">
      <c r="B30" s="1" t="s">
        <v>2233</v>
      </c>
      <c r="C30" s="23" t="s">
        <v>131</v>
      </c>
      <c r="D30" s="1" t="s">
        <v>134</v>
      </c>
      <c r="E30" s="1" t="s">
        <v>359</v>
      </c>
      <c r="F30" s="4">
        <v>250000</v>
      </c>
      <c r="G30" s="4">
        <v>543</v>
      </c>
      <c r="H30" s="4">
        <v>2.65</v>
      </c>
    </row>
    <row r="31" spans="2:8">
      <c r="B31" s="1" t="s">
        <v>2267</v>
      </c>
      <c r="C31" s="23" t="s">
        <v>131</v>
      </c>
      <c r="D31" s="1" t="s">
        <v>191</v>
      </c>
      <c r="E31" s="1" t="s">
        <v>360</v>
      </c>
      <c r="F31" s="4">
        <v>21000</v>
      </c>
      <c r="G31" s="4">
        <v>537.5</v>
      </c>
      <c r="H31" s="4">
        <v>2.62</v>
      </c>
    </row>
    <row r="32" spans="2:8">
      <c r="B32" s="1" t="s">
        <v>2588</v>
      </c>
      <c r="C32" s="23" t="s">
        <v>131</v>
      </c>
      <c r="D32" s="1" t="s">
        <v>155</v>
      </c>
      <c r="E32" s="1" t="s">
        <v>361</v>
      </c>
      <c r="F32" s="4">
        <v>60270</v>
      </c>
      <c r="G32" s="4">
        <v>512.26</v>
      </c>
      <c r="H32" s="4">
        <v>2.5</v>
      </c>
    </row>
    <row r="33" spans="2:8">
      <c r="B33" s="1" t="s">
        <v>2290</v>
      </c>
      <c r="C33" s="23" t="s">
        <v>131</v>
      </c>
      <c r="D33" s="1" t="s">
        <v>174</v>
      </c>
      <c r="E33" s="1" t="s">
        <v>175</v>
      </c>
      <c r="F33" s="4">
        <v>28000</v>
      </c>
      <c r="G33" s="4">
        <v>486.19</v>
      </c>
      <c r="H33" s="4">
        <v>2.37</v>
      </c>
    </row>
    <row r="34" spans="2:8">
      <c r="B34" s="1" t="s">
        <v>2589</v>
      </c>
      <c r="C34" s="23" t="s">
        <v>131</v>
      </c>
      <c r="D34" s="1" t="s">
        <v>345</v>
      </c>
      <c r="E34" s="1" t="s">
        <v>362</v>
      </c>
      <c r="F34" s="4">
        <v>470000</v>
      </c>
      <c r="G34" s="4">
        <v>469.06</v>
      </c>
      <c r="H34" s="4">
        <v>2.29</v>
      </c>
    </row>
    <row r="35" spans="2:8">
      <c r="B35" s="1" t="s">
        <v>2223</v>
      </c>
      <c r="C35" s="23" t="s">
        <v>131</v>
      </c>
      <c r="D35" s="1" t="s">
        <v>168</v>
      </c>
      <c r="E35" s="1" t="s">
        <v>363</v>
      </c>
      <c r="F35" s="4">
        <v>35000</v>
      </c>
      <c r="G35" s="4">
        <v>462.26</v>
      </c>
      <c r="H35" s="4">
        <v>2.25</v>
      </c>
    </row>
    <row r="36" spans="2:8">
      <c r="B36" s="1" t="s">
        <v>2272</v>
      </c>
      <c r="C36" s="23" t="s">
        <v>131</v>
      </c>
      <c r="D36" s="1" t="s">
        <v>250</v>
      </c>
      <c r="E36" s="1" t="s">
        <v>364</v>
      </c>
      <c r="F36" s="4">
        <v>338711</v>
      </c>
      <c r="G36" s="4">
        <v>457.94</v>
      </c>
      <c r="H36" s="4">
        <v>2.23</v>
      </c>
    </row>
    <row r="37" spans="2:8">
      <c r="B37" s="1" t="s">
        <v>1037</v>
      </c>
      <c r="C37" s="23" t="s">
        <v>131</v>
      </c>
      <c r="D37" s="1" t="s">
        <v>268</v>
      </c>
      <c r="E37" s="1" t="s">
        <v>302</v>
      </c>
      <c r="F37" s="4">
        <v>213333</v>
      </c>
      <c r="G37" s="4">
        <v>452.05</v>
      </c>
      <c r="H37" s="4">
        <v>2.2000000000000002</v>
      </c>
    </row>
    <row r="38" spans="2:8">
      <c r="B38" s="1" t="s">
        <v>2463</v>
      </c>
      <c r="C38" s="23" t="s">
        <v>131</v>
      </c>
      <c r="D38" s="1" t="s">
        <v>268</v>
      </c>
      <c r="E38" s="1" t="s">
        <v>365</v>
      </c>
      <c r="F38" s="4">
        <v>100000</v>
      </c>
      <c r="G38" s="4">
        <v>451.65</v>
      </c>
      <c r="H38" s="4">
        <v>2.2000000000000002</v>
      </c>
    </row>
    <row r="39" spans="2:8">
      <c r="B39" s="1" t="s">
        <v>2508</v>
      </c>
      <c r="C39" s="23" t="s">
        <v>131</v>
      </c>
      <c r="D39" s="1" t="s">
        <v>191</v>
      </c>
      <c r="E39" s="1" t="s">
        <v>192</v>
      </c>
      <c r="F39" s="4">
        <v>9000</v>
      </c>
      <c r="G39" s="4">
        <v>450.64</v>
      </c>
      <c r="H39" s="4">
        <v>2.2000000000000002</v>
      </c>
    </row>
    <row r="40" spans="2:8">
      <c r="B40" s="1" t="s">
        <v>2590</v>
      </c>
      <c r="C40" s="23" t="s">
        <v>131</v>
      </c>
      <c r="D40" s="1" t="s">
        <v>191</v>
      </c>
      <c r="E40" s="1" t="s">
        <v>366</v>
      </c>
      <c r="F40" s="4">
        <v>63472</v>
      </c>
      <c r="G40" s="4">
        <v>401.17</v>
      </c>
      <c r="H40" s="4">
        <v>1.95</v>
      </c>
    </row>
    <row r="41" spans="2:8">
      <c r="B41" s="1" t="s">
        <v>2507</v>
      </c>
      <c r="C41" s="23" t="s">
        <v>131</v>
      </c>
      <c r="D41" s="1" t="s">
        <v>168</v>
      </c>
      <c r="E41" s="1" t="s">
        <v>367</v>
      </c>
      <c r="F41" s="4">
        <v>60000</v>
      </c>
      <c r="G41" s="4">
        <v>382.08</v>
      </c>
      <c r="H41" s="4">
        <v>1.86</v>
      </c>
    </row>
    <row r="42" spans="2:8">
      <c r="B42" s="1" t="s">
        <v>2271</v>
      </c>
      <c r="C42" s="23" t="s">
        <v>131</v>
      </c>
      <c r="D42" s="1" t="s">
        <v>134</v>
      </c>
      <c r="E42" s="1" t="s">
        <v>368</v>
      </c>
      <c r="F42" s="4">
        <v>120000</v>
      </c>
      <c r="G42" s="4">
        <v>370.08</v>
      </c>
      <c r="H42" s="4">
        <v>1.8</v>
      </c>
    </row>
    <row r="43" spans="2:8">
      <c r="B43" s="1" t="s">
        <v>2512</v>
      </c>
      <c r="C43" s="23" t="s">
        <v>131</v>
      </c>
      <c r="D43" s="1" t="s">
        <v>170</v>
      </c>
      <c r="E43" s="1" t="s">
        <v>369</v>
      </c>
      <c r="F43" s="4">
        <v>72000</v>
      </c>
      <c r="G43" s="4">
        <v>366.19</v>
      </c>
      <c r="H43" s="4">
        <v>1.78</v>
      </c>
    </row>
    <row r="44" spans="2:8">
      <c r="B44" s="1" t="s">
        <v>2232</v>
      </c>
      <c r="C44" s="23" t="s">
        <v>131</v>
      </c>
      <c r="D44" s="1" t="s">
        <v>268</v>
      </c>
      <c r="E44" s="1" t="s">
        <v>370</v>
      </c>
      <c r="F44" s="4">
        <v>180000</v>
      </c>
      <c r="G44" s="4">
        <v>363.96</v>
      </c>
      <c r="H44" s="4">
        <v>1.77</v>
      </c>
    </row>
    <row r="45" spans="2:8">
      <c r="B45" s="1" t="s">
        <v>2469</v>
      </c>
      <c r="C45" s="23" t="s">
        <v>131</v>
      </c>
      <c r="D45" s="1" t="s">
        <v>191</v>
      </c>
      <c r="E45" s="1" t="s">
        <v>371</v>
      </c>
      <c r="F45" s="4">
        <v>130000</v>
      </c>
      <c r="G45" s="4">
        <v>346</v>
      </c>
      <c r="H45" s="4">
        <v>1.69</v>
      </c>
    </row>
    <row r="46" spans="2:8">
      <c r="B46" s="1" t="s">
        <v>2516</v>
      </c>
      <c r="C46" s="23" t="s">
        <v>131</v>
      </c>
      <c r="D46" s="1" t="s">
        <v>250</v>
      </c>
      <c r="E46" s="1" t="s">
        <v>372</v>
      </c>
      <c r="F46" s="4">
        <v>80000</v>
      </c>
      <c r="G46" s="4">
        <v>335.08</v>
      </c>
      <c r="H46" s="4">
        <v>1.63</v>
      </c>
    </row>
    <row r="47" spans="2:8">
      <c r="B47" s="1" t="s">
        <v>1025</v>
      </c>
      <c r="C47" s="23" t="s">
        <v>131</v>
      </c>
      <c r="D47" s="1" t="s">
        <v>168</v>
      </c>
      <c r="E47" s="1" t="s">
        <v>169</v>
      </c>
      <c r="F47" s="4">
        <v>15500</v>
      </c>
      <c r="G47" s="4">
        <v>328.9</v>
      </c>
      <c r="H47" s="4">
        <v>1.6</v>
      </c>
    </row>
    <row r="48" spans="2:8">
      <c r="B48" s="1" t="s">
        <v>2591</v>
      </c>
      <c r="C48" s="23" t="s">
        <v>131</v>
      </c>
      <c r="D48" s="1" t="s">
        <v>168</v>
      </c>
      <c r="E48" s="1" t="s">
        <v>373</v>
      </c>
      <c r="F48" s="4">
        <v>35000</v>
      </c>
      <c r="G48" s="4">
        <v>304.83</v>
      </c>
      <c r="H48" s="4">
        <v>1.49</v>
      </c>
    </row>
    <row r="49" spans="2:8">
      <c r="B49" s="1" t="s">
        <v>2592</v>
      </c>
      <c r="C49" s="23" t="s">
        <v>131</v>
      </c>
      <c r="D49" s="1" t="s">
        <v>174</v>
      </c>
      <c r="E49" s="1" t="s">
        <v>374</v>
      </c>
      <c r="F49" s="4">
        <v>100000</v>
      </c>
      <c r="G49" s="4">
        <v>290.35000000000002</v>
      </c>
      <c r="H49" s="4">
        <v>1.41</v>
      </c>
    </row>
    <row r="50" spans="2:8">
      <c r="B50" s="1" t="s">
        <v>2551</v>
      </c>
      <c r="C50" s="23" t="s">
        <v>131</v>
      </c>
      <c r="D50" s="1" t="s">
        <v>375</v>
      </c>
      <c r="E50" s="1" t="s">
        <v>376</v>
      </c>
      <c r="F50" s="4">
        <v>150000</v>
      </c>
      <c r="G50" s="4">
        <v>278.39999999999998</v>
      </c>
      <c r="H50" s="4">
        <v>1.36</v>
      </c>
    </row>
    <row r="51" spans="2:8">
      <c r="B51" s="1" t="s">
        <v>2529</v>
      </c>
      <c r="C51" s="23" t="s">
        <v>131</v>
      </c>
      <c r="D51" s="1" t="s">
        <v>191</v>
      </c>
      <c r="E51" s="1" t="s">
        <v>240</v>
      </c>
      <c r="F51" s="4">
        <v>105000</v>
      </c>
      <c r="G51" s="4">
        <v>198.08</v>
      </c>
      <c r="H51" s="4">
        <v>0.96</v>
      </c>
    </row>
    <row r="52" spans="2:8">
      <c r="B52" s="2" t="s">
        <v>209</v>
      </c>
      <c r="C52" s="30"/>
      <c r="D52" s="2"/>
      <c r="E52" s="2"/>
      <c r="F52" s="10"/>
      <c r="G52" s="10">
        <f>SUM(G13:G51)</f>
        <v>19752.300000000003</v>
      </c>
      <c r="H52" s="10">
        <f>SUM(H13:H51)</f>
        <v>96.239999999999966</v>
      </c>
    </row>
    <row r="53" spans="2:8">
      <c r="B53" s="2" t="s">
        <v>210</v>
      </c>
      <c r="C53" s="30"/>
      <c r="D53" s="2"/>
      <c r="E53" s="2"/>
      <c r="F53" s="10"/>
      <c r="G53" s="10">
        <v>764</v>
      </c>
      <c r="H53" s="10">
        <v>3.72</v>
      </c>
    </row>
    <row r="54" spans="2:8">
      <c r="B54" s="2" t="s">
        <v>116</v>
      </c>
      <c r="C54" s="30"/>
      <c r="D54" s="2"/>
      <c r="E54" s="2"/>
      <c r="F54" s="10"/>
      <c r="G54" s="10">
        <v>20516.3</v>
      </c>
      <c r="H54" s="10">
        <v>99.95</v>
      </c>
    </row>
    <row r="55" spans="2:8">
      <c r="B55" s="2" t="s">
        <v>211</v>
      </c>
      <c r="C55" s="30"/>
      <c r="D55" s="2"/>
      <c r="E55" s="2"/>
      <c r="F55" s="10"/>
      <c r="G55" s="10">
        <v>10.700686470001529</v>
      </c>
      <c r="H55" s="10">
        <v>4.9999999999997158E-2</v>
      </c>
    </row>
    <row r="56" spans="2:8">
      <c r="B56" s="2" t="s">
        <v>118</v>
      </c>
      <c r="C56" s="30"/>
      <c r="D56" s="2"/>
      <c r="E56" s="2"/>
      <c r="F56" s="10"/>
      <c r="G56" s="10">
        <v>20527.000686470001</v>
      </c>
      <c r="H56" s="10">
        <v>100</v>
      </c>
    </row>
    <row r="57" spans="2:8">
      <c r="B57" s="1" t="s">
        <v>119</v>
      </c>
      <c r="C57" s="23"/>
    </row>
    <row r="58" spans="2:8">
      <c r="B58" s="1" t="s">
        <v>120</v>
      </c>
    </row>
    <row r="59" spans="2:8">
      <c r="B59" s="1" t="s">
        <v>121</v>
      </c>
      <c r="C59" s="31">
        <v>44742</v>
      </c>
    </row>
    <row r="60" spans="2:8" ht="25.5">
      <c r="B60" s="11" t="s">
        <v>122</v>
      </c>
      <c r="C60" s="5" t="s">
        <v>123</v>
      </c>
    </row>
    <row r="61" spans="2:8">
      <c r="B61" s="2"/>
    </row>
    <row r="62" spans="2:8">
      <c r="B62" s="2" t="s">
        <v>124</v>
      </c>
    </row>
    <row r="63" spans="2:8">
      <c r="B63" s="2" t="s">
        <v>212</v>
      </c>
    </row>
    <row r="64" spans="2:8">
      <c r="B64" s="2" t="s">
        <v>125</v>
      </c>
    </row>
    <row r="65" spans="2:3">
      <c r="B65" s="2" t="s">
        <v>377</v>
      </c>
      <c r="C65" s="9"/>
    </row>
    <row r="66" spans="2:3">
      <c r="B66" s="2" t="s">
        <v>378</v>
      </c>
      <c r="C66" s="9"/>
    </row>
    <row r="67" spans="2:3">
      <c r="B67" s="2" t="s">
        <v>379</v>
      </c>
      <c r="C67" s="9"/>
    </row>
    <row r="68" spans="2:3">
      <c r="B68" s="2" t="s">
        <v>380</v>
      </c>
      <c r="C68" s="9"/>
    </row>
    <row r="69" spans="2:3">
      <c r="B69" s="2" t="s">
        <v>381</v>
      </c>
      <c r="C69" s="9"/>
    </row>
    <row r="70" spans="2:3">
      <c r="B70" s="2" t="s">
        <v>382</v>
      </c>
      <c r="C70" s="9"/>
    </row>
    <row r="71" spans="2:3">
      <c r="B71" s="2" t="s">
        <v>383</v>
      </c>
      <c r="C71" s="9"/>
    </row>
    <row r="72" spans="2:3">
      <c r="B72" s="2" t="s">
        <v>384</v>
      </c>
      <c r="C72" s="9"/>
    </row>
    <row r="73" spans="2:3">
      <c r="B73" s="134" t="s">
        <v>2203</v>
      </c>
      <c r="C73" s="9"/>
    </row>
    <row r="74" spans="2:3">
      <c r="B74" s="134" t="s">
        <v>126</v>
      </c>
    </row>
    <row r="75" spans="2:3">
      <c r="B75" s="134" t="s">
        <v>127</v>
      </c>
    </row>
  </sheetData>
  <mergeCells count="3">
    <mergeCell ref="B1:E1"/>
    <mergeCell ref="C3:C7"/>
    <mergeCell ref="D3:D7"/>
  </mergeCells>
  <hyperlinks>
    <hyperlink ref="A1" location="Index!A1" display="Index" xr:uid="{00000000-0004-0000-0600-000000000000}"/>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85"/>
  <sheetViews>
    <sheetView workbookViewId="0">
      <selection activeCell="B1" sqref="B1:E1"/>
    </sheetView>
  </sheetViews>
  <sheetFormatPr defaultRowHeight="12.75"/>
  <cols>
    <col min="1" max="1" width="5.42578125" style="1" bestFit="1" customWidth="1"/>
    <col min="2" max="2" width="80.7109375" style="1" customWidth="1"/>
    <col min="3" max="3" width="25.7109375" style="5" customWidth="1"/>
    <col min="4" max="4" width="25.7109375" style="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0" t="s">
        <v>67</v>
      </c>
      <c r="C1" s="390"/>
      <c r="D1" s="390"/>
      <c r="E1" s="390"/>
    </row>
    <row r="2" spans="1:9" ht="13.5" thickBot="1"/>
    <row r="3" spans="1:9" s="15" customFormat="1" ht="15">
      <c r="B3" s="32" t="s">
        <v>2086</v>
      </c>
      <c r="C3" s="391"/>
      <c r="D3" s="394"/>
      <c r="F3" s="21"/>
      <c r="G3" s="21"/>
      <c r="H3" s="21"/>
    </row>
    <row r="4" spans="1:9" s="15" customFormat="1" ht="15">
      <c r="B4" s="33" t="s">
        <v>2087</v>
      </c>
      <c r="C4" s="392"/>
      <c r="D4" s="395"/>
      <c r="F4" s="21"/>
      <c r="G4" s="21"/>
      <c r="H4" s="21"/>
    </row>
    <row r="5" spans="1:9" s="15" customFormat="1" ht="15">
      <c r="B5" s="33" t="s">
        <v>993</v>
      </c>
      <c r="C5" s="392"/>
      <c r="D5" s="395"/>
      <c r="F5" s="21"/>
      <c r="G5" s="21"/>
      <c r="H5" s="21"/>
    </row>
    <row r="6" spans="1:9" s="15" customFormat="1" ht="15">
      <c r="B6" s="97" t="s">
        <v>2059</v>
      </c>
      <c r="C6" s="392"/>
      <c r="D6" s="395"/>
      <c r="F6" s="21"/>
      <c r="G6" s="21"/>
      <c r="H6" s="21"/>
    </row>
    <row r="7" spans="1:9" s="15" customFormat="1" ht="30.75" thickBot="1">
      <c r="B7" s="34" t="s">
        <v>2088</v>
      </c>
      <c r="C7" s="393"/>
      <c r="D7" s="396"/>
      <c r="F7" s="21"/>
      <c r="G7" s="21"/>
      <c r="H7" s="21"/>
    </row>
    <row r="8" spans="1:9" s="15" customFormat="1">
      <c r="C8" s="17" t="s">
        <v>995</v>
      </c>
      <c r="D8" s="17" t="s">
        <v>996</v>
      </c>
      <c r="F8" s="21"/>
      <c r="G8" s="21"/>
      <c r="H8" s="21"/>
    </row>
    <row r="11" spans="1:9">
      <c r="B11" s="1" t="s">
        <v>97</v>
      </c>
    </row>
    <row r="13" spans="1:9">
      <c r="B13" s="6" t="s">
        <v>98</v>
      </c>
      <c r="C13" s="7" t="s">
        <v>99</v>
      </c>
      <c r="D13" s="6" t="s">
        <v>128</v>
      </c>
      <c r="E13" s="6" t="s">
        <v>101</v>
      </c>
      <c r="F13" s="8" t="s">
        <v>102</v>
      </c>
      <c r="G13" s="8" t="s">
        <v>103</v>
      </c>
      <c r="H13" s="8" t="s">
        <v>104</v>
      </c>
      <c r="I13" s="2" t="s">
        <v>129</v>
      </c>
    </row>
    <row r="14" spans="1:9">
      <c r="B14" s="2" t="s">
        <v>130</v>
      </c>
      <c r="C14" s="23"/>
    </row>
    <row r="15" spans="1:9">
      <c r="B15" s="2" t="s">
        <v>106</v>
      </c>
      <c r="C15" s="23"/>
    </row>
    <row r="16" spans="1:9">
      <c r="B16" s="1" t="s">
        <v>2222</v>
      </c>
      <c r="C16" s="23" t="s">
        <v>131</v>
      </c>
      <c r="D16" s="1" t="s">
        <v>163</v>
      </c>
      <c r="E16" s="1" t="s">
        <v>164</v>
      </c>
      <c r="F16" s="4">
        <v>387500</v>
      </c>
      <c r="G16" s="4">
        <v>6038.22</v>
      </c>
      <c r="H16" s="4">
        <v>7.65</v>
      </c>
    </row>
    <row r="17" spans="2:8">
      <c r="B17" s="1" t="s">
        <v>2444</v>
      </c>
      <c r="C17" s="23" t="s">
        <v>131</v>
      </c>
      <c r="D17" s="1" t="s">
        <v>163</v>
      </c>
      <c r="E17" s="1" t="s">
        <v>524</v>
      </c>
      <c r="F17" s="4">
        <v>1467340</v>
      </c>
      <c r="G17" s="4">
        <v>3419.64</v>
      </c>
      <c r="H17" s="4">
        <v>4.33</v>
      </c>
    </row>
    <row r="18" spans="2:8">
      <c r="B18" s="1" t="s">
        <v>2555</v>
      </c>
      <c r="C18" s="23" t="s">
        <v>131</v>
      </c>
      <c r="D18" s="1" t="s">
        <v>155</v>
      </c>
      <c r="E18" s="1" t="s">
        <v>156</v>
      </c>
      <c r="F18" s="4">
        <v>195700</v>
      </c>
      <c r="G18" s="4">
        <v>3293.73</v>
      </c>
      <c r="H18" s="4">
        <v>4.17</v>
      </c>
    </row>
    <row r="19" spans="2:8">
      <c r="B19" s="1" t="s">
        <v>2259</v>
      </c>
      <c r="C19" s="23" t="s">
        <v>131</v>
      </c>
      <c r="D19" s="1" t="s">
        <v>153</v>
      </c>
      <c r="E19" s="1" t="s">
        <v>550</v>
      </c>
      <c r="F19" s="4">
        <v>136000</v>
      </c>
      <c r="G19" s="4">
        <v>3264.61</v>
      </c>
      <c r="H19" s="4">
        <v>4.13</v>
      </c>
    </row>
    <row r="20" spans="2:8">
      <c r="B20" s="1" t="s">
        <v>2230</v>
      </c>
      <c r="C20" s="23" t="s">
        <v>131</v>
      </c>
      <c r="D20" s="1" t="s">
        <v>268</v>
      </c>
      <c r="E20" s="1" t="s">
        <v>355</v>
      </c>
      <c r="F20" s="4">
        <v>2095000</v>
      </c>
      <c r="G20" s="4">
        <v>2993.76</v>
      </c>
      <c r="H20" s="4">
        <v>3.79</v>
      </c>
    </row>
    <row r="21" spans="2:8">
      <c r="B21" s="1" t="s">
        <v>1037</v>
      </c>
      <c r="C21" s="23" t="s">
        <v>131</v>
      </c>
      <c r="D21" s="1" t="s">
        <v>268</v>
      </c>
      <c r="E21" s="1" t="s">
        <v>302</v>
      </c>
      <c r="F21" s="4">
        <v>1400000</v>
      </c>
      <c r="G21" s="4">
        <v>2966.6</v>
      </c>
      <c r="H21" s="4">
        <v>3.76</v>
      </c>
    </row>
    <row r="22" spans="2:8">
      <c r="B22" s="1" t="s">
        <v>1025</v>
      </c>
      <c r="C22" s="23" t="s">
        <v>131</v>
      </c>
      <c r="D22" s="1" t="s">
        <v>168</v>
      </c>
      <c r="E22" s="1" t="s">
        <v>169</v>
      </c>
      <c r="F22" s="4">
        <v>125000</v>
      </c>
      <c r="G22" s="4">
        <v>2652.44</v>
      </c>
      <c r="H22" s="4">
        <v>3.36</v>
      </c>
    </row>
    <row r="23" spans="2:8">
      <c r="B23" s="1" t="s">
        <v>2238</v>
      </c>
      <c r="C23" s="23" t="s">
        <v>131</v>
      </c>
      <c r="D23" s="1" t="s">
        <v>468</v>
      </c>
      <c r="E23" s="1" t="s">
        <v>470</v>
      </c>
      <c r="F23" s="4">
        <v>845000</v>
      </c>
      <c r="G23" s="4">
        <v>2642.32</v>
      </c>
      <c r="H23" s="4">
        <v>3.35</v>
      </c>
    </row>
    <row r="24" spans="2:8">
      <c r="B24" s="1" t="s">
        <v>2509</v>
      </c>
      <c r="C24" s="23" t="s">
        <v>131</v>
      </c>
      <c r="D24" s="1" t="s">
        <v>155</v>
      </c>
      <c r="E24" s="1" t="s">
        <v>534</v>
      </c>
      <c r="F24" s="4">
        <v>153000</v>
      </c>
      <c r="G24" s="4">
        <v>2532.92</v>
      </c>
      <c r="H24" s="4">
        <v>3.21</v>
      </c>
    </row>
    <row r="25" spans="2:8">
      <c r="B25" s="1" t="s">
        <v>2433</v>
      </c>
      <c r="C25" s="23" t="s">
        <v>131</v>
      </c>
      <c r="D25" s="1" t="s">
        <v>155</v>
      </c>
      <c r="E25" s="1" t="s">
        <v>472</v>
      </c>
      <c r="F25" s="4">
        <v>242000</v>
      </c>
      <c r="G25" s="4">
        <v>2478.56</v>
      </c>
      <c r="H25" s="4">
        <v>3.14</v>
      </c>
    </row>
    <row r="26" spans="2:8">
      <c r="B26" s="1" t="s">
        <v>2466</v>
      </c>
      <c r="C26" s="23" t="s">
        <v>131</v>
      </c>
      <c r="D26" s="1" t="s">
        <v>153</v>
      </c>
      <c r="E26" s="1" t="s">
        <v>154</v>
      </c>
      <c r="F26" s="4">
        <v>114300</v>
      </c>
      <c r="G26" s="4">
        <v>2397.04</v>
      </c>
      <c r="H26" s="4">
        <v>3.04</v>
      </c>
    </row>
    <row r="27" spans="2:8">
      <c r="B27" s="1" t="s">
        <v>2593</v>
      </c>
      <c r="C27" s="23" t="s">
        <v>131</v>
      </c>
      <c r="D27" s="1" t="s">
        <v>150</v>
      </c>
      <c r="E27" s="1" t="s">
        <v>576</v>
      </c>
      <c r="F27" s="4">
        <v>100000</v>
      </c>
      <c r="G27" s="4">
        <v>2290.5</v>
      </c>
      <c r="H27" s="4">
        <v>2.9</v>
      </c>
    </row>
    <row r="28" spans="2:8">
      <c r="B28" s="1" t="s">
        <v>2594</v>
      </c>
      <c r="C28" s="23" t="s">
        <v>131</v>
      </c>
      <c r="D28" s="1" t="s">
        <v>155</v>
      </c>
      <c r="E28" s="1" t="s">
        <v>577</v>
      </c>
      <c r="F28" s="4">
        <v>96000</v>
      </c>
      <c r="G28" s="4">
        <v>2282.21</v>
      </c>
      <c r="H28" s="4">
        <v>2.89</v>
      </c>
    </row>
    <row r="29" spans="2:8">
      <c r="B29" s="1" t="s">
        <v>2436</v>
      </c>
      <c r="C29" s="23" t="s">
        <v>131</v>
      </c>
      <c r="D29" s="1" t="s">
        <v>153</v>
      </c>
      <c r="E29" s="1" t="s">
        <v>473</v>
      </c>
      <c r="F29" s="4">
        <v>98500</v>
      </c>
      <c r="G29" s="4">
        <v>2266.39</v>
      </c>
      <c r="H29" s="4">
        <v>2.87</v>
      </c>
    </row>
    <row r="30" spans="2:8">
      <c r="B30" s="1" t="s">
        <v>2494</v>
      </c>
      <c r="C30" s="23" t="s">
        <v>131</v>
      </c>
      <c r="D30" s="1" t="s">
        <v>155</v>
      </c>
      <c r="E30" s="1" t="s">
        <v>523</v>
      </c>
      <c r="F30" s="4">
        <v>88400</v>
      </c>
      <c r="G30" s="4">
        <v>1965.84</v>
      </c>
      <c r="H30" s="4">
        <v>2.4900000000000002</v>
      </c>
    </row>
    <row r="31" spans="2:8">
      <c r="B31" s="1" t="s">
        <v>998</v>
      </c>
      <c r="C31" s="23" t="s">
        <v>131</v>
      </c>
      <c r="D31" s="1" t="s">
        <v>134</v>
      </c>
      <c r="E31" s="1" t="s">
        <v>135</v>
      </c>
      <c r="F31" s="4">
        <v>72000</v>
      </c>
      <c r="G31" s="4">
        <v>1868.87</v>
      </c>
      <c r="H31" s="4">
        <v>2.37</v>
      </c>
    </row>
    <row r="32" spans="2:8">
      <c r="B32" s="1" t="s">
        <v>2223</v>
      </c>
      <c r="C32" s="23" t="s">
        <v>131</v>
      </c>
      <c r="D32" s="1" t="s">
        <v>168</v>
      </c>
      <c r="E32" s="1" t="s">
        <v>363</v>
      </c>
      <c r="F32" s="4">
        <v>137000</v>
      </c>
      <c r="G32" s="4">
        <v>1809.43</v>
      </c>
      <c r="H32" s="4">
        <v>2.29</v>
      </c>
    </row>
    <row r="33" spans="2:8">
      <c r="B33" s="1" t="s">
        <v>2486</v>
      </c>
      <c r="C33" s="23" t="s">
        <v>131</v>
      </c>
      <c r="D33" s="1" t="s">
        <v>207</v>
      </c>
      <c r="E33" s="1" t="s">
        <v>421</v>
      </c>
      <c r="F33" s="4">
        <v>5310</v>
      </c>
      <c r="G33" s="4">
        <v>1794.13</v>
      </c>
      <c r="H33" s="4">
        <v>2.27</v>
      </c>
    </row>
    <row r="34" spans="2:8">
      <c r="B34" s="1" t="s">
        <v>1015</v>
      </c>
      <c r="C34" s="23" t="s">
        <v>131</v>
      </c>
      <c r="D34" s="1" t="s">
        <v>193</v>
      </c>
      <c r="E34" s="1" t="s">
        <v>194</v>
      </c>
      <c r="F34" s="4">
        <v>8170</v>
      </c>
      <c r="G34" s="4">
        <v>1785.48</v>
      </c>
      <c r="H34" s="4">
        <v>2.2599999999999998</v>
      </c>
    </row>
    <row r="35" spans="2:8">
      <c r="B35" s="1" t="s">
        <v>2242</v>
      </c>
      <c r="C35" s="23" t="s">
        <v>131</v>
      </c>
      <c r="D35" s="1" t="s">
        <v>168</v>
      </c>
      <c r="E35" s="1" t="s">
        <v>176</v>
      </c>
      <c r="F35" s="4">
        <v>31300</v>
      </c>
      <c r="G35" s="4">
        <v>1755.08</v>
      </c>
      <c r="H35" s="4">
        <v>2.2200000000000002</v>
      </c>
    </row>
    <row r="36" spans="2:8">
      <c r="B36" s="1" t="s">
        <v>2595</v>
      </c>
      <c r="C36" s="23" t="s">
        <v>131</v>
      </c>
      <c r="D36" s="1" t="s">
        <v>157</v>
      </c>
      <c r="E36" s="1" t="s">
        <v>158</v>
      </c>
      <c r="F36" s="4">
        <v>215000</v>
      </c>
      <c r="G36" s="4">
        <v>1732.26</v>
      </c>
      <c r="H36" s="4">
        <v>2.19</v>
      </c>
    </row>
    <row r="37" spans="2:8">
      <c r="B37" s="1" t="s">
        <v>2209</v>
      </c>
      <c r="C37" s="23" t="s">
        <v>131</v>
      </c>
      <c r="D37" s="1" t="s">
        <v>195</v>
      </c>
      <c r="E37" s="1" t="s">
        <v>454</v>
      </c>
      <c r="F37" s="4">
        <v>252000</v>
      </c>
      <c r="G37" s="4">
        <v>1693.57</v>
      </c>
      <c r="H37" s="4">
        <v>2.15</v>
      </c>
    </row>
    <row r="38" spans="2:8">
      <c r="B38" s="1" t="s">
        <v>2526</v>
      </c>
      <c r="C38" s="23" t="s">
        <v>131</v>
      </c>
      <c r="D38" s="1" t="s">
        <v>155</v>
      </c>
      <c r="E38" s="1" t="s">
        <v>236</v>
      </c>
      <c r="F38" s="4">
        <v>112000</v>
      </c>
      <c r="G38" s="4">
        <v>1661.8</v>
      </c>
      <c r="H38" s="4">
        <v>2.1</v>
      </c>
    </row>
    <row r="39" spans="2:8">
      <c r="B39" s="1" t="s">
        <v>2232</v>
      </c>
      <c r="C39" s="23" t="s">
        <v>131</v>
      </c>
      <c r="D39" s="1" t="s">
        <v>268</v>
      </c>
      <c r="E39" s="1" t="s">
        <v>370</v>
      </c>
      <c r="F39" s="4">
        <v>800000</v>
      </c>
      <c r="G39" s="4">
        <v>1617.6</v>
      </c>
      <c r="H39" s="4">
        <v>2.0499999999999998</v>
      </c>
    </row>
    <row r="40" spans="2:8">
      <c r="B40" s="1" t="s">
        <v>2502</v>
      </c>
      <c r="C40" s="23" t="s">
        <v>131</v>
      </c>
      <c r="D40" s="1" t="s">
        <v>468</v>
      </c>
      <c r="E40" s="1" t="s">
        <v>520</v>
      </c>
      <c r="F40" s="4">
        <v>126000</v>
      </c>
      <c r="G40" s="4">
        <v>1491.46</v>
      </c>
      <c r="H40" s="4">
        <v>1.89</v>
      </c>
    </row>
    <row r="41" spans="2:8">
      <c r="B41" s="1" t="s">
        <v>2463</v>
      </c>
      <c r="C41" s="23" t="s">
        <v>131</v>
      </c>
      <c r="D41" s="1" t="s">
        <v>268</v>
      </c>
      <c r="E41" s="1" t="s">
        <v>365</v>
      </c>
      <c r="F41" s="4">
        <v>325000</v>
      </c>
      <c r="G41" s="4">
        <v>1467.86</v>
      </c>
      <c r="H41" s="4">
        <v>1.86</v>
      </c>
    </row>
    <row r="42" spans="2:8">
      <c r="B42" s="1" t="s">
        <v>390</v>
      </c>
      <c r="C42" s="23" t="s">
        <v>131</v>
      </c>
      <c r="D42" s="1" t="s">
        <v>349</v>
      </c>
      <c r="E42" s="1" t="s">
        <v>391</v>
      </c>
      <c r="F42" s="4">
        <v>880000</v>
      </c>
      <c r="G42" s="4">
        <v>1333.64</v>
      </c>
      <c r="H42" s="4">
        <v>1.69</v>
      </c>
    </row>
    <row r="43" spans="2:8">
      <c r="B43" s="1" t="s">
        <v>1021</v>
      </c>
      <c r="C43" s="23" t="s">
        <v>131</v>
      </c>
      <c r="D43" s="1" t="s">
        <v>147</v>
      </c>
      <c r="E43" s="1" t="s">
        <v>289</v>
      </c>
      <c r="F43" s="4">
        <v>126603</v>
      </c>
      <c r="G43" s="4">
        <v>1199.82</v>
      </c>
      <c r="H43" s="4">
        <v>1.52</v>
      </c>
    </row>
    <row r="44" spans="2:8">
      <c r="B44" s="1" t="s">
        <v>2437</v>
      </c>
      <c r="C44" s="23" t="s">
        <v>131</v>
      </c>
      <c r="D44" s="1" t="s">
        <v>153</v>
      </c>
      <c r="E44" s="1" t="s">
        <v>475</v>
      </c>
      <c r="F44" s="4">
        <v>300000</v>
      </c>
      <c r="G44" s="4">
        <v>1173.75</v>
      </c>
      <c r="H44" s="4">
        <v>1.49</v>
      </c>
    </row>
    <row r="45" spans="2:8">
      <c r="B45" s="1" t="s">
        <v>2254</v>
      </c>
      <c r="C45" s="23" t="s">
        <v>131</v>
      </c>
      <c r="D45" s="1" t="s">
        <v>345</v>
      </c>
      <c r="E45" s="1" t="s">
        <v>351</v>
      </c>
      <c r="F45" s="4">
        <v>355000</v>
      </c>
      <c r="G45" s="4">
        <v>1168.8399999999999</v>
      </c>
      <c r="H45" s="4">
        <v>1.48</v>
      </c>
    </row>
    <row r="46" spans="2:8">
      <c r="B46" s="1" t="s">
        <v>2481</v>
      </c>
      <c r="C46" s="23" t="s">
        <v>131</v>
      </c>
      <c r="D46" s="1" t="s">
        <v>195</v>
      </c>
      <c r="E46" s="1" t="s">
        <v>196</v>
      </c>
      <c r="F46" s="4">
        <v>1382000</v>
      </c>
      <c r="G46" s="4">
        <v>1065.52</v>
      </c>
      <c r="H46" s="4">
        <v>1.35</v>
      </c>
    </row>
    <row r="47" spans="2:8">
      <c r="B47" s="1" t="s">
        <v>1010</v>
      </c>
      <c r="C47" s="23" t="s">
        <v>131</v>
      </c>
      <c r="D47" s="1" t="s">
        <v>168</v>
      </c>
      <c r="E47" s="1" t="s">
        <v>282</v>
      </c>
      <c r="F47" s="4">
        <v>275000</v>
      </c>
      <c r="G47" s="4">
        <v>998.25</v>
      </c>
      <c r="H47" s="4">
        <v>1.26</v>
      </c>
    </row>
    <row r="48" spans="2:8">
      <c r="B48" s="1" t="s">
        <v>2516</v>
      </c>
      <c r="C48" s="23" t="s">
        <v>131</v>
      </c>
      <c r="D48" s="1" t="s">
        <v>250</v>
      </c>
      <c r="E48" s="1" t="s">
        <v>372</v>
      </c>
      <c r="F48" s="4">
        <v>230000</v>
      </c>
      <c r="G48" s="4">
        <v>963.36</v>
      </c>
      <c r="H48" s="4">
        <v>1.22</v>
      </c>
    </row>
    <row r="49" spans="2:8">
      <c r="B49" s="1" t="s">
        <v>2438</v>
      </c>
      <c r="C49" s="23" t="s">
        <v>131</v>
      </c>
      <c r="D49" s="1" t="s">
        <v>174</v>
      </c>
      <c r="E49" s="1" t="s">
        <v>201</v>
      </c>
      <c r="F49" s="4">
        <v>30090</v>
      </c>
      <c r="G49" s="4">
        <v>962.32</v>
      </c>
      <c r="H49" s="4">
        <v>1.22</v>
      </c>
    </row>
    <row r="50" spans="2:8">
      <c r="B50" s="1" t="s">
        <v>2237</v>
      </c>
      <c r="C50" s="23" t="s">
        <v>131</v>
      </c>
      <c r="D50" s="1" t="s">
        <v>468</v>
      </c>
      <c r="E50" s="1" t="s">
        <v>578</v>
      </c>
      <c r="F50" s="4">
        <v>77000</v>
      </c>
      <c r="G50" s="4">
        <v>910.87</v>
      </c>
      <c r="H50" s="4">
        <v>1.1499999999999999</v>
      </c>
    </row>
    <row r="51" spans="2:8">
      <c r="B51" s="1" t="s">
        <v>2528</v>
      </c>
      <c r="C51" s="23" t="s">
        <v>131</v>
      </c>
      <c r="D51" s="1" t="s">
        <v>218</v>
      </c>
      <c r="E51" s="1" t="s">
        <v>239</v>
      </c>
      <c r="F51" s="4">
        <v>132800</v>
      </c>
      <c r="G51" s="4">
        <v>896.47</v>
      </c>
      <c r="H51" s="4">
        <v>1.1399999999999999</v>
      </c>
    </row>
    <row r="52" spans="2:8">
      <c r="B52" s="1" t="s">
        <v>2596</v>
      </c>
      <c r="C52" s="23" t="s">
        <v>131</v>
      </c>
      <c r="D52" s="1" t="s">
        <v>155</v>
      </c>
      <c r="E52" s="1" t="s">
        <v>579</v>
      </c>
      <c r="F52" s="4">
        <v>53000</v>
      </c>
      <c r="G52" s="4">
        <v>759.6</v>
      </c>
      <c r="H52" s="4">
        <v>0.96</v>
      </c>
    </row>
    <row r="53" spans="2:8">
      <c r="B53" s="1" t="s">
        <v>2597</v>
      </c>
      <c r="C53" s="23" t="s">
        <v>131</v>
      </c>
      <c r="D53" s="1" t="s">
        <v>163</v>
      </c>
      <c r="E53" s="1" t="s">
        <v>580</v>
      </c>
      <c r="F53" s="4">
        <v>305000</v>
      </c>
      <c r="G53" s="4">
        <v>738.56</v>
      </c>
      <c r="H53" s="4">
        <v>0.94</v>
      </c>
    </row>
    <row r="54" spans="2:8">
      <c r="B54" s="1" t="s">
        <v>203</v>
      </c>
      <c r="C54" s="23" t="s">
        <v>131</v>
      </c>
      <c r="D54" s="1" t="s">
        <v>204</v>
      </c>
      <c r="E54" s="1" t="s">
        <v>205</v>
      </c>
      <c r="F54" s="4">
        <v>102970</v>
      </c>
      <c r="G54" s="4">
        <v>659.52</v>
      </c>
      <c r="H54" s="4">
        <v>0.84</v>
      </c>
    </row>
    <row r="55" spans="2:8">
      <c r="B55" s="1" t="s">
        <v>206</v>
      </c>
      <c r="C55" s="23" t="s">
        <v>131</v>
      </c>
      <c r="D55" s="1" t="s">
        <v>207</v>
      </c>
      <c r="E55" s="1" t="s">
        <v>208</v>
      </c>
      <c r="F55" s="4">
        <v>132462</v>
      </c>
      <c r="G55" s="4">
        <v>609.39</v>
      </c>
      <c r="H55" s="4">
        <v>0.77</v>
      </c>
    </row>
    <row r="56" spans="2:8">
      <c r="B56" s="1" t="s">
        <v>2598</v>
      </c>
      <c r="C56" s="23" t="s">
        <v>131</v>
      </c>
      <c r="D56" s="1" t="s">
        <v>268</v>
      </c>
      <c r="E56" s="1" t="s">
        <v>581</v>
      </c>
      <c r="F56" s="4">
        <v>600000</v>
      </c>
      <c r="G56" s="4">
        <v>456.3</v>
      </c>
      <c r="H56" s="4">
        <v>0.57999999999999996</v>
      </c>
    </row>
    <row r="57" spans="2:8">
      <c r="B57" s="19" t="s">
        <v>979</v>
      </c>
      <c r="C57" s="23"/>
      <c r="G57" s="10">
        <f>SUM(G16:G56)</f>
        <v>76058.530000000013</v>
      </c>
      <c r="H57" s="10">
        <f>SUM(H16:H56)</f>
        <v>96.339999999999975</v>
      </c>
    </row>
    <row r="58" spans="2:8" s="15" customFormat="1">
      <c r="B58" s="16" t="s">
        <v>984</v>
      </c>
      <c r="C58" s="20"/>
      <c r="F58" s="21"/>
      <c r="G58" s="18"/>
      <c r="H58" s="18"/>
    </row>
    <row r="59" spans="2:8" s="15" customFormat="1">
      <c r="B59" s="16" t="s">
        <v>985</v>
      </c>
      <c r="C59" s="20"/>
      <c r="F59" s="21"/>
      <c r="G59" s="18"/>
      <c r="H59" s="18"/>
    </row>
    <row r="60" spans="2:8">
      <c r="B60" s="1" t="s">
        <v>267</v>
      </c>
      <c r="C60" s="23" t="s">
        <v>131</v>
      </c>
      <c r="D60" s="1" t="s">
        <v>268</v>
      </c>
      <c r="E60" s="1" t="s">
        <v>269</v>
      </c>
      <c r="F60" s="4">
        <v>699600</v>
      </c>
      <c r="G60" s="4">
        <v>902.69</v>
      </c>
      <c r="H60" s="4">
        <v>1.1399999999999999</v>
      </c>
    </row>
    <row r="61" spans="2:8" s="15" customFormat="1">
      <c r="B61" s="16" t="s">
        <v>982</v>
      </c>
      <c r="C61" s="20"/>
      <c r="F61" s="21"/>
      <c r="G61" s="18">
        <f>+G60</f>
        <v>902.69</v>
      </c>
      <c r="H61" s="18">
        <f>+H60</f>
        <v>1.1399999999999999</v>
      </c>
    </row>
    <row r="62" spans="2:8" s="15" customFormat="1">
      <c r="B62" s="16" t="s">
        <v>983</v>
      </c>
      <c r="C62" s="20"/>
      <c r="F62" s="21"/>
      <c r="G62" s="18">
        <f>+G57+G61</f>
        <v>76961.220000000016</v>
      </c>
      <c r="H62" s="18">
        <f>+H57+H61</f>
        <v>97.479999999999976</v>
      </c>
    </row>
    <row r="63" spans="2:8">
      <c r="B63" s="2" t="s">
        <v>210</v>
      </c>
      <c r="C63" s="9"/>
      <c r="D63" s="2"/>
      <c r="E63" s="2"/>
      <c r="F63" s="10"/>
      <c r="G63" s="10">
        <v>2210</v>
      </c>
      <c r="H63" s="10">
        <v>2.8</v>
      </c>
    </row>
    <row r="64" spans="2:8">
      <c r="B64" s="2" t="s">
        <v>116</v>
      </c>
      <c r="C64" s="9"/>
      <c r="D64" s="2"/>
      <c r="E64" s="2"/>
      <c r="F64" s="10"/>
      <c r="G64" s="10">
        <v>79171.22</v>
      </c>
      <c r="H64" s="10">
        <v>100.28</v>
      </c>
    </row>
    <row r="65" spans="2:8">
      <c r="B65" s="2" t="s">
        <v>117</v>
      </c>
      <c r="C65" s="9"/>
      <c r="D65" s="2"/>
      <c r="E65" s="2"/>
      <c r="F65" s="10"/>
      <c r="G65" s="10">
        <v>-219.79126541000733</v>
      </c>
      <c r="H65" s="10">
        <v>-0.28000000000000114</v>
      </c>
    </row>
    <row r="66" spans="2:8">
      <c r="B66" s="2" t="s">
        <v>118</v>
      </c>
      <c r="C66" s="9"/>
      <c r="D66" s="2"/>
      <c r="E66" s="2"/>
      <c r="F66" s="10"/>
      <c r="G66" s="10">
        <v>78951.428734589994</v>
      </c>
      <c r="H66" s="10">
        <v>100</v>
      </c>
    </row>
    <row r="67" spans="2:8">
      <c r="B67" s="1" t="s">
        <v>119</v>
      </c>
    </row>
    <row r="68" spans="2:8">
      <c r="B68" s="1" t="s">
        <v>120</v>
      </c>
    </row>
    <row r="69" spans="2:8">
      <c r="B69" s="1" t="s">
        <v>121</v>
      </c>
      <c r="C69" s="31">
        <v>44742</v>
      </c>
    </row>
    <row r="70" spans="2:8" ht="25.5">
      <c r="B70" s="11" t="s">
        <v>122</v>
      </c>
      <c r="C70" s="5" t="s">
        <v>123</v>
      </c>
    </row>
    <row r="71" spans="2:8">
      <c r="B71" s="2"/>
    </row>
    <row r="72" spans="2:8">
      <c r="B72" s="2" t="s">
        <v>124</v>
      </c>
    </row>
    <row r="73" spans="2:8">
      <c r="B73" s="2" t="s">
        <v>212</v>
      </c>
    </row>
    <row r="74" spans="2:8">
      <c r="B74" s="2" t="s">
        <v>125</v>
      </c>
    </row>
    <row r="75" spans="2:8">
      <c r="B75" s="2" t="s">
        <v>582</v>
      </c>
      <c r="C75" s="9"/>
    </row>
    <row r="76" spans="2:8">
      <c r="B76" s="2" t="s">
        <v>583</v>
      </c>
      <c r="C76" s="9"/>
    </row>
    <row r="77" spans="2:8">
      <c r="B77" s="2" t="s">
        <v>584</v>
      </c>
      <c r="C77" s="9"/>
    </row>
    <row r="78" spans="2:8">
      <c r="B78" s="2" t="s">
        <v>585</v>
      </c>
      <c r="C78" s="9"/>
    </row>
    <row r="79" spans="2:8">
      <c r="B79" s="2" t="s">
        <v>586</v>
      </c>
      <c r="C79" s="9"/>
    </row>
    <row r="80" spans="2:8">
      <c r="B80" s="2" t="s">
        <v>587</v>
      </c>
      <c r="C80" s="9"/>
    </row>
    <row r="81" spans="2:3">
      <c r="B81" s="2" t="s">
        <v>588</v>
      </c>
      <c r="C81" s="9"/>
    </row>
    <row r="82" spans="2:3">
      <c r="B82" s="2" t="s">
        <v>589</v>
      </c>
      <c r="C82" s="9"/>
    </row>
    <row r="83" spans="2:3">
      <c r="B83" s="134" t="s">
        <v>2204</v>
      </c>
      <c r="C83" s="9"/>
    </row>
    <row r="84" spans="2:3">
      <c r="B84" s="134" t="s">
        <v>126</v>
      </c>
    </row>
    <row r="85" spans="2:3">
      <c r="B85" s="134" t="s">
        <v>127</v>
      </c>
    </row>
  </sheetData>
  <mergeCells count="3">
    <mergeCell ref="B1:E1"/>
    <mergeCell ref="C3:C7"/>
    <mergeCell ref="D3:D7"/>
  </mergeCells>
  <hyperlinks>
    <hyperlink ref="A1" location="Index!A1" display="Index" xr:uid="{00000000-0004-0000-1000-000000000000}"/>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66"/>
  <sheetViews>
    <sheetView workbookViewId="0">
      <selection activeCell="B1" sqref="B1:E1"/>
    </sheetView>
  </sheetViews>
  <sheetFormatPr defaultRowHeight="12.75"/>
  <cols>
    <col min="1" max="1" width="5.42578125" style="1" bestFit="1" customWidth="1"/>
    <col min="2" max="2" width="80.7109375" style="1" customWidth="1"/>
    <col min="3" max="3" width="25.7109375" style="5" customWidth="1"/>
    <col min="4" max="4" width="25.7109375" style="1" customWidth="1"/>
    <col min="5" max="5" width="13.5703125" style="1" bestFit="1" customWidth="1"/>
    <col min="6" max="6" width="10.28515625" style="4" bestFit="1" customWidth="1"/>
    <col min="7" max="7" width="18.140625" style="4" bestFit="1" customWidth="1"/>
    <col min="8" max="8" width="9.140625" style="4"/>
    <col min="9" max="16384" width="9.140625" style="1"/>
  </cols>
  <sheetData>
    <row r="1" spans="1:9">
      <c r="A1" s="3" t="s">
        <v>0</v>
      </c>
      <c r="B1" s="390" t="s">
        <v>2622</v>
      </c>
      <c r="C1" s="390"/>
      <c r="D1" s="390"/>
      <c r="E1" s="390"/>
    </row>
    <row r="2" spans="1:9" ht="13.5" thickBot="1"/>
    <row r="3" spans="1:9" s="15" customFormat="1" ht="15">
      <c r="B3" s="32" t="s">
        <v>2101</v>
      </c>
      <c r="C3" s="391"/>
      <c r="D3" s="394"/>
      <c r="F3" s="21"/>
      <c r="G3" s="21"/>
      <c r="H3" s="21"/>
    </row>
    <row r="4" spans="1:9" s="15" customFormat="1" ht="15">
      <c r="B4" s="97" t="s">
        <v>2089</v>
      </c>
      <c r="C4" s="392"/>
      <c r="D4" s="395"/>
      <c r="F4" s="21"/>
      <c r="G4" s="21"/>
      <c r="H4" s="21"/>
    </row>
    <row r="5" spans="1:9" s="15" customFormat="1" ht="15">
      <c r="B5" s="132"/>
      <c r="C5" s="392"/>
      <c r="D5" s="395"/>
      <c r="F5" s="21"/>
      <c r="G5" s="21"/>
      <c r="H5" s="21"/>
    </row>
    <row r="6" spans="1:9" s="15" customFormat="1" ht="15">
      <c r="B6" s="97" t="s">
        <v>993</v>
      </c>
      <c r="C6" s="392"/>
      <c r="D6" s="395"/>
      <c r="F6" s="21"/>
      <c r="G6" s="21"/>
      <c r="H6" s="21"/>
    </row>
    <row r="7" spans="1:9" s="15" customFormat="1" ht="15">
      <c r="B7" s="97" t="s">
        <v>2040</v>
      </c>
      <c r="C7" s="392"/>
      <c r="D7" s="395"/>
      <c r="F7" s="21"/>
      <c r="G7" s="21"/>
      <c r="H7" s="21"/>
    </row>
    <row r="8" spans="1:9" s="15" customFormat="1" ht="30.75" thickBot="1">
      <c r="B8" s="34" t="s">
        <v>2090</v>
      </c>
      <c r="C8" s="393"/>
      <c r="D8" s="396"/>
      <c r="F8" s="21"/>
      <c r="G8" s="21"/>
      <c r="H8" s="21"/>
    </row>
    <row r="9" spans="1:9" s="15" customFormat="1">
      <c r="C9" s="17" t="s">
        <v>995</v>
      </c>
      <c r="D9" s="17" t="s">
        <v>996</v>
      </c>
      <c r="F9" s="21"/>
      <c r="G9" s="21"/>
      <c r="H9" s="21"/>
    </row>
    <row r="12" spans="1:9">
      <c r="B12" s="1" t="s">
        <v>97</v>
      </c>
    </row>
    <row r="14" spans="1:9">
      <c r="B14" s="6" t="s">
        <v>98</v>
      </c>
      <c r="C14" s="7" t="s">
        <v>99</v>
      </c>
      <c r="D14" s="6" t="s">
        <v>128</v>
      </c>
      <c r="E14" s="6" t="s">
        <v>101</v>
      </c>
      <c r="F14" s="8" t="s">
        <v>102</v>
      </c>
      <c r="G14" s="8" t="s">
        <v>103</v>
      </c>
      <c r="H14" s="8" t="s">
        <v>104</v>
      </c>
      <c r="I14" s="2" t="s">
        <v>129</v>
      </c>
    </row>
    <row r="15" spans="1:9">
      <c r="B15" s="2" t="s">
        <v>130</v>
      </c>
      <c r="C15" s="23"/>
    </row>
    <row r="16" spans="1:9">
      <c r="B16" s="2" t="s">
        <v>106</v>
      </c>
      <c r="C16" s="23"/>
    </row>
    <row r="17" spans="2:8">
      <c r="B17" s="1" t="s">
        <v>998</v>
      </c>
      <c r="C17" s="23" t="s">
        <v>131</v>
      </c>
      <c r="D17" s="1" t="s">
        <v>134</v>
      </c>
      <c r="E17" s="1" t="s">
        <v>135</v>
      </c>
      <c r="F17" s="4">
        <v>79019</v>
      </c>
      <c r="G17" s="4">
        <v>2049.79</v>
      </c>
      <c r="H17" s="4">
        <v>14.96</v>
      </c>
    </row>
    <row r="18" spans="2:8">
      <c r="B18" s="1" t="s">
        <v>999</v>
      </c>
      <c r="C18" s="23" t="s">
        <v>131</v>
      </c>
      <c r="D18" s="1" t="s">
        <v>132</v>
      </c>
      <c r="E18" s="1" t="s">
        <v>136</v>
      </c>
      <c r="F18" s="4">
        <v>100250</v>
      </c>
      <c r="G18" s="4">
        <v>1350.87</v>
      </c>
      <c r="H18" s="4">
        <v>9.86</v>
      </c>
    </row>
    <row r="19" spans="2:8">
      <c r="B19" s="1" t="s">
        <v>1001</v>
      </c>
      <c r="C19" s="23" t="s">
        <v>131</v>
      </c>
      <c r="D19" s="1" t="s">
        <v>137</v>
      </c>
      <c r="E19" s="1" t="s">
        <v>138</v>
      </c>
      <c r="F19" s="4">
        <v>83734</v>
      </c>
      <c r="G19" s="4">
        <v>1223.52</v>
      </c>
      <c r="H19" s="4">
        <v>8.93</v>
      </c>
    </row>
    <row r="20" spans="2:8">
      <c r="B20" s="1" t="s">
        <v>997</v>
      </c>
      <c r="C20" s="23" t="s">
        <v>131</v>
      </c>
      <c r="D20" s="1" t="s">
        <v>132</v>
      </c>
      <c r="E20" s="1" t="s">
        <v>133</v>
      </c>
      <c r="F20" s="4">
        <v>158920</v>
      </c>
      <c r="G20" s="4">
        <v>1123.33</v>
      </c>
      <c r="H20" s="4">
        <v>8.1999999999999993</v>
      </c>
    </row>
    <row r="21" spans="2:8">
      <c r="B21" s="1" t="s">
        <v>1005</v>
      </c>
      <c r="C21" s="23" t="s">
        <v>131</v>
      </c>
      <c r="D21" s="1" t="s">
        <v>145</v>
      </c>
      <c r="E21" s="1" t="s">
        <v>146</v>
      </c>
      <c r="F21" s="4">
        <v>41409</v>
      </c>
      <c r="G21" s="4">
        <v>895.9</v>
      </c>
      <c r="H21" s="4">
        <v>6.54</v>
      </c>
    </row>
    <row r="22" spans="2:8">
      <c r="B22" s="1" t="s">
        <v>1000</v>
      </c>
      <c r="C22" s="23" t="s">
        <v>131</v>
      </c>
      <c r="D22" s="1" t="s">
        <v>137</v>
      </c>
      <c r="E22" s="1" t="s">
        <v>139</v>
      </c>
      <c r="F22" s="4">
        <v>23419</v>
      </c>
      <c r="G22" s="4">
        <v>764.69</v>
      </c>
      <c r="H22" s="4">
        <v>5.58</v>
      </c>
    </row>
    <row r="23" spans="2:8">
      <c r="B23" s="1" t="s">
        <v>1002</v>
      </c>
      <c r="C23" s="23" t="s">
        <v>131</v>
      </c>
      <c r="D23" s="1" t="s">
        <v>141</v>
      </c>
      <c r="E23" s="1" t="s">
        <v>142</v>
      </c>
      <c r="F23" s="4">
        <v>198928</v>
      </c>
      <c r="G23" s="4">
        <v>543.97</v>
      </c>
      <c r="H23" s="4">
        <v>3.97</v>
      </c>
    </row>
    <row r="24" spans="2:8">
      <c r="B24" s="1" t="s">
        <v>1017</v>
      </c>
      <c r="C24" s="23" t="s">
        <v>131</v>
      </c>
      <c r="D24" s="1" t="s">
        <v>132</v>
      </c>
      <c r="E24" s="1" t="s">
        <v>140</v>
      </c>
      <c r="F24" s="4">
        <v>29771</v>
      </c>
      <c r="G24" s="4">
        <v>494.44</v>
      </c>
      <c r="H24" s="4">
        <v>3.61</v>
      </c>
    </row>
    <row r="25" spans="2:8">
      <c r="B25" s="1" t="s">
        <v>2247</v>
      </c>
      <c r="C25" s="23" t="s">
        <v>131</v>
      </c>
      <c r="D25" s="1" t="s">
        <v>141</v>
      </c>
      <c r="E25" s="1" t="s">
        <v>152</v>
      </c>
      <c r="F25" s="4">
        <v>20291</v>
      </c>
      <c r="G25" s="4">
        <v>452.6</v>
      </c>
      <c r="H25" s="4">
        <v>3.3</v>
      </c>
    </row>
    <row r="26" spans="2:8">
      <c r="B26" s="1" t="s">
        <v>2222</v>
      </c>
      <c r="C26" s="23" t="s">
        <v>131</v>
      </c>
      <c r="D26" s="1" t="s">
        <v>163</v>
      </c>
      <c r="E26" s="1" t="s">
        <v>164</v>
      </c>
      <c r="F26" s="4">
        <v>27496</v>
      </c>
      <c r="G26" s="4">
        <v>428.13</v>
      </c>
      <c r="H26" s="4">
        <v>3.12</v>
      </c>
    </row>
    <row r="27" spans="2:8">
      <c r="B27" s="1" t="s">
        <v>446</v>
      </c>
      <c r="C27" s="23" t="s">
        <v>131</v>
      </c>
      <c r="D27" s="1" t="s">
        <v>132</v>
      </c>
      <c r="E27" s="1" t="s">
        <v>447</v>
      </c>
      <c r="F27" s="4">
        <v>87351</v>
      </c>
      <c r="G27" s="4">
        <v>406.88</v>
      </c>
      <c r="H27" s="4">
        <v>2.97</v>
      </c>
    </row>
    <row r="28" spans="2:8">
      <c r="B28" s="1" t="s">
        <v>1014</v>
      </c>
      <c r="C28" s="23" t="s">
        <v>131</v>
      </c>
      <c r="D28" s="1" t="s">
        <v>132</v>
      </c>
      <c r="E28" s="1" t="s">
        <v>149</v>
      </c>
      <c r="F28" s="4">
        <v>62222</v>
      </c>
      <c r="G28" s="4">
        <v>396.17</v>
      </c>
      <c r="H28" s="4">
        <v>2.89</v>
      </c>
    </row>
    <row r="29" spans="2:8">
      <c r="B29" s="1" t="s">
        <v>1033</v>
      </c>
      <c r="C29" s="23" t="s">
        <v>131</v>
      </c>
      <c r="D29" s="1" t="s">
        <v>143</v>
      </c>
      <c r="E29" s="1" t="s">
        <v>144</v>
      </c>
      <c r="F29" s="4">
        <v>55003</v>
      </c>
      <c r="G29" s="4">
        <v>376.17</v>
      </c>
      <c r="H29" s="4">
        <v>2.74</v>
      </c>
    </row>
    <row r="30" spans="2:8">
      <c r="B30" s="1" t="s">
        <v>2215</v>
      </c>
      <c r="C30" s="23" t="s">
        <v>131</v>
      </c>
      <c r="D30" s="1" t="s">
        <v>145</v>
      </c>
      <c r="E30" s="1" t="s">
        <v>448</v>
      </c>
      <c r="F30" s="4">
        <v>6027</v>
      </c>
      <c r="G30" s="4">
        <v>325.49</v>
      </c>
      <c r="H30" s="4">
        <v>2.37</v>
      </c>
    </row>
    <row r="31" spans="2:8">
      <c r="B31" s="1" t="s">
        <v>1013</v>
      </c>
      <c r="C31" s="23" t="s">
        <v>131</v>
      </c>
      <c r="D31" s="1" t="s">
        <v>147</v>
      </c>
      <c r="E31" s="1" t="s">
        <v>284</v>
      </c>
      <c r="F31" s="4">
        <v>10221</v>
      </c>
      <c r="G31" s="4">
        <v>275.70999999999998</v>
      </c>
      <c r="H31" s="4">
        <v>2.0099999999999998</v>
      </c>
    </row>
    <row r="32" spans="2:8">
      <c r="B32" s="1" t="s">
        <v>2212</v>
      </c>
      <c r="C32" s="23" t="s">
        <v>131</v>
      </c>
      <c r="D32" s="1" t="s">
        <v>290</v>
      </c>
      <c r="E32" s="1" t="s">
        <v>386</v>
      </c>
      <c r="F32" s="4">
        <v>2986</v>
      </c>
      <c r="G32" s="4">
        <v>252.92</v>
      </c>
      <c r="H32" s="4">
        <v>1.85</v>
      </c>
    </row>
    <row r="33" spans="2:8">
      <c r="B33" s="1" t="s">
        <v>1004</v>
      </c>
      <c r="C33" s="23" t="s">
        <v>131</v>
      </c>
      <c r="D33" s="1" t="s">
        <v>137</v>
      </c>
      <c r="E33" s="1" t="s">
        <v>278</v>
      </c>
      <c r="F33" s="4">
        <v>24653</v>
      </c>
      <c r="G33" s="4">
        <v>239.89</v>
      </c>
      <c r="H33" s="4">
        <v>1.75</v>
      </c>
    </row>
    <row r="34" spans="2:8">
      <c r="B34" s="1" t="s">
        <v>2432</v>
      </c>
      <c r="C34" s="23" t="s">
        <v>131</v>
      </c>
      <c r="D34" s="1" t="s">
        <v>290</v>
      </c>
      <c r="E34" s="1" t="s">
        <v>449</v>
      </c>
      <c r="F34" s="4">
        <v>21879</v>
      </c>
      <c r="G34" s="4">
        <v>239.59</v>
      </c>
      <c r="H34" s="4">
        <v>1.75</v>
      </c>
    </row>
    <row r="35" spans="2:8">
      <c r="B35" s="1" t="s">
        <v>2255</v>
      </c>
      <c r="C35" s="23" t="s">
        <v>131</v>
      </c>
      <c r="D35" s="1" t="s">
        <v>159</v>
      </c>
      <c r="E35" s="1" t="s">
        <v>160</v>
      </c>
      <c r="F35" s="4">
        <v>24401</v>
      </c>
      <c r="G35" s="4">
        <v>202.72</v>
      </c>
      <c r="H35" s="4">
        <v>1.48</v>
      </c>
    </row>
    <row r="36" spans="2:8">
      <c r="B36" s="1" t="s">
        <v>1007</v>
      </c>
      <c r="C36" s="23" t="s">
        <v>131</v>
      </c>
      <c r="D36" s="1" t="s">
        <v>147</v>
      </c>
      <c r="E36" s="1" t="s">
        <v>148</v>
      </c>
      <c r="F36" s="4">
        <v>9416</v>
      </c>
      <c r="G36" s="4">
        <v>182.9</v>
      </c>
      <c r="H36" s="4">
        <v>1.33</v>
      </c>
    </row>
    <row r="37" spans="2:8">
      <c r="B37" s="1" t="s">
        <v>1037</v>
      </c>
      <c r="C37" s="23" t="s">
        <v>131</v>
      </c>
      <c r="D37" s="1" t="s">
        <v>268</v>
      </c>
      <c r="E37" s="1" t="s">
        <v>302</v>
      </c>
      <c r="F37" s="4">
        <v>77932</v>
      </c>
      <c r="G37" s="4">
        <v>165.1</v>
      </c>
      <c r="H37" s="4">
        <v>1.2</v>
      </c>
    </row>
    <row r="38" spans="2:8">
      <c r="B38" s="1" t="s">
        <v>2230</v>
      </c>
      <c r="C38" s="23" t="s">
        <v>131</v>
      </c>
      <c r="D38" s="1" t="s">
        <v>268</v>
      </c>
      <c r="E38" s="1" t="s">
        <v>355</v>
      </c>
      <c r="F38" s="4">
        <v>108928</v>
      </c>
      <c r="G38" s="4">
        <v>155.93</v>
      </c>
      <c r="H38" s="4">
        <v>1.1399999999999999</v>
      </c>
    </row>
    <row r="39" spans="2:8">
      <c r="B39" s="1" t="s">
        <v>2246</v>
      </c>
      <c r="C39" s="23" t="s">
        <v>131</v>
      </c>
      <c r="D39" s="1" t="s">
        <v>345</v>
      </c>
      <c r="E39" s="1" t="s">
        <v>346</v>
      </c>
      <c r="F39" s="4">
        <v>17774</v>
      </c>
      <c r="G39" s="4">
        <v>154.09</v>
      </c>
      <c r="H39" s="4">
        <v>1.1200000000000001</v>
      </c>
    </row>
    <row r="40" spans="2:8">
      <c r="B40" s="1" t="s">
        <v>2214</v>
      </c>
      <c r="C40" s="23" t="s">
        <v>131</v>
      </c>
      <c r="D40" s="1" t="s">
        <v>145</v>
      </c>
      <c r="E40" s="1" t="s">
        <v>451</v>
      </c>
      <c r="F40" s="4">
        <v>1349</v>
      </c>
      <c r="G40" s="4">
        <v>147.44</v>
      </c>
      <c r="H40" s="4">
        <v>1.08</v>
      </c>
    </row>
    <row r="41" spans="2:8">
      <c r="B41" s="1" t="s">
        <v>2242</v>
      </c>
      <c r="C41" s="23" t="s">
        <v>131</v>
      </c>
      <c r="D41" s="1" t="s">
        <v>168</v>
      </c>
      <c r="E41" s="1" t="s">
        <v>176</v>
      </c>
      <c r="F41" s="4">
        <v>2606</v>
      </c>
      <c r="G41" s="4">
        <v>145.93</v>
      </c>
      <c r="H41" s="4">
        <v>1.06</v>
      </c>
    </row>
    <row r="42" spans="2:8">
      <c r="B42" s="1" t="s">
        <v>2211</v>
      </c>
      <c r="C42" s="23" t="s">
        <v>131</v>
      </c>
      <c r="D42" s="1" t="s">
        <v>137</v>
      </c>
      <c r="E42" s="1" t="s">
        <v>387</v>
      </c>
      <c r="F42" s="4">
        <v>14176</v>
      </c>
      <c r="G42" s="4">
        <v>141.72</v>
      </c>
      <c r="H42" s="4">
        <v>1.03</v>
      </c>
    </row>
    <row r="43" spans="2:8">
      <c r="B43" s="1" t="s">
        <v>2220</v>
      </c>
      <c r="C43" s="23" t="s">
        <v>131</v>
      </c>
      <c r="D43" s="1" t="s">
        <v>452</v>
      </c>
      <c r="E43" s="1" t="s">
        <v>453</v>
      </c>
      <c r="F43" s="4">
        <v>793</v>
      </c>
      <c r="G43" s="4">
        <v>138.72</v>
      </c>
      <c r="H43" s="4">
        <v>1.01</v>
      </c>
    </row>
    <row r="44" spans="2:8">
      <c r="B44" s="1" t="s">
        <v>2221</v>
      </c>
      <c r="C44" s="23" t="s">
        <v>131</v>
      </c>
      <c r="D44" s="1" t="s">
        <v>137</v>
      </c>
      <c r="E44" s="1" t="s">
        <v>162</v>
      </c>
      <c r="F44" s="4">
        <v>33324</v>
      </c>
      <c r="G44" s="4">
        <v>138.63999999999999</v>
      </c>
      <c r="H44" s="4">
        <v>1.01</v>
      </c>
    </row>
    <row r="45" spans="2:8">
      <c r="B45" s="1" t="s">
        <v>2434</v>
      </c>
      <c r="C45" s="23" t="s">
        <v>131</v>
      </c>
      <c r="D45" s="1" t="s">
        <v>159</v>
      </c>
      <c r="E45" s="1" t="s">
        <v>161</v>
      </c>
      <c r="F45" s="4">
        <v>2708</v>
      </c>
      <c r="G45" s="4">
        <v>119.15</v>
      </c>
      <c r="H45" s="4">
        <v>0.87</v>
      </c>
    </row>
    <row r="46" spans="2:8">
      <c r="B46" s="1" t="s">
        <v>2229</v>
      </c>
      <c r="C46" s="23" t="s">
        <v>131</v>
      </c>
      <c r="D46" s="1" t="s">
        <v>132</v>
      </c>
      <c r="E46" s="1" t="s">
        <v>406</v>
      </c>
      <c r="F46" s="4">
        <v>13418</v>
      </c>
      <c r="G46" s="4">
        <v>106.61</v>
      </c>
      <c r="H46" s="4">
        <v>0.78</v>
      </c>
    </row>
    <row r="47" spans="2:8">
      <c r="B47" s="2" t="s">
        <v>209</v>
      </c>
      <c r="C47" s="30"/>
      <c r="D47" s="2"/>
      <c r="E47" s="2"/>
      <c r="F47" s="10"/>
      <c r="G47" s="10">
        <f>SUM(G14:G46)</f>
        <v>13639.009999999997</v>
      </c>
      <c r="H47" s="10">
        <f>SUM(H14:H46)</f>
        <v>99.510000000000034</v>
      </c>
    </row>
    <row r="48" spans="2:8">
      <c r="B48" s="2" t="s">
        <v>210</v>
      </c>
      <c r="C48" s="30"/>
      <c r="D48" s="2"/>
      <c r="E48" s="2"/>
      <c r="F48" s="10"/>
      <c r="G48" s="10">
        <v>33</v>
      </c>
      <c r="H48" s="10">
        <v>0.24</v>
      </c>
    </row>
    <row r="49" spans="2:8">
      <c r="B49" s="2" t="s">
        <v>116</v>
      </c>
      <c r="C49" s="30"/>
      <c r="D49" s="2"/>
      <c r="E49" s="2"/>
      <c r="F49" s="10"/>
      <c r="G49" s="10">
        <v>13672.01</v>
      </c>
      <c r="H49" s="10">
        <v>99.75</v>
      </c>
    </row>
    <row r="50" spans="2:8">
      <c r="B50" s="2" t="s">
        <v>211</v>
      </c>
      <c r="C50" s="30"/>
      <c r="D50" s="2"/>
      <c r="E50" s="2"/>
      <c r="F50" s="10"/>
      <c r="G50" s="10">
        <v>33.635597999998936</v>
      </c>
      <c r="H50" s="10">
        <v>0.25</v>
      </c>
    </row>
    <row r="51" spans="2:8">
      <c r="B51" s="2" t="s">
        <v>118</v>
      </c>
      <c r="C51" s="9"/>
      <c r="D51" s="2"/>
      <c r="E51" s="2"/>
      <c r="F51" s="10"/>
      <c r="G51" s="10">
        <v>13705.645597999999</v>
      </c>
      <c r="H51" s="10">
        <v>100</v>
      </c>
    </row>
    <row r="52" spans="2:8">
      <c r="B52" s="1" t="s">
        <v>119</v>
      </c>
    </row>
    <row r="53" spans="2:8">
      <c r="B53" s="1" t="s">
        <v>120</v>
      </c>
    </row>
    <row r="54" spans="2:8">
      <c r="B54" s="1" t="s">
        <v>121</v>
      </c>
      <c r="C54" s="31">
        <v>44742</v>
      </c>
    </row>
    <row r="55" spans="2:8" ht="25.5">
      <c r="B55" s="11" t="s">
        <v>122</v>
      </c>
      <c r="C55" s="5" t="s">
        <v>123</v>
      </c>
    </row>
    <row r="56" spans="2:8">
      <c r="B56" s="2"/>
    </row>
    <row r="57" spans="2:8">
      <c r="B57" s="2" t="s">
        <v>124</v>
      </c>
    </row>
    <row r="58" spans="2:8">
      <c r="B58" s="2" t="s">
        <v>212</v>
      </c>
    </row>
    <row r="59" spans="2:8">
      <c r="B59" s="2" t="s">
        <v>125</v>
      </c>
    </row>
    <row r="60" spans="2:8">
      <c r="B60" s="2" t="s">
        <v>637</v>
      </c>
      <c r="C60" s="9"/>
    </row>
    <row r="61" spans="2:8">
      <c r="B61" s="2" t="s">
        <v>638</v>
      </c>
      <c r="C61" s="9"/>
    </row>
    <row r="62" spans="2:8">
      <c r="B62" s="2" t="s">
        <v>639</v>
      </c>
      <c r="C62" s="9"/>
    </row>
    <row r="63" spans="2:8">
      <c r="B63" s="2" t="s">
        <v>640</v>
      </c>
      <c r="C63" s="9"/>
    </row>
    <row r="64" spans="2:8">
      <c r="B64" s="134" t="s">
        <v>2170</v>
      </c>
      <c r="C64" s="9"/>
    </row>
    <row r="65" spans="2:2">
      <c r="B65" s="134" t="s">
        <v>126</v>
      </c>
    </row>
    <row r="66" spans="2:2">
      <c r="B66" s="134" t="s">
        <v>127</v>
      </c>
    </row>
  </sheetData>
  <mergeCells count="3">
    <mergeCell ref="B1:E1"/>
    <mergeCell ref="C3:C8"/>
    <mergeCell ref="D3:D8"/>
  </mergeCells>
  <hyperlinks>
    <hyperlink ref="A1" location="Index!A1" display="Index" xr:uid="{00000000-0004-0000-1400-000000000000}"/>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101"/>
  <sheetViews>
    <sheetView workbookViewId="0">
      <selection activeCell="B1" sqref="B1:E1"/>
    </sheetView>
  </sheetViews>
  <sheetFormatPr defaultRowHeight="12.75"/>
  <cols>
    <col min="1" max="1" width="5.42578125" style="1" bestFit="1" customWidth="1"/>
    <col min="2" max="2" width="80.7109375" style="1" customWidth="1"/>
    <col min="3" max="3" width="25.7109375" style="5" customWidth="1"/>
    <col min="4" max="4" width="25.7109375" style="1" customWidth="1"/>
    <col min="5" max="5" width="14" style="1" bestFit="1" customWidth="1"/>
    <col min="6" max="6" width="10.28515625" style="4" bestFit="1" customWidth="1"/>
    <col min="7" max="7" width="18.140625" style="4" bestFit="1" customWidth="1"/>
    <col min="8" max="8" width="9.140625" style="4"/>
    <col min="9" max="9" width="1.7109375" style="1" bestFit="1" customWidth="1"/>
    <col min="10" max="16384" width="9.140625" style="1"/>
  </cols>
  <sheetData>
    <row r="1" spans="1:9">
      <c r="A1" s="3" t="s">
        <v>0</v>
      </c>
      <c r="B1" s="390" t="s">
        <v>2621</v>
      </c>
      <c r="C1" s="390"/>
      <c r="D1" s="390"/>
      <c r="E1" s="390"/>
    </row>
    <row r="2" spans="1:9" ht="13.5" thickBot="1"/>
    <row r="3" spans="1:9" s="15" customFormat="1" ht="15">
      <c r="B3" s="32" t="s">
        <v>2100</v>
      </c>
      <c r="C3" s="391"/>
      <c r="D3" s="394"/>
      <c r="F3" s="21"/>
      <c r="G3" s="21"/>
      <c r="H3" s="21"/>
    </row>
    <row r="4" spans="1:9" s="15" customFormat="1" ht="15">
      <c r="B4" s="97" t="s">
        <v>2091</v>
      </c>
      <c r="C4" s="392"/>
      <c r="D4" s="395"/>
      <c r="F4" s="21"/>
      <c r="G4" s="21"/>
      <c r="H4" s="21"/>
    </row>
    <row r="5" spans="1:9" s="15" customFormat="1" ht="15">
      <c r="B5" s="132"/>
      <c r="C5" s="392"/>
      <c r="D5" s="395"/>
      <c r="F5" s="21"/>
      <c r="G5" s="21"/>
      <c r="H5" s="21"/>
    </row>
    <row r="6" spans="1:9" s="15" customFormat="1" ht="15">
      <c r="B6" s="97" t="s">
        <v>993</v>
      </c>
      <c r="C6" s="392"/>
      <c r="D6" s="395"/>
      <c r="F6" s="21"/>
      <c r="G6" s="21"/>
      <c r="H6" s="21"/>
    </row>
    <row r="7" spans="1:9" s="15" customFormat="1" ht="15">
      <c r="B7" s="33" t="s">
        <v>2050</v>
      </c>
      <c r="C7" s="392"/>
      <c r="D7" s="395"/>
      <c r="F7" s="21"/>
      <c r="G7" s="21"/>
      <c r="H7" s="21"/>
    </row>
    <row r="8" spans="1:9" s="15" customFormat="1" ht="30.75" thickBot="1">
      <c r="B8" s="34" t="s">
        <v>2092</v>
      </c>
      <c r="C8" s="393"/>
      <c r="D8" s="396"/>
      <c r="F8" s="21"/>
      <c r="G8" s="21"/>
      <c r="H8" s="21"/>
    </row>
    <row r="9" spans="1:9" s="15" customFormat="1">
      <c r="C9" s="17" t="s">
        <v>995</v>
      </c>
      <c r="D9" s="17" t="s">
        <v>996</v>
      </c>
      <c r="F9" s="21"/>
      <c r="G9" s="21"/>
      <c r="H9" s="21"/>
    </row>
    <row r="12" spans="1:9">
      <c r="B12" s="1" t="s">
        <v>97</v>
      </c>
    </row>
    <row r="14" spans="1:9">
      <c r="B14" s="6" t="s">
        <v>98</v>
      </c>
      <c r="C14" s="7" t="s">
        <v>99</v>
      </c>
      <c r="D14" s="6" t="s">
        <v>128</v>
      </c>
      <c r="E14" s="6" t="s">
        <v>101</v>
      </c>
      <c r="F14" s="8" t="s">
        <v>102</v>
      </c>
      <c r="G14" s="8" t="s">
        <v>103</v>
      </c>
      <c r="H14" s="8" t="s">
        <v>104</v>
      </c>
      <c r="I14" s="2" t="s">
        <v>129</v>
      </c>
    </row>
    <row r="15" spans="1:9">
      <c r="B15" s="2" t="s">
        <v>130</v>
      </c>
      <c r="C15" s="23"/>
    </row>
    <row r="16" spans="1:9">
      <c r="B16" s="2" t="s">
        <v>106</v>
      </c>
      <c r="C16" s="23"/>
    </row>
    <row r="17" spans="2:8">
      <c r="B17" s="1" t="s">
        <v>998</v>
      </c>
      <c r="C17" s="23" t="s">
        <v>131</v>
      </c>
      <c r="D17" s="1" t="s">
        <v>134</v>
      </c>
      <c r="E17" s="1" t="s">
        <v>135</v>
      </c>
      <c r="F17" s="4">
        <v>131176</v>
      </c>
      <c r="G17" s="4">
        <v>3404.87</v>
      </c>
      <c r="H17" s="4">
        <v>12.92</v>
      </c>
    </row>
    <row r="18" spans="2:8">
      <c r="B18" s="1" t="s">
        <v>999</v>
      </c>
      <c r="C18" s="23" t="s">
        <v>131</v>
      </c>
      <c r="D18" s="1" t="s">
        <v>132</v>
      </c>
      <c r="E18" s="1" t="s">
        <v>136</v>
      </c>
      <c r="F18" s="4">
        <v>166194</v>
      </c>
      <c r="G18" s="4">
        <v>2240.3000000000002</v>
      </c>
      <c r="H18" s="4">
        <v>8.5</v>
      </c>
    </row>
    <row r="19" spans="2:8">
      <c r="B19" s="1" t="s">
        <v>1001</v>
      </c>
      <c r="C19" s="23" t="s">
        <v>131</v>
      </c>
      <c r="D19" s="1" t="s">
        <v>137</v>
      </c>
      <c r="E19" s="1" t="s">
        <v>138</v>
      </c>
      <c r="F19" s="4">
        <v>138733</v>
      </c>
      <c r="G19" s="4">
        <v>2028.14</v>
      </c>
      <c r="H19" s="4">
        <v>7.7</v>
      </c>
    </row>
    <row r="20" spans="2:8">
      <c r="B20" s="1" t="s">
        <v>997</v>
      </c>
      <c r="C20" s="23" t="s">
        <v>131</v>
      </c>
      <c r="D20" s="1" t="s">
        <v>132</v>
      </c>
      <c r="E20" s="1" t="s">
        <v>133</v>
      </c>
      <c r="F20" s="4">
        <v>263413</v>
      </c>
      <c r="G20" s="4">
        <v>1862.86</v>
      </c>
      <c r="H20" s="4">
        <v>7.07</v>
      </c>
    </row>
    <row r="21" spans="2:8">
      <c r="B21" s="1" t="s">
        <v>1005</v>
      </c>
      <c r="C21" s="23" t="s">
        <v>131</v>
      </c>
      <c r="D21" s="1" t="s">
        <v>145</v>
      </c>
      <c r="E21" s="1" t="s">
        <v>146</v>
      </c>
      <c r="F21" s="4">
        <v>68733</v>
      </c>
      <c r="G21" s="4">
        <v>1492.09</v>
      </c>
      <c r="H21" s="4">
        <v>5.66</v>
      </c>
    </row>
    <row r="22" spans="2:8">
      <c r="B22" s="1" t="s">
        <v>1000</v>
      </c>
      <c r="C22" s="23" t="s">
        <v>131</v>
      </c>
      <c r="D22" s="1" t="s">
        <v>137</v>
      </c>
      <c r="E22" s="1" t="s">
        <v>139</v>
      </c>
      <c r="F22" s="4">
        <v>39341</v>
      </c>
      <c r="G22" s="4">
        <v>1285.31</v>
      </c>
      <c r="H22" s="4">
        <v>4.88</v>
      </c>
    </row>
    <row r="23" spans="2:8">
      <c r="B23" s="1" t="s">
        <v>1017</v>
      </c>
      <c r="C23" s="23" t="s">
        <v>131</v>
      </c>
      <c r="D23" s="1" t="s">
        <v>132</v>
      </c>
      <c r="E23" s="1" t="s">
        <v>140</v>
      </c>
      <c r="F23" s="4">
        <v>55476</v>
      </c>
      <c r="G23" s="4">
        <v>921.51</v>
      </c>
      <c r="H23" s="4">
        <v>3.5</v>
      </c>
    </row>
    <row r="24" spans="2:8">
      <c r="B24" s="1" t="s">
        <v>1002</v>
      </c>
      <c r="C24" s="23" t="s">
        <v>131</v>
      </c>
      <c r="D24" s="1" t="s">
        <v>141</v>
      </c>
      <c r="E24" s="1" t="s">
        <v>142</v>
      </c>
      <c r="F24" s="4">
        <v>333609</v>
      </c>
      <c r="G24" s="4">
        <v>912.42</v>
      </c>
      <c r="H24" s="4">
        <v>3.46</v>
      </c>
    </row>
    <row r="25" spans="2:8">
      <c r="B25" s="1" t="s">
        <v>2247</v>
      </c>
      <c r="C25" s="23" t="s">
        <v>131</v>
      </c>
      <c r="D25" s="1" t="s">
        <v>141</v>
      </c>
      <c r="E25" s="1" t="s">
        <v>152</v>
      </c>
      <c r="F25" s="4">
        <v>34054</v>
      </c>
      <c r="G25" s="4">
        <v>759.61</v>
      </c>
      <c r="H25" s="4">
        <v>2.88</v>
      </c>
    </row>
    <row r="26" spans="2:8">
      <c r="B26" s="1" t="s">
        <v>2222</v>
      </c>
      <c r="C26" s="23" t="s">
        <v>131</v>
      </c>
      <c r="D26" s="1" t="s">
        <v>163</v>
      </c>
      <c r="E26" s="1" t="s">
        <v>164</v>
      </c>
      <c r="F26" s="4">
        <v>45963</v>
      </c>
      <c r="G26" s="4">
        <v>716.22</v>
      </c>
      <c r="H26" s="4">
        <v>2.72</v>
      </c>
    </row>
    <row r="27" spans="2:8">
      <c r="B27" s="1" t="s">
        <v>446</v>
      </c>
      <c r="C27" s="23" t="s">
        <v>131</v>
      </c>
      <c r="D27" s="1" t="s">
        <v>132</v>
      </c>
      <c r="E27" s="1" t="s">
        <v>447</v>
      </c>
      <c r="F27" s="4">
        <v>146330</v>
      </c>
      <c r="G27" s="4">
        <v>681.75</v>
      </c>
      <c r="H27" s="4">
        <v>2.59</v>
      </c>
    </row>
    <row r="28" spans="2:8">
      <c r="B28" s="1" t="s">
        <v>1014</v>
      </c>
      <c r="C28" s="23" t="s">
        <v>131</v>
      </c>
      <c r="D28" s="1" t="s">
        <v>132</v>
      </c>
      <c r="E28" s="1" t="s">
        <v>149</v>
      </c>
      <c r="F28" s="4">
        <v>99303</v>
      </c>
      <c r="G28" s="4">
        <v>632.36</v>
      </c>
      <c r="H28" s="4">
        <v>2.4</v>
      </c>
    </row>
    <row r="29" spans="2:8">
      <c r="B29" s="1" t="s">
        <v>1033</v>
      </c>
      <c r="C29" s="23" t="s">
        <v>131</v>
      </c>
      <c r="D29" s="1" t="s">
        <v>143</v>
      </c>
      <c r="E29" s="1" t="s">
        <v>144</v>
      </c>
      <c r="F29" s="4">
        <v>89134</v>
      </c>
      <c r="G29" s="4">
        <v>610.52</v>
      </c>
      <c r="H29" s="4">
        <v>2.3199999999999998</v>
      </c>
    </row>
    <row r="30" spans="2:8">
      <c r="B30" s="1" t="s">
        <v>2215</v>
      </c>
      <c r="C30" s="23" t="s">
        <v>131</v>
      </c>
      <c r="D30" s="1" t="s">
        <v>145</v>
      </c>
      <c r="E30" s="1" t="s">
        <v>448</v>
      </c>
      <c r="F30" s="4">
        <v>10097</v>
      </c>
      <c r="G30" s="4">
        <v>545.29</v>
      </c>
      <c r="H30" s="4">
        <v>2.0699999999999998</v>
      </c>
    </row>
    <row r="31" spans="2:8">
      <c r="B31" s="1" t="s">
        <v>1013</v>
      </c>
      <c r="C31" s="23" t="s">
        <v>131</v>
      </c>
      <c r="D31" s="1" t="s">
        <v>147</v>
      </c>
      <c r="E31" s="1" t="s">
        <v>284</v>
      </c>
      <c r="F31" s="4">
        <v>17172</v>
      </c>
      <c r="G31" s="4">
        <v>462.82</v>
      </c>
      <c r="H31" s="4">
        <v>1.76</v>
      </c>
    </row>
    <row r="32" spans="2:8">
      <c r="B32" s="1" t="s">
        <v>2212</v>
      </c>
      <c r="C32" s="23" t="s">
        <v>131</v>
      </c>
      <c r="D32" s="1" t="s">
        <v>290</v>
      </c>
      <c r="E32" s="1" t="s">
        <v>386</v>
      </c>
      <c r="F32" s="4">
        <v>5078</v>
      </c>
      <c r="G32" s="4">
        <v>430.14</v>
      </c>
      <c r="H32" s="4">
        <v>1.63</v>
      </c>
    </row>
    <row r="33" spans="2:8">
      <c r="B33" s="1" t="s">
        <v>2432</v>
      </c>
      <c r="C33" s="23" t="s">
        <v>131</v>
      </c>
      <c r="D33" s="1" t="s">
        <v>290</v>
      </c>
      <c r="E33" s="1" t="s">
        <v>449</v>
      </c>
      <c r="F33" s="4">
        <v>36390</v>
      </c>
      <c r="G33" s="4">
        <v>397.8</v>
      </c>
      <c r="H33" s="4">
        <v>1.51</v>
      </c>
    </row>
    <row r="34" spans="2:8">
      <c r="B34" s="1" t="s">
        <v>1004</v>
      </c>
      <c r="C34" s="23" t="s">
        <v>131</v>
      </c>
      <c r="D34" s="1" t="s">
        <v>137</v>
      </c>
      <c r="E34" s="1" t="s">
        <v>278</v>
      </c>
      <c r="F34" s="4">
        <v>40131</v>
      </c>
      <c r="G34" s="4">
        <v>390.57</v>
      </c>
      <c r="H34" s="4">
        <v>1.48</v>
      </c>
    </row>
    <row r="35" spans="2:8">
      <c r="B35" s="1" t="s">
        <v>2255</v>
      </c>
      <c r="C35" s="23" t="s">
        <v>131</v>
      </c>
      <c r="D35" s="1" t="s">
        <v>159</v>
      </c>
      <c r="E35" s="1" t="s">
        <v>160</v>
      </c>
      <c r="F35" s="4">
        <v>40878</v>
      </c>
      <c r="G35" s="4">
        <v>339.53</v>
      </c>
      <c r="H35" s="4">
        <v>1.29</v>
      </c>
    </row>
    <row r="36" spans="2:8">
      <c r="B36" s="1" t="s">
        <v>1007</v>
      </c>
      <c r="C36" s="23" t="s">
        <v>131</v>
      </c>
      <c r="D36" s="1" t="s">
        <v>147</v>
      </c>
      <c r="E36" s="1" t="s">
        <v>148</v>
      </c>
      <c r="F36" s="4">
        <v>15880</v>
      </c>
      <c r="G36" s="4">
        <v>308.27</v>
      </c>
      <c r="H36" s="4">
        <v>1.17</v>
      </c>
    </row>
    <row r="37" spans="2:8">
      <c r="B37" s="1" t="s">
        <v>2213</v>
      </c>
      <c r="C37" s="23" t="s">
        <v>131</v>
      </c>
      <c r="D37" s="1" t="s">
        <v>290</v>
      </c>
      <c r="E37" s="1" t="s">
        <v>450</v>
      </c>
      <c r="F37" s="4">
        <v>68598</v>
      </c>
      <c r="G37" s="4">
        <v>282.49</v>
      </c>
      <c r="H37" s="4">
        <v>1.07</v>
      </c>
    </row>
    <row r="38" spans="2:8">
      <c r="B38" s="1" t="s">
        <v>1037</v>
      </c>
      <c r="C38" s="23" t="s">
        <v>131</v>
      </c>
      <c r="D38" s="1" t="s">
        <v>268</v>
      </c>
      <c r="E38" s="1" t="s">
        <v>302</v>
      </c>
      <c r="F38" s="4">
        <v>128985</v>
      </c>
      <c r="G38" s="4">
        <v>273.32</v>
      </c>
      <c r="H38" s="4">
        <v>1.04</v>
      </c>
    </row>
    <row r="39" spans="2:8">
      <c r="B39" s="1" t="s">
        <v>2246</v>
      </c>
      <c r="C39" s="23" t="s">
        <v>131</v>
      </c>
      <c r="D39" s="1" t="s">
        <v>345</v>
      </c>
      <c r="E39" s="1" t="s">
        <v>346</v>
      </c>
      <c r="F39" s="4">
        <v>30184</v>
      </c>
      <c r="G39" s="4">
        <v>261.70999999999998</v>
      </c>
      <c r="H39" s="4">
        <v>0.99</v>
      </c>
    </row>
    <row r="40" spans="2:8">
      <c r="B40" s="1" t="s">
        <v>2230</v>
      </c>
      <c r="C40" s="23" t="s">
        <v>131</v>
      </c>
      <c r="D40" s="1" t="s">
        <v>268</v>
      </c>
      <c r="E40" s="1" t="s">
        <v>355</v>
      </c>
      <c r="F40" s="4">
        <v>178018</v>
      </c>
      <c r="G40" s="4">
        <v>254.39</v>
      </c>
      <c r="H40" s="4">
        <v>0.97</v>
      </c>
    </row>
    <row r="41" spans="2:8">
      <c r="B41" s="1" t="s">
        <v>2214</v>
      </c>
      <c r="C41" s="23" t="s">
        <v>131</v>
      </c>
      <c r="D41" s="1" t="s">
        <v>145</v>
      </c>
      <c r="E41" s="1" t="s">
        <v>451</v>
      </c>
      <c r="F41" s="4">
        <v>2294</v>
      </c>
      <c r="G41" s="4">
        <v>250.77</v>
      </c>
      <c r="H41" s="4">
        <v>0.95</v>
      </c>
    </row>
    <row r="42" spans="2:8">
      <c r="B42" s="1" t="s">
        <v>2242</v>
      </c>
      <c r="C42" s="23" t="s">
        <v>131</v>
      </c>
      <c r="D42" s="1" t="s">
        <v>168</v>
      </c>
      <c r="E42" s="1" t="s">
        <v>176</v>
      </c>
      <c r="F42" s="4">
        <v>4386</v>
      </c>
      <c r="G42" s="4">
        <v>245.94</v>
      </c>
      <c r="H42" s="4">
        <v>0.93</v>
      </c>
    </row>
    <row r="43" spans="2:8">
      <c r="B43" s="1" t="s">
        <v>2211</v>
      </c>
      <c r="C43" s="23" t="s">
        <v>131</v>
      </c>
      <c r="D43" s="1" t="s">
        <v>137</v>
      </c>
      <c r="E43" s="1" t="s">
        <v>387</v>
      </c>
      <c r="F43" s="4">
        <v>23650</v>
      </c>
      <c r="G43" s="4">
        <v>236.5</v>
      </c>
      <c r="H43" s="4">
        <v>0.9</v>
      </c>
    </row>
    <row r="44" spans="2:8">
      <c r="B44" s="1" t="s">
        <v>2220</v>
      </c>
      <c r="C44" s="23" t="s">
        <v>131</v>
      </c>
      <c r="D44" s="1" t="s">
        <v>452</v>
      </c>
      <c r="E44" s="1" t="s">
        <v>453</v>
      </c>
      <c r="F44" s="4">
        <v>1349</v>
      </c>
      <c r="G44" s="4">
        <v>235.67</v>
      </c>
      <c r="H44" s="4">
        <v>0.89</v>
      </c>
    </row>
    <row r="45" spans="2:8">
      <c r="B45" s="1" t="s">
        <v>2221</v>
      </c>
      <c r="C45" s="23" t="s">
        <v>131</v>
      </c>
      <c r="D45" s="1" t="s">
        <v>137</v>
      </c>
      <c r="E45" s="1" t="s">
        <v>162</v>
      </c>
      <c r="F45" s="4">
        <v>55815</v>
      </c>
      <c r="G45" s="4">
        <v>232.22</v>
      </c>
      <c r="H45" s="4">
        <v>0.88</v>
      </c>
    </row>
    <row r="46" spans="2:8">
      <c r="B46" s="1" t="s">
        <v>390</v>
      </c>
      <c r="C46" s="23" t="s">
        <v>131</v>
      </c>
      <c r="D46" s="1" t="s">
        <v>349</v>
      </c>
      <c r="E46" s="1" t="s">
        <v>391</v>
      </c>
      <c r="F46" s="4">
        <v>137743</v>
      </c>
      <c r="G46" s="4">
        <v>208.75</v>
      </c>
      <c r="H46" s="4">
        <v>0.79</v>
      </c>
    </row>
    <row r="47" spans="2:8">
      <c r="B47" s="1" t="s">
        <v>2300</v>
      </c>
      <c r="C47" s="23" t="s">
        <v>131</v>
      </c>
      <c r="D47" s="1" t="s">
        <v>345</v>
      </c>
      <c r="E47" s="1" t="s">
        <v>385</v>
      </c>
      <c r="F47" s="4">
        <v>36474</v>
      </c>
      <c r="G47" s="4">
        <v>205.9</v>
      </c>
      <c r="H47" s="4">
        <v>0.78</v>
      </c>
    </row>
    <row r="48" spans="2:8">
      <c r="B48" s="1" t="s">
        <v>2434</v>
      </c>
      <c r="C48" s="23" t="s">
        <v>131</v>
      </c>
      <c r="D48" s="1" t="s">
        <v>159</v>
      </c>
      <c r="E48" s="1" t="s">
        <v>161</v>
      </c>
      <c r="F48" s="4">
        <v>4640</v>
      </c>
      <c r="G48" s="4">
        <v>203.87</v>
      </c>
      <c r="H48" s="4">
        <v>0.77</v>
      </c>
    </row>
    <row r="49" spans="2:8">
      <c r="B49" s="1" t="s">
        <v>1020</v>
      </c>
      <c r="C49" s="23" t="s">
        <v>131</v>
      </c>
      <c r="D49" s="1" t="s">
        <v>186</v>
      </c>
      <c r="E49" s="1" t="s">
        <v>197</v>
      </c>
      <c r="F49" s="4">
        <v>35266</v>
      </c>
      <c r="G49" s="4">
        <v>193.96</v>
      </c>
      <c r="H49" s="4">
        <v>0.74</v>
      </c>
    </row>
    <row r="50" spans="2:8">
      <c r="B50" s="1" t="s">
        <v>2229</v>
      </c>
      <c r="C50" s="23" t="s">
        <v>131</v>
      </c>
      <c r="D50" s="1" t="s">
        <v>132</v>
      </c>
      <c r="E50" s="1" t="s">
        <v>406</v>
      </c>
      <c r="F50" s="4">
        <v>23965</v>
      </c>
      <c r="G50" s="4">
        <v>190.37</v>
      </c>
      <c r="H50" s="4">
        <v>0.72</v>
      </c>
    </row>
    <row r="51" spans="2:8">
      <c r="B51" s="1" t="s">
        <v>2223</v>
      </c>
      <c r="C51" s="23" t="s">
        <v>131</v>
      </c>
      <c r="D51" s="1" t="s">
        <v>168</v>
      </c>
      <c r="E51" s="1" t="s">
        <v>363</v>
      </c>
      <c r="F51" s="4">
        <v>14173</v>
      </c>
      <c r="G51" s="4">
        <v>187.19</v>
      </c>
      <c r="H51" s="4">
        <v>0.71</v>
      </c>
    </row>
    <row r="52" spans="2:8">
      <c r="B52" s="1" t="s">
        <v>2245</v>
      </c>
      <c r="C52" s="23" t="s">
        <v>131</v>
      </c>
      <c r="D52" s="1" t="s">
        <v>347</v>
      </c>
      <c r="E52" s="1" t="s">
        <v>348</v>
      </c>
      <c r="F52" s="4">
        <v>55166</v>
      </c>
      <c r="G52" s="4">
        <v>186.82</v>
      </c>
      <c r="H52" s="4">
        <v>0.71</v>
      </c>
    </row>
    <row r="53" spans="2:8">
      <c r="B53" s="1" t="s">
        <v>1022</v>
      </c>
      <c r="C53" s="23" t="s">
        <v>131</v>
      </c>
      <c r="D53" s="1" t="s">
        <v>290</v>
      </c>
      <c r="E53" s="1" t="s">
        <v>291</v>
      </c>
      <c r="F53" s="4">
        <v>4937</v>
      </c>
      <c r="G53" s="4">
        <v>182.99</v>
      </c>
      <c r="H53" s="4">
        <v>0.69</v>
      </c>
    </row>
    <row r="54" spans="2:8">
      <c r="B54" s="1" t="s">
        <v>2209</v>
      </c>
      <c r="C54" s="23" t="s">
        <v>131</v>
      </c>
      <c r="D54" s="1" t="s">
        <v>195</v>
      </c>
      <c r="E54" s="1" t="s">
        <v>454</v>
      </c>
      <c r="F54" s="4">
        <v>27153</v>
      </c>
      <c r="G54" s="4">
        <v>182.48</v>
      </c>
      <c r="H54" s="4">
        <v>0.69</v>
      </c>
    </row>
    <row r="55" spans="2:8">
      <c r="B55" s="1" t="s">
        <v>1032</v>
      </c>
      <c r="C55" s="23" t="s">
        <v>131</v>
      </c>
      <c r="D55" s="1" t="s">
        <v>186</v>
      </c>
      <c r="E55" s="1" t="s">
        <v>297</v>
      </c>
      <c r="F55" s="4">
        <v>16562</v>
      </c>
      <c r="G55" s="4">
        <v>179.13</v>
      </c>
      <c r="H55" s="4">
        <v>0.68</v>
      </c>
    </row>
    <row r="56" spans="2:8">
      <c r="B56" s="1" t="s">
        <v>2301</v>
      </c>
      <c r="C56" s="23" t="s">
        <v>131</v>
      </c>
      <c r="D56" s="1" t="s">
        <v>159</v>
      </c>
      <c r="E56" s="1" t="s">
        <v>455</v>
      </c>
      <c r="F56" s="4">
        <v>19425</v>
      </c>
      <c r="G56" s="4">
        <v>178.17</v>
      </c>
      <c r="H56" s="4">
        <v>0.68</v>
      </c>
    </row>
    <row r="57" spans="2:8">
      <c r="B57" s="1" t="s">
        <v>2293</v>
      </c>
      <c r="C57" s="23" t="s">
        <v>131</v>
      </c>
      <c r="D57" s="1" t="s">
        <v>159</v>
      </c>
      <c r="E57" s="1" t="s">
        <v>179</v>
      </c>
      <c r="F57" s="4">
        <v>4776</v>
      </c>
      <c r="G57" s="4">
        <v>173.39</v>
      </c>
      <c r="H57" s="4">
        <v>0.66</v>
      </c>
    </row>
    <row r="58" spans="2:8">
      <c r="B58" s="1" t="s">
        <v>1012</v>
      </c>
      <c r="C58" s="23" t="s">
        <v>131</v>
      </c>
      <c r="D58" s="1" t="s">
        <v>170</v>
      </c>
      <c r="E58" s="1" t="s">
        <v>171</v>
      </c>
      <c r="F58" s="4">
        <v>22167</v>
      </c>
      <c r="G58" s="4">
        <v>156.58000000000001</v>
      </c>
      <c r="H58" s="4">
        <v>0.59</v>
      </c>
    </row>
    <row r="59" spans="2:8">
      <c r="B59" s="1" t="s">
        <v>2251</v>
      </c>
      <c r="C59" s="23" t="s">
        <v>131</v>
      </c>
      <c r="D59" s="1" t="s">
        <v>452</v>
      </c>
      <c r="E59" s="1" t="s">
        <v>456</v>
      </c>
      <c r="F59" s="4">
        <v>4509</v>
      </c>
      <c r="G59" s="4">
        <v>156.30000000000001</v>
      </c>
      <c r="H59" s="4">
        <v>0.59</v>
      </c>
    </row>
    <row r="60" spans="2:8">
      <c r="B60" s="1" t="s">
        <v>2248</v>
      </c>
      <c r="C60" s="23" t="s">
        <v>131</v>
      </c>
      <c r="D60" s="1" t="s">
        <v>290</v>
      </c>
      <c r="E60" s="1" t="s">
        <v>457</v>
      </c>
      <c r="F60" s="4">
        <v>5240</v>
      </c>
      <c r="G60" s="4">
        <v>146.41999999999999</v>
      </c>
      <c r="H60" s="4">
        <v>0.56000000000000005</v>
      </c>
    </row>
    <row r="61" spans="2:8">
      <c r="B61" s="1" t="s">
        <v>2551</v>
      </c>
      <c r="C61" s="23" t="s">
        <v>131</v>
      </c>
      <c r="D61" s="1" t="s">
        <v>375</v>
      </c>
      <c r="E61" s="1" t="s">
        <v>376</v>
      </c>
      <c r="F61" s="4">
        <v>78059</v>
      </c>
      <c r="G61" s="4">
        <v>144.88</v>
      </c>
      <c r="H61" s="4">
        <v>0.55000000000000004</v>
      </c>
    </row>
    <row r="62" spans="2:8">
      <c r="B62" s="1" t="s">
        <v>1031</v>
      </c>
      <c r="C62" s="23" t="s">
        <v>131</v>
      </c>
      <c r="D62" s="1" t="s">
        <v>220</v>
      </c>
      <c r="E62" s="1" t="s">
        <v>299</v>
      </c>
      <c r="F62" s="4">
        <v>3767</v>
      </c>
      <c r="G62" s="4">
        <v>138.76</v>
      </c>
      <c r="H62" s="4">
        <v>0.53</v>
      </c>
    </row>
    <row r="63" spans="2:8">
      <c r="B63" s="1" t="s">
        <v>2216</v>
      </c>
      <c r="C63" s="23" t="s">
        <v>131</v>
      </c>
      <c r="D63" s="1" t="s">
        <v>290</v>
      </c>
      <c r="E63" s="1" t="s">
        <v>458</v>
      </c>
      <c r="F63" s="4">
        <v>4950</v>
      </c>
      <c r="G63" s="4">
        <v>134.63</v>
      </c>
      <c r="H63" s="4">
        <v>0.51</v>
      </c>
    </row>
    <row r="64" spans="2:8">
      <c r="B64" s="1" t="s">
        <v>2227</v>
      </c>
      <c r="C64" s="23" t="s">
        <v>131</v>
      </c>
      <c r="D64" s="1" t="s">
        <v>191</v>
      </c>
      <c r="E64" s="1" t="s">
        <v>354</v>
      </c>
      <c r="F64" s="4">
        <v>20730</v>
      </c>
      <c r="G64" s="4">
        <v>131.1</v>
      </c>
      <c r="H64" s="4">
        <v>0.5</v>
      </c>
    </row>
    <row r="65" spans="2:9">
      <c r="B65" s="1" t="s">
        <v>2271</v>
      </c>
      <c r="C65" s="23" t="s">
        <v>131</v>
      </c>
      <c r="D65" s="1" t="s">
        <v>134</v>
      </c>
      <c r="E65" s="1" t="s">
        <v>368</v>
      </c>
      <c r="F65" s="4">
        <v>34980</v>
      </c>
      <c r="G65" s="4">
        <v>107.88</v>
      </c>
      <c r="H65" s="4">
        <v>0.41</v>
      </c>
    </row>
    <row r="66" spans="2:9">
      <c r="B66" s="1" t="s">
        <v>2599</v>
      </c>
      <c r="C66" s="23" t="s">
        <v>131</v>
      </c>
      <c r="D66" s="1" t="s">
        <v>168</v>
      </c>
      <c r="E66" s="1" t="s">
        <v>388</v>
      </c>
      <c r="F66" s="4">
        <v>513</v>
      </c>
      <c r="G66" s="4">
        <v>97.52</v>
      </c>
      <c r="H66" s="4">
        <v>0.37</v>
      </c>
    </row>
    <row r="67" spans="2:9">
      <c r="B67" s="1" t="s">
        <v>2600</v>
      </c>
      <c r="C67" s="23" t="s">
        <v>131</v>
      </c>
      <c r="D67" s="1" t="s">
        <v>132</v>
      </c>
      <c r="E67" s="1" t="s">
        <v>412</v>
      </c>
      <c r="F67" s="4">
        <v>8249</v>
      </c>
      <c r="G67" s="4">
        <v>0</v>
      </c>
      <c r="H67" s="4">
        <v>0</v>
      </c>
      <c r="I67" s="1" t="s">
        <v>413</v>
      </c>
    </row>
    <row r="68" spans="2:9">
      <c r="B68" s="2" t="s">
        <v>209</v>
      </c>
      <c r="C68" s="30"/>
      <c r="D68" s="2"/>
      <c r="E68" s="2"/>
      <c r="F68" s="10"/>
      <c r="G68" s="10">
        <f>SUM(G14:G67)</f>
        <v>26182.479999999992</v>
      </c>
      <c r="H68" s="10">
        <f>SUM(H14:H67)</f>
        <v>99.360000000000014</v>
      </c>
    </row>
    <row r="69" spans="2:9">
      <c r="B69" s="6" t="s">
        <v>98</v>
      </c>
      <c r="C69" s="7" t="s">
        <v>99</v>
      </c>
      <c r="D69" s="6" t="s">
        <v>100</v>
      </c>
      <c r="E69" s="6" t="s">
        <v>101</v>
      </c>
      <c r="F69" s="8" t="s">
        <v>102</v>
      </c>
      <c r="G69" s="8" t="s">
        <v>103</v>
      </c>
      <c r="H69" s="8" t="s">
        <v>104</v>
      </c>
    </row>
    <row r="70" spans="2:9">
      <c r="B70" s="2" t="s">
        <v>105</v>
      </c>
      <c r="C70" s="23"/>
    </row>
    <row r="71" spans="2:9">
      <c r="B71" s="2" t="s">
        <v>106</v>
      </c>
      <c r="C71" s="23"/>
    </row>
    <row r="72" spans="2:9">
      <c r="B72" s="2" t="s">
        <v>395</v>
      </c>
      <c r="C72" s="23"/>
    </row>
    <row r="73" spans="2:9">
      <c r="B73" s="1" t="s">
        <v>2549</v>
      </c>
      <c r="C73" s="23">
        <v>7.21</v>
      </c>
      <c r="D73" s="1" t="s">
        <v>320</v>
      </c>
      <c r="E73" s="1" t="s">
        <v>396</v>
      </c>
      <c r="F73" s="4">
        <v>2519</v>
      </c>
      <c r="G73" s="4">
        <v>0.71</v>
      </c>
      <c r="H73" s="4">
        <v>0</v>
      </c>
      <c r="I73" s="1" t="s">
        <v>413</v>
      </c>
    </row>
    <row r="74" spans="2:9">
      <c r="B74" s="2" t="s">
        <v>336</v>
      </c>
      <c r="C74" s="30"/>
      <c r="D74" s="2"/>
      <c r="E74" s="2"/>
      <c r="F74" s="10"/>
      <c r="G74" s="10">
        <f>SUM(G69:G73)</f>
        <v>0.71</v>
      </c>
      <c r="H74" s="10">
        <f>SUM(H69:H73)</f>
        <v>0</v>
      </c>
    </row>
    <row r="75" spans="2:9">
      <c r="B75" s="2" t="s">
        <v>397</v>
      </c>
      <c r="C75" s="30"/>
      <c r="D75" s="2"/>
      <c r="E75" s="2"/>
      <c r="F75" s="10"/>
      <c r="G75" s="10">
        <v>104</v>
      </c>
      <c r="H75" s="10">
        <v>0.39</v>
      </c>
    </row>
    <row r="76" spans="2:9">
      <c r="B76" s="2" t="s">
        <v>116</v>
      </c>
      <c r="C76" s="9"/>
      <c r="D76" s="2"/>
      <c r="E76" s="2"/>
      <c r="F76" s="10"/>
      <c r="G76" s="10">
        <v>26287.19</v>
      </c>
      <c r="H76" s="10">
        <v>99.77</v>
      </c>
    </row>
    <row r="77" spans="2:9">
      <c r="B77" s="2" t="s">
        <v>211</v>
      </c>
      <c r="C77" s="9"/>
      <c r="D77" s="2"/>
      <c r="E77" s="2"/>
      <c r="F77" s="10"/>
      <c r="G77" s="10">
        <v>59.376507900000433</v>
      </c>
      <c r="H77" s="10">
        <v>0.23000000000000398</v>
      </c>
    </row>
    <row r="78" spans="2:9">
      <c r="B78" s="2" t="s">
        <v>118</v>
      </c>
      <c r="C78" s="9"/>
      <c r="D78" s="2"/>
      <c r="E78" s="2"/>
      <c r="F78" s="10"/>
      <c r="G78" s="10">
        <v>26346.566507899999</v>
      </c>
      <c r="H78" s="10">
        <v>100</v>
      </c>
    </row>
    <row r="79" spans="2:9">
      <c r="B79" s="1" t="s">
        <v>119</v>
      </c>
    </row>
    <row r="80" spans="2:9">
      <c r="B80" s="1" t="s">
        <v>120</v>
      </c>
    </row>
    <row r="81" spans="2:7">
      <c r="B81" s="1" t="s">
        <v>121</v>
      </c>
      <c r="C81" s="31">
        <v>44742</v>
      </c>
    </row>
    <row r="82" spans="2:7" ht="25.5">
      <c r="B82" s="11" t="s">
        <v>122</v>
      </c>
      <c r="C82" s="5" t="s">
        <v>123</v>
      </c>
    </row>
    <row r="83" spans="2:7">
      <c r="B83" s="2"/>
    </row>
    <row r="84" spans="2:7">
      <c r="B84" s="2" t="s">
        <v>124</v>
      </c>
    </row>
    <row r="85" spans="2:7">
      <c r="B85" s="2" t="s">
        <v>212</v>
      </c>
    </row>
    <row r="86" spans="2:7">
      <c r="B86" s="2" t="s">
        <v>125</v>
      </c>
    </row>
    <row r="87" spans="2:7">
      <c r="B87" s="2" t="s">
        <v>641</v>
      </c>
      <c r="C87" s="9"/>
    </row>
    <row r="88" spans="2:7">
      <c r="B88" s="2" t="s">
        <v>642</v>
      </c>
      <c r="C88" s="9"/>
    </row>
    <row r="89" spans="2:7">
      <c r="B89" s="2" t="s">
        <v>643</v>
      </c>
      <c r="C89" s="9"/>
    </row>
    <row r="90" spans="2:7">
      <c r="B90" s="2" t="s">
        <v>644</v>
      </c>
      <c r="C90" s="9"/>
    </row>
    <row r="91" spans="2:7">
      <c r="B91" s="134" t="s">
        <v>2153</v>
      </c>
      <c r="C91" s="9"/>
    </row>
    <row r="92" spans="2:7">
      <c r="B92" s="134" t="s">
        <v>126</v>
      </c>
    </row>
    <row r="93" spans="2:7">
      <c r="B93" s="134" t="s">
        <v>127</v>
      </c>
    </row>
    <row r="94" spans="2:7">
      <c r="B94" s="2"/>
    </row>
    <row r="96" spans="2:7">
      <c r="B96" s="409" t="s">
        <v>2154</v>
      </c>
      <c r="C96" s="410"/>
      <c r="D96" s="410"/>
      <c r="E96" s="410"/>
      <c r="F96" s="410"/>
      <c r="G96" s="411"/>
    </row>
    <row r="97" spans="2:7">
      <c r="B97" s="412"/>
      <c r="C97" s="413"/>
      <c r="D97" s="413"/>
      <c r="E97" s="413"/>
      <c r="F97" s="413"/>
      <c r="G97" s="414"/>
    </row>
    <row r="98" spans="2:7">
      <c r="B98" s="412"/>
      <c r="C98" s="413"/>
      <c r="D98" s="413"/>
      <c r="E98" s="413"/>
      <c r="F98" s="413"/>
      <c r="G98" s="414"/>
    </row>
    <row r="99" spans="2:7">
      <c r="B99" s="412"/>
      <c r="C99" s="413"/>
      <c r="D99" s="413"/>
      <c r="E99" s="413"/>
      <c r="F99" s="413"/>
      <c r="G99" s="414"/>
    </row>
    <row r="100" spans="2:7">
      <c r="B100" s="412"/>
      <c r="C100" s="413"/>
      <c r="D100" s="413"/>
      <c r="E100" s="413"/>
      <c r="F100" s="413"/>
      <c r="G100" s="414"/>
    </row>
    <row r="101" spans="2:7">
      <c r="B101" s="415"/>
      <c r="C101" s="416"/>
      <c r="D101" s="416"/>
      <c r="E101" s="416"/>
      <c r="F101" s="416"/>
      <c r="G101" s="417"/>
    </row>
  </sheetData>
  <mergeCells count="4">
    <mergeCell ref="B1:E1"/>
    <mergeCell ref="C3:C8"/>
    <mergeCell ref="D3:D8"/>
    <mergeCell ref="B96:G101"/>
  </mergeCells>
  <hyperlinks>
    <hyperlink ref="A1" location="Index!A1" display="Index" xr:uid="{00000000-0004-0000-1500-000000000000}"/>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3"/>
  <sheetViews>
    <sheetView workbookViewId="0">
      <selection activeCell="B1" sqref="B1:E1"/>
    </sheetView>
  </sheetViews>
  <sheetFormatPr defaultRowHeight="12.75"/>
  <cols>
    <col min="1" max="1" width="5.42578125" style="1" bestFit="1" customWidth="1"/>
    <col min="2" max="2" width="80.7109375" style="1" customWidth="1"/>
    <col min="3" max="3" width="25.7109375" style="5" customWidth="1"/>
    <col min="4" max="4" width="25.7109375" style="1" customWidth="1"/>
    <col min="5" max="5" width="13.5703125" style="1" bestFit="1" customWidth="1"/>
    <col min="6" max="6" width="10.28515625" style="4" bestFit="1" customWidth="1"/>
    <col min="7" max="7" width="18.140625" style="4" bestFit="1" customWidth="1"/>
    <col min="8" max="8" width="9.140625" style="4"/>
    <col min="9" max="9" width="1.7109375" style="1" bestFit="1" customWidth="1"/>
    <col min="10" max="16384" width="9.140625" style="1"/>
  </cols>
  <sheetData>
    <row r="1" spans="1:9">
      <c r="A1" s="3" t="s">
        <v>0</v>
      </c>
      <c r="B1" s="390" t="s">
        <v>82</v>
      </c>
      <c r="C1" s="390"/>
      <c r="D1" s="390"/>
      <c r="E1" s="390"/>
    </row>
    <row r="2" spans="1:9" ht="13.5" thickBot="1"/>
    <row r="3" spans="1:9" s="15" customFormat="1" ht="15">
      <c r="B3" s="32" t="s">
        <v>2093</v>
      </c>
      <c r="C3" s="391"/>
      <c r="D3" s="394"/>
      <c r="F3" s="21"/>
      <c r="G3" s="21"/>
      <c r="H3" s="21"/>
    </row>
    <row r="4" spans="1:9" s="15" customFormat="1" ht="15">
      <c r="B4" s="33" t="s">
        <v>2094</v>
      </c>
      <c r="C4" s="392"/>
      <c r="D4" s="395"/>
      <c r="F4" s="21"/>
      <c r="G4" s="21"/>
      <c r="H4" s="21"/>
    </row>
    <row r="5" spans="1:9" s="15" customFormat="1" ht="15">
      <c r="B5" s="97" t="s">
        <v>993</v>
      </c>
      <c r="C5" s="392"/>
      <c r="D5" s="395"/>
      <c r="F5" s="21"/>
      <c r="G5" s="21"/>
      <c r="H5" s="21"/>
    </row>
    <row r="6" spans="1:9" s="15" customFormat="1" ht="15">
      <c r="B6" s="97" t="s">
        <v>2095</v>
      </c>
      <c r="C6" s="392"/>
      <c r="D6" s="395"/>
      <c r="F6" s="21"/>
      <c r="G6" s="21"/>
      <c r="H6" s="21"/>
    </row>
    <row r="7" spans="1:9" s="15" customFormat="1" ht="30.75" thickBot="1">
      <c r="B7" s="34" t="s">
        <v>2096</v>
      </c>
      <c r="C7" s="393"/>
      <c r="D7" s="396"/>
      <c r="F7" s="21"/>
      <c r="G7" s="21"/>
      <c r="H7" s="21"/>
    </row>
    <row r="8" spans="1:9" s="15" customFormat="1">
      <c r="C8" s="17" t="s">
        <v>995</v>
      </c>
      <c r="D8" s="17" t="s">
        <v>996</v>
      </c>
      <c r="F8" s="21"/>
      <c r="G8" s="21"/>
      <c r="H8" s="21"/>
    </row>
    <row r="11" spans="1:9">
      <c r="B11" s="1" t="s">
        <v>97</v>
      </c>
    </row>
    <row r="13" spans="1:9">
      <c r="B13" s="6" t="s">
        <v>98</v>
      </c>
      <c r="C13" s="7" t="s">
        <v>99</v>
      </c>
      <c r="D13" s="6" t="s">
        <v>128</v>
      </c>
      <c r="E13" s="6" t="s">
        <v>101</v>
      </c>
      <c r="F13" s="8" t="s">
        <v>102</v>
      </c>
      <c r="G13" s="8" t="s">
        <v>103</v>
      </c>
      <c r="H13" s="8" t="s">
        <v>104</v>
      </c>
      <c r="I13" s="2" t="s">
        <v>129</v>
      </c>
    </row>
    <row r="14" spans="1:9">
      <c r="B14" s="2" t="s">
        <v>130</v>
      </c>
      <c r="C14" s="23"/>
    </row>
    <row r="15" spans="1:9">
      <c r="B15" s="2" t="s">
        <v>106</v>
      </c>
      <c r="C15" s="23"/>
    </row>
    <row r="16" spans="1:9">
      <c r="B16" s="1" t="s">
        <v>999</v>
      </c>
      <c r="C16" s="23" t="s">
        <v>131</v>
      </c>
      <c r="D16" s="1" t="s">
        <v>132</v>
      </c>
      <c r="E16" s="1" t="s">
        <v>136</v>
      </c>
      <c r="F16" s="4">
        <v>21858</v>
      </c>
      <c r="G16" s="4">
        <v>294.64999999999998</v>
      </c>
      <c r="H16" s="4">
        <v>25.92</v>
      </c>
    </row>
    <row r="17" spans="2:9">
      <c r="B17" s="1" t="s">
        <v>997</v>
      </c>
      <c r="C17" s="23" t="s">
        <v>131</v>
      </c>
      <c r="D17" s="1" t="s">
        <v>132</v>
      </c>
      <c r="E17" s="1" t="s">
        <v>133</v>
      </c>
      <c r="F17" s="4">
        <v>41339</v>
      </c>
      <c r="G17" s="4">
        <v>292.35000000000002</v>
      </c>
      <c r="H17" s="4">
        <v>25.72</v>
      </c>
    </row>
    <row r="18" spans="2:9">
      <c r="B18" s="1" t="s">
        <v>1017</v>
      </c>
      <c r="C18" s="23" t="s">
        <v>131</v>
      </c>
      <c r="D18" s="1" t="s">
        <v>132</v>
      </c>
      <c r="E18" s="1" t="s">
        <v>140</v>
      </c>
      <c r="F18" s="4">
        <v>8690</v>
      </c>
      <c r="G18" s="4">
        <v>144.35</v>
      </c>
      <c r="H18" s="4">
        <v>12.7</v>
      </c>
    </row>
    <row r="19" spans="2:9">
      <c r="B19" s="1" t="s">
        <v>1014</v>
      </c>
      <c r="C19" s="23" t="s">
        <v>131</v>
      </c>
      <c r="D19" s="1" t="s">
        <v>132</v>
      </c>
      <c r="E19" s="1" t="s">
        <v>149</v>
      </c>
      <c r="F19" s="4">
        <v>20342</v>
      </c>
      <c r="G19" s="4">
        <v>129.54</v>
      </c>
      <c r="H19" s="4">
        <v>11.4</v>
      </c>
    </row>
    <row r="20" spans="2:9">
      <c r="B20" s="1" t="s">
        <v>2229</v>
      </c>
      <c r="C20" s="23" t="s">
        <v>131</v>
      </c>
      <c r="D20" s="1" t="s">
        <v>132</v>
      </c>
      <c r="E20" s="1" t="s">
        <v>406</v>
      </c>
      <c r="F20" s="4">
        <v>15707</v>
      </c>
      <c r="G20" s="4">
        <v>124.77</v>
      </c>
      <c r="H20" s="4">
        <v>10.98</v>
      </c>
    </row>
    <row r="21" spans="2:9">
      <c r="B21" s="1" t="s">
        <v>2261</v>
      </c>
      <c r="C21" s="23" t="s">
        <v>131</v>
      </c>
      <c r="D21" s="1" t="s">
        <v>132</v>
      </c>
      <c r="E21" s="1" t="s">
        <v>407</v>
      </c>
      <c r="F21" s="4">
        <v>47954</v>
      </c>
      <c r="G21" s="4">
        <v>43.25</v>
      </c>
      <c r="H21" s="4">
        <v>3.81</v>
      </c>
    </row>
    <row r="22" spans="2:9">
      <c r="B22" s="1" t="s">
        <v>2224</v>
      </c>
      <c r="C22" s="23" t="s">
        <v>131</v>
      </c>
      <c r="D22" s="1" t="s">
        <v>132</v>
      </c>
      <c r="E22" s="1" t="s">
        <v>408</v>
      </c>
      <c r="F22" s="4">
        <v>16291</v>
      </c>
      <c r="G22" s="4">
        <v>42.93</v>
      </c>
      <c r="H22" s="4">
        <v>3.78</v>
      </c>
    </row>
    <row r="23" spans="2:9">
      <c r="B23" s="1" t="s">
        <v>2243</v>
      </c>
      <c r="C23" s="23" t="s">
        <v>131</v>
      </c>
      <c r="D23" s="1" t="s">
        <v>132</v>
      </c>
      <c r="E23" s="1" t="s">
        <v>409</v>
      </c>
      <c r="F23" s="4">
        <v>74062</v>
      </c>
      <c r="G23" s="4">
        <v>23.29</v>
      </c>
      <c r="H23" s="4">
        <v>2.0499999999999998</v>
      </c>
    </row>
    <row r="24" spans="2:9">
      <c r="B24" s="1" t="s">
        <v>2289</v>
      </c>
      <c r="C24" s="23" t="s">
        <v>131</v>
      </c>
      <c r="D24" s="1" t="s">
        <v>132</v>
      </c>
      <c r="E24" s="1" t="s">
        <v>410</v>
      </c>
      <c r="F24" s="4">
        <v>17297</v>
      </c>
      <c r="G24" s="4">
        <v>23.01</v>
      </c>
      <c r="H24" s="4">
        <v>2.02</v>
      </c>
    </row>
    <row r="25" spans="2:9">
      <c r="B25" s="1" t="s">
        <v>2257</v>
      </c>
      <c r="C25" s="23" t="s">
        <v>131</v>
      </c>
      <c r="D25" s="1" t="s">
        <v>132</v>
      </c>
      <c r="E25" s="1" t="s">
        <v>411</v>
      </c>
      <c r="F25" s="4">
        <v>13817</v>
      </c>
      <c r="G25" s="4">
        <v>11.53</v>
      </c>
      <c r="H25" s="4">
        <v>1.01</v>
      </c>
    </row>
    <row r="26" spans="2:9">
      <c r="B26" s="1" t="s">
        <v>2600</v>
      </c>
      <c r="C26" s="23" t="s">
        <v>131</v>
      </c>
      <c r="D26" s="1" t="s">
        <v>132</v>
      </c>
      <c r="E26" s="1" t="s">
        <v>412</v>
      </c>
      <c r="F26" s="4">
        <v>38064</v>
      </c>
      <c r="G26" s="4">
        <v>0</v>
      </c>
      <c r="H26" s="4">
        <v>0</v>
      </c>
      <c r="I26" s="1" t="s">
        <v>413</v>
      </c>
    </row>
    <row r="27" spans="2:9">
      <c r="B27" s="2" t="s">
        <v>209</v>
      </c>
      <c r="C27" s="9"/>
      <c r="D27" s="2"/>
      <c r="E27" s="2"/>
      <c r="F27" s="10"/>
      <c r="G27" s="10">
        <f>SUM(G13:G26)</f>
        <v>1129.6699999999998</v>
      </c>
      <c r="H27" s="10">
        <f>SUM(H13:H26)</f>
        <v>99.390000000000015</v>
      </c>
    </row>
    <row r="28" spans="2:9">
      <c r="B28" s="2" t="s">
        <v>210</v>
      </c>
      <c r="C28" s="9"/>
      <c r="D28" s="2"/>
      <c r="E28" s="2"/>
      <c r="F28" s="10"/>
      <c r="G28" s="10">
        <v>1</v>
      </c>
      <c r="H28" s="10">
        <v>0.09</v>
      </c>
    </row>
    <row r="29" spans="2:9">
      <c r="B29" s="2" t="s">
        <v>116</v>
      </c>
      <c r="C29" s="9"/>
      <c r="D29" s="2"/>
      <c r="E29" s="2"/>
      <c r="F29" s="10"/>
      <c r="G29" s="10">
        <v>1130.67</v>
      </c>
      <c r="H29" s="10">
        <v>99.47</v>
      </c>
    </row>
    <row r="30" spans="2:9">
      <c r="B30" s="2" t="s">
        <v>211</v>
      </c>
      <c r="C30" s="9"/>
      <c r="D30" s="2"/>
      <c r="E30" s="2"/>
      <c r="F30" s="10"/>
      <c r="G30" s="10">
        <v>6.0873867999998765</v>
      </c>
      <c r="H30" s="10">
        <v>0.53000000000000114</v>
      </c>
    </row>
    <row r="31" spans="2:9">
      <c r="B31" s="2" t="s">
        <v>118</v>
      </c>
      <c r="C31" s="9"/>
      <c r="D31" s="2"/>
      <c r="E31" s="2"/>
      <c r="F31" s="10"/>
      <c r="G31" s="10">
        <v>1136.7573867999999</v>
      </c>
      <c r="H31" s="10">
        <v>100</v>
      </c>
    </row>
    <row r="32" spans="2:9">
      <c r="B32" s="1" t="s">
        <v>119</v>
      </c>
    </row>
    <row r="33" spans="2:7">
      <c r="B33" s="1" t="s">
        <v>120</v>
      </c>
    </row>
    <row r="34" spans="2:7">
      <c r="B34" s="1" t="s">
        <v>121</v>
      </c>
      <c r="C34" s="31">
        <v>44742</v>
      </c>
    </row>
    <row r="35" spans="2:7" ht="25.5">
      <c r="B35" s="11" t="s">
        <v>122</v>
      </c>
      <c r="C35" s="5" t="s">
        <v>123</v>
      </c>
    </row>
    <row r="36" spans="2:7">
      <c r="B36" s="2"/>
    </row>
    <row r="37" spans="2:7">
      <c r="B37" s="2" t="s">
        <v>124</v>
      </c>
    </row>
    <row r="38" spans="2:7">
      <c r="B38" s="2" t="s">
        <v>212</v>
      </c>
    </row>
    <row r="39" spans="2:7">
      <c r="B39" s="2" t="s">
        <v>125</v>
      </c>
    </row>
    <row r="40" spans="2:7">
      <c r="B40" s="2" t="s">
        <v>414</v>
      </c>
      <c r="C40" s="9"/>
    </row>
    <row r="41" spans="2:7">
      <c r="B41" s="2" t="s">
        <v>415</v>
      </c>
      <c r="C41" s="9"/>
    </row>
    <row r="42" spans="2:7">
      <c r="B42" s="134" t="s">
        <v>2205</v>
      </c>
      <c r="C42" s="9"/>
    </row>
    <row r="43" spans="2:7">
      <c r="B43" s="134" t="s">
        <v>126</v>
      </c>
    </row>
    <row r="44" spans="2:7">
      <c r="B44" s="134" t="s">
        <v>127</v>
      </c>
    </row>
    <row r="45" spans="2:7">
      <c r="B45" s="2"/>
    </row>
    <row r="48" spans="2:7">
      <c r="B48" s="409" t="s">
        <v>2154</v>
      </c>
      <c r="C48" s="410"/>
      <c r="D48" s="410"/>
      <c r="E48" s="410"/>
      <c r="F48" s="410"/>
      <c r="G48" s="411"/>
    </row>
    <row r="49" spans="2:7">
      <c r="B49" s="412"/>
      <c r="C49" s="413"/>
      <c r="D49" s="413"/>
      <c r="E49" s="413"/>
      <c r="F49" s="413"/>
      <c r="G49" s="414"/>
    </row>
    <row r="50" spans="2:7">
      <c r="B50" s="412"/>
      <c r="C50" s="413"/>
      <c r="D50" s="413"/>
      <c r="E50" s="413"/>
      <c r="F50" s="413"/>
      <c r="G50" s="414"/>
    </row>
    <row r="51" spans="2:7">
      <c r="B51" s="412"/>
      <c r="C51" s="413"/>
      <c r="D51" s="413"/>
      <c r="E51" s="413"/>
      <c r="F51" s="413"/>
      <c r="G51" s="414"/>
    </row>
    <row r="52" spans="2:7">
      <c r="B52" s="412"/>
      <c r="C52" s="413"/>
      <c r="D52" s="413"/>
      <c r="E52" s="413"/>
      <c r="F52" s="413"/>
      <c r="G52" s="414"/>
    </row>
    <row r="53" spans="2:7">
      <c r="B53" s="415"/>
      <c r="C53" s="416"/>
      <c r="D53" s="416"/>
      <c r="E53" s="416"/>
      <c r="F53" s="416"/>
      <c r="G53" s="417"/>
    </row>
  </sheetData>
  <mergeCells count="4">
    <mergeCell ref="B1:E1"/>
    <mergeCell ref="C3:C7"/>
    <mergeCell ref="D3:D7"/>
    <mergeCell ref="B48:G53"/>
  </mergeCells>
  <hyperlinks>
    <hyperlink ref="A1" location="Index!A1" display="Index" xr:uid="{00000000-0004-0000-0800-000000000000}"/>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99"/>
  <sheetViews>
    <sheetView workbookViewId="0">
      <selection activeCell="B1" sqref="B1:E1"/>
    </sheetView>
  </sheetViews>
  <sheetFormatPr defaultRowHeight="12.75"/>
  <cols>
    <col min="1" max="1" width="5.42578125" style="1" bestFit="1" customWidth="1"/>
    <col min="2" max="2" width="80.7109375" style="1" customWidth="1"/>
    <col min="3" max="3" width="25.7109375" style="5" customWidth="1"/>
    <col min="4" max="4" width="25.7109375" style="1" customWidth="1"/>
    <col min="5" max="5" width="14" style="1" bestFit="1" customWidth="1"/>
    <col min="6" max="6" width="10.28515625" style="4" bestFit="1" customWidth="1"/>
    <col min="7" max="7" width="18.140625" style="4" bestFit="1" customWidth="1"/>
    <col min="8" max="8" width="9.140625" style="4"/>
    <col min="9" max="9" width="1.7109375" style="1" bestFit="1" customWidth="1"/>
    <col min="10" max="16384" width="9.140625" style="1"/>
  </cols>
  <sheetData>
    <row r="1" spans="1:9">
      <c r="A1" s="3" t="s">
        <v>0</v>
      </c>
      <c r="B1" s="390" t="s">
        <v>2620</v>
      </c>
      <c r="C1" s="390"/>
      <c r="D1" s="390"/>
      <c r="E1" s="390"/>
    </row>
    <row r="2" spans="1:9" ht="13.5" thickBot="1"/>
    <row r="3" spans="1:9" s="15" customFormat="1" ht="15">
      <c r="B3" s="32" t="s">
        <v>2099</v>
      </c>
      <c r="C3" s="391"/>
      <c r="D3" s="394"/>
      <c r="F3" s="21"/>
      <c r="G3" s="21"/>
      <c r="H3" s="21"/>
    </row>
    <row r="4" spans="1:9" s="15" customFormat="1" ht="15">
      <c r="B4" s="97" t="s">
        <v>2097</v>
      </c>
      <c r="C4" s="392"/>
      <c r="D4" s="395"/>
      <c r="F4" s="21"/>
      <c r="G4" s="21"/>
      <c r="H4" s="21"/>
    </row>
    <row r="5" spans="1:9" s="15" customFormat="1" ht="15">
      <c r="B5" s="97" t="s">
        <v>993</v>
      </c>
      <c r="C5" s="392"/>
      <c r="D5" s="395"/>
      <c r="F5" s="21"/>
      <c r="G5" s="21"/>
      <c r="H5" s="21"/>
    </row>
    <row r="6" spans="1:9" s="15" customFormat="1" ht="15">
      <c r="B6" s="97" t="s">
        <v>2095</v>
      </c>
      <c r="C6" s="392"/>
      <c r="D6" s="395"/>
      <c r="F6" s="21"/>
      <c r="G6" s="21"/>
      <c r="H6" s="21"/>
    </row>
    <row r="7" spans="1:9" s="15" customFormat="1" ht="15.75" thickBot="1">
      <c r="B7" s="34" t="s">
        <v>2098</v>
      </c>
      <c r="C7" s="393"/>
      <c r="D7" s="396"/>
      <c r="F7" s="21"/>
      <c r="G7" s="21"/>
      <c r="H7" s="21"/>
    </row>
    <row r="8" spans="1:9" s="15" customFormat="1">
      <c r="C8" s="17" t="s">
        <v>995</v>
      </c>
      <c r="D8" s="17" t="s">
        <v>996</v>
      </c>
      <c r="F8" s="21"/>
      <c r="G8" s="21"/>
      <c r="H8" s="21"/>
    </row>
    <row r="11" spans="1:9">
      <c r="B11" s="1" t="s">
        <v>97</v>
      </c>
    </row>
    <row r="13" spans="1:9">
      <c r="B13" s="6" t="s">
        <v>98</v>
      </c>
      <c r="C13" s="7" t="s">
        <v>99</v>
      </c>
      <c r="D13" s="6" t="s">
        <v>128</v>
      </c>
      <c r="E13" s="6" t="s">
        <v>101</v>
      </c>
      <c r="F13" s="8" t="s">
        <v>102</v>
      </c>
      <c r="G13" s="8" t="s">
        <v>103</v>
      </c>
      <c r="H13" s="8" t="s">
        <v>104</v>
      </c>
      <c r="I13" s="2" t="s">
        <v>129</v>
      </c>
    </row>
    <row r="14" spans="1:9">
      <c r="B14" s="2" t="s">
        <v>130</v>
      </c>
      <c r="C14" s="23"/>
    </row>
    <row r="15" spans="1:9">
      <c r="B15" s="2" t="s">
        <v>106</v>
      </c>
      <c r="C15" s="23"/>
    </row>
    <row r="16" spans="1:9">
      <c r="B16" s="1" t="s">
        <v>998</v>
      </c>
      <c r="C16" s="23" t="s">
        <v>131</v>
      </c>
      <c r="D16" s="1" t="s">
        <v>134</v>
      </c>
      <c r="E16" s="1" t="s">
        <v>135</v>
      </c>
      <c r="F16" s="4">
        <v>194729</v>
      </c>
      <c r="G16" s="4">
        <v>5054.4799999999996</v>
      </c>
      <c r="H16" s="4">
        <v>12.93</v>
      </c>
    </row>
    <row r="17" spans="2:8">
      <c r="B17" s="1" t="s">
        <v>999</v>
      </c>
      <c r="C17" s="23" t="s">
        <v>131</v>
      </c>
      <c r="D17" s="1" t="s">
        <v>132</v>
      </c>
      <c r="E17" s="1" t="s">
        <v>136</v>
      </c>
      <c r="F17" s="4">
        <v>247001</v>
      </c>
      <c r="G17" s="4">
        <v>3329.57</v>
      </c>
      <c r="H17" s="4">
        <v>8.52</v>
      </c>
    </row>
    <row r="18" spans="2:8">
      <c r="B18" s="1" t="s">
        <v>1001</v>
      </c>
      <c r="C18" s="23" t="s">
        <v>131</v>
      </c>
      <c r="D18" s="1" t="s">
        <v>137</v>
      </c>
      <c r="E18" s="1" t="s">
        <v>138</v>
      </c>
      <c r="F18" s="4">
        <v>206458</v>
      </c>
      <c r="G18" s="4">
        <v>3018.21</v>
      </c>
      <c r="H18" s="4">
        <v>7.72</v>
      </c>
    </row>
    <row r="19" spans="2:8">
      <c r="B19" s="1" t="s">
        <v>997</v>
      </c>
      <c r="C19" s="23" t="s">
        <v>131</v>
      </c>
      <c r="D19" s="1" t="s">
        <v>132</v>
      </c>
      <c r="E19" s="1" t="s">
        <v>133</v>
      </c>
      <c r="F19" s="4">
        <v>391848</v>
      </c>
      <c r="G19" s="4">
        <v>2771.15</v>
      </c>
      <c r="H19" s="4">
        <v>7.09</v>
      </c>
    </row>
    <row r="20" spans="2:8">
      <c r="B20" s="1" t="s">
        <v>1005</v>
      </c>
      <c r="C20" s="23" t="s">
        <v>131</v>
      </c>
      <c r="D20" s="1" t="s">
        <v>145</v>
      </c>
      <c r="E20" s="1" t="s">
        <v>146</v>
      </c>
      <c r="F20" s="4">
        <v>101910</v>
      </c>
      <c r="G20" s="4">
        <v>2212.31</v>
      </c>
      <c r="H20" s="4">
        <v>5.66</v>
      </c>
    </row>
    <row r="21" spans="2:8">
      <c r="B21" s="1" t="s">
        <v>1000</v>
      </c>
      <c r="C21" s="23" t="s">
        <v>131</v>
      </c>
      <c r="D21" s="1" t="s">
        <v>137</v>
      </c>
      <c r="E21" s="1" t="s">
        <v>139</v>
      </c>
      <c r="F21" s="4">
        <v>58306</v>
      </c>
      <c r="G21" s="4">
        <v>1904.92</v>
      </c>
      <c r="H21" s="4">
        <v>4.87</v>
      </c>
    </row>
    <row r="22" spans="2:8">
      <c r="B22" s="1" t="s">
        <v>1017</v>
      </c>
      <c r="C22" s="23" t="s">
        <v>131</v>
      </c>
      <c r="D22" s="1" t="s">
        <v>132</v>
      </c>
      <c r="E22" s="1" t="s">
        <v>140</v>
      </c>
      <c r="F22" s="4">
        <v>82663</v>
      </c>
      <c r="G22" s="4">
        <v>1373.12</v>
      </c>
      <c r="H22" s="4">
        <v>3.51</v>
      </c>
    </row>
    <row r="23" spans="2:8">
      <c r="B23" s="1" t="s">
        <v>1002</v>
      </c>
      <c r="C23" s="23" t="s">
        <v>131</v>
      </c>
      <c r="D23" s="1" t="s">
        <v>141</v>
      </c>
      <c r="E23" s="1" t="s">
        <v>142</v>
      </c>
      <c r="F23" s="4">
        <v>492102</v>
      </c>
      <c r="G23" s="4">
        <v>1345.9</v>
      </c>
      <c r="H23" s="4">
        <v>3.44</v>
      </c>
    </row>
    <row r="24" spans="2:8">
      <c r="B24" s="1" t="s">
        <v>2247</v>
      </c>
      <c r="C24" s="23" t="s">
        <v>131</v>
      </c>
      <c r="D24" s="1" t="s">
        <v>141</v>
      </c>
      <c r="E24" s="1" t="s">
        <v>152</v>
      </c>
      <c r="F24" s="4">
        <v>50010</v>
      </c>
      <c r="G24" s="4">
        <v>1115.52</v>
      </c>
      <c r="H24" s="4">
        <v>2.85</v>
      </c>
    </row>
    <row r="25" spans="2:8">
      <c r="B25" s="1" t="s">
        <v>2222</v>
      </c>
      <c r="C25" s="23" t="s">
        <v>131</v>
      </c>
      <c r="D25" s="1" t="s">
        <v>163</v>
      </c>
      <c r="E25" s="1" t="s">
        <v>164</v>
      </c>
      <c r="F25" s="4">
        <v>67939</v>
      </c>
      <c r="G25" s="4">
        <v>1058.6600000000001</v>
      </c>
      <c r="H25" s="4">
        <v>2.71</v>
      </c>
    </row>
    <row r="26" spans="2:8">
      <c r="B26" s="1" t="s">
        <v>446</v>
      </c>
      <c r="C26" s="23" t="s">
        <v>131</v>
      </c>
      <c r="D26" s="1" t="s">
        <v>132</v>
      </c>
      <c r="E26" s="1" t="s">
        <v>447</v>
      </c>
      <c r="F26" s="4">
        <v>215689</v>
      </c>
      <c r="G26" s="4">
        <v>1004.9</v>
      </c>
      <c r="H26" s="4">
        <v>2.57</v>
      </c>
    </row>
    <row r="27" spans="2:8">
      <c r="B27" s="1" t="s">
        <v>1014</v>
      </c>
      <c r="C27" s="23" t="s">
        <v>131</v>
      </c>
      <c r="D27" s="1" t="s">
        <v>132</v>
      </c>
      <c r="E27" s="1" t="s">
        <v>149</v>
      </c>
      <c r="F27" s="4">
        <v>148167</v>
      </c>
      <c r="G27" s="4">
        <v>943.53</v>
      </c>
      <c r="H27" s="4">
        <v>2.41</v>
      </c>
    </row>
    <row r="28" spans="2:8">
      <c r="B28" s="1" t="s">
        <v>1033</v>
      </c>
      <c r="C28" s="23" t="s">
        <v>131</v>
      </c>
      <c r="D28" s="1" t="s">
        <v>143</v>
      </c>
      <c r="E28" s="1" t="s">
        <v>144</v>
      </c>
      <c r="F28" s="4">
        <v>132628</v>
      </c>
      <c r="G28" s="4">
        <v>908.44</v>
      </c>
      <c r="H28" s="4">
        <v>2.3199999999999998</v>
      </c>
    </row>
    <row r="29" spans="2:8">
      <c r="B29" s="1" t="s">
        <v>2215</v>
      </c>
      <c r="C29" s="23" t="s">
        <v>131</v>
      </c>
      <c r="D29" s="1" t="s">
        <v>145</v>
      </c>
      <c r="E29" s="1" t="s">
        <v>448</v>
      </c>
      <c r="F29" s="4">
        <v>14944</v>
      </c>
      <c r="G29" s="4">
        <v>807.05</v>
      </c>
      <c r="H29" s="4">
        <v>2.06</v>
      </c>
    </row>
    <row r="30" spans="2:8">
      <c r="B30" s="1" t="s">
        <v>1013</v>
      </c>
      <c r="C30" s="23" t="s">
        <v>131</v>
      </c>
      <c r="D30" s="1" t="s">
        <v>147</v>
      </c>
      <c r="E30" s="1" t="s">
        <v>284</v>
      </c>
      <c r="F30" s="4">
        <v>25303</v>
      </c>
      <c r="G30" s="4">
        <v>681.97</v>
      </c>
      <c r="H30" s="4">
        <v>1.74</v>
      </c>
    </row>
    <row r="31" spans="2:8">
      <c r="B31" s="1" t="s">
        <v>2212</v>
      </c>
      <c r="C31" s="23" t="s">
        <v>131</v>
      </c>
      <c r="D31" s="1" t="s">
        <v>290</v>
      </c>
      <c r="E31" s="1" t="s">
        <v>386</v>
      </c>
      <c r="F31" s="4">
        <v>7407</v>
      </c>
      <c r="G31" s="4">
        <v>627.42999999999995</v>
      </c>
      <c r="H31" s="4">
        <v>1.6</v>
      </c>
    </row>
    <row r="32" spans="2:8">
      <c r="B32" s="1" t="s">
        <v>2432</v>
      </c>
      <c r="C32" s="23" t="s">
        <v>131</v>
      </c>
      <c r="D32" s="1" t="s">
        <v>290</v>
      </c>
      <c r="E32" s="1" t="s">
        <v>449</v>
      </c>
      <c r="F32" s="4">
        <v>53526</v>
      </c>
      <c r="G32" s="4">
        <v>585.12</v>
      </c>
      <c r="H32" s="4">
        <v>1.5</v>
      </c>
    </row>
    <row r="33" spans="2:8">
      <c r="B33" s="1" t="s">
        <v>1004</v>
      </c>
      <c r="C33" s="23" t="s">
        <v>131</v>
      </c>
      <c r="D33" s="1" t="s">
        <v>137</v>
      </c>
      <c r="E33" s="1" t="s">
        <v>278</v>
      </c>
      <c r="F33" s="4">
        <v>58986</v>
      </c>
      <c r="G33" s="4">
        <v>574.08000000000004</v>
      </c>
      <c r="H33" s="4">
        <v>1.47</v>
      </c>
    </row>
    <row r="34" spans="2:8">
      <c r="B34" s="1" t="s">
        <v>2255</v>
      </c>
      <c r="C34" s="23" t="s">
        <v>131</v>
      </c>
      <c r="D34" s="1" t="s">
        <v>159</v>
      </c>
      <c r="E34" s="1" t="s">
        <v>160</v>
      </c>
      <c r="F34" s="4">
        <v>60513</v>
      </c>
      <c r="G34" s="4">
        <v>502.62</v>
      </c>
      <c r="H34" s="4">
        <v>1.29</v>
      </c>
    </row>
    <row r="35" spans="2:8">
      <c r="B35" s="1" t="s">
        <v>1007</v>
      </c>
      <c r="C35" s="23" t="s">
        <v>131</v>
      </c>
      <c r="D35" s="1" t="s">
        <v>147</v>
      </c>
      <c r="E35" s="1" t="s">
        <v>148</v>
      </c>
      <c r="F35" s="4">
        <v>23401</v>
      </c>
      <c r="G35" s="4">
        <v>454.27</v>
      </c>
      <c r="H35" s="4">
        <v>1.1599999999999999</v>
      </c>
    </row>
    <row r="36" spans="2:8">
      <c r="B36" s="1" t="s">
        <v>2213</v>
      </c>
      <c r="C36" s="23" t="s">
        <v>131</v>
      </c>
      <c r="D36" s="1" t="s">
        <v>290</v>
      </c>
      <c r="E36" s="1" t="s">
        <v>450</v>
      </c>
      <c r="F36" s="4">
        <v>100110</v>
      </c>
      <c r="G36" s="4">
        <v>412.25</v>
      </c>
      <c r="H36" s="4">
        <v>1.05</v>
      </c>
    </row>
    <row r="37" spans="2:8">
      <c r="B37" s="1" t="s">
        <v>1037</v>
      </c>
      <c r="C37" s="23" t="s">
        <v>131</v>
      </c>
      <c r="D37" s="1" t="s">
        <v>268</v>
      </c>
      <c r="E37" s="1" t="s">
        <v>302</v>
      </c>
      <c r="F37" s="4">
        <v>190778</v>
      </c>
      <c r="G37" s="4">
        <v>404.26</v>
      </c>
      <c r="H37" s="4">
        <v>1.03</v>
      </c>
    </row>
    <row r="38" spans="2:8">
      <c r="B38" s="1" t="s">
        <v>2246</v>
      </c>
      <c r="C38" s="23" t="s">
        <v>131</v>
      </c>
      <c r="D38" s="1" t="s">
        <v>345</v>
      </c>
      <c r="E38" s="1" t="s">
        <v>346</v>
      </c>
      <c r="F38" s="4">
        <v>44780</v>
      </c>
      <c r="G38" s="4">
        <v>388.26</v>
      </c>
      <c r="H38" s="4">
        <v>0.99</v>
      </c>
    </row>
    <row r="39" spans="2:8">
      <c r="B39" s="1" t="s">
        <v>2230</v>
      </c>
      <c r="C39" s="23" t="s">
        <v>131</v>
      </c>
      <c r="D39" s="1" t="s">
        <v>268</v>
      </c>
      <c r="E39" s="1" t="s">
        <v>355</v>
      </c>
      <c r="F39" s="4">
        <v>266756</v>
      </c>
      <c r="G39" s="4">
        <v>381.19</v>
      </c>
      <c r="H39" s="4">
        <v>0.98</v>
      </c>
    </row>
    <row r="40" spans="2:8">
      <c r="B40" s="1" t="s">
        <v>2214</v>
      </c>
      <c r="C40" s="23" t="s">
        <v>131</v>
      </c>
      <c r="D40" s="1" t="s">
        <v>145</v>
      </c>
      <c r="E40" s="1" t="s">
        <v>451</v>
      </c>
      <c r="F40" s="4">
        <v>3385</v>
      </c>
      <c r="G40" s="4">
        <v>370.04</v>
      </c>
      <c r="H40" s="4">
        <v>0.95</v>
      </c>
    </row>
    <row r="41" spans="2:8">
      <c r="B41" s="1" t="s">
        <v>2242</v>
      </c>
      <c r="C41" s="23" t="s">
        <v>131</v>
      </c>
      <c r="D41" s="1" t="s">
        <v>168</v>
      </c>
      <c r="E41" s="1" t="s">
        <v>176</v>
      </c>
      <c r="F41" s="4">
        <v>6439</v>
      </c>
      <c r="G41" s="4">
        <v>361.05</v>
      </c>
      <c r="H41" s="4">
        <v>0.92</v>
      </c>
    </row>
    <row r="42" spans="2:8">
      <c r="B42" s="1" t="s">
        <v>2220</v>
      </c>
      <c r="C42" s="23" t="s">
        <v>131</v>
      </c>
      <c r="D42" s="1" t="s">
        <v>452</v>
      </c>
      <c r="E42" s="1" t="s">
        <v>453</v>
      </c>
      <c r="F42" s="4">
        <v>1987</v>
      </c>
      <c r="G42" s="4">
        <v>347.13</v>
      </c>
      <c r="H42" s="4">
        <v>0.89</v>
      </c>
    </row>
    <row r="43" spans="2:8">
      <c r="B43" s="1" t="s">
        <v>2211</v>
      </c>
      <c r="C43" s="23" t="s">
        <v>131</v>
      </c>
      <c r="D43" s="1" t="s">
        <v>137</v>
      </c>
      <c r="E43" s="1" t="s">
        <v>387</v>
      </c>
      <c r="F43" s="4">
        <v>34691</v>
      </c>
      <c r="G43" s="4">
        <v>346.91</v>
      </c>
      <c r="H43" s="4">
        <v>0.89</v>
      </c>
    </row>
    <row r="44" spans="2:8">
      <c r="B44" s="1" t="s">
        <v>2221</v>
      </c>
      <c r="C44" s="23" t="s">
        <v>131</v>
      </c>
      <c r="D44" s="1" t="s">
        <v>137</v>
      </c>
      <c r="E44" s="1" t="s">
        <v>162</v>
      </c>
      <c r="F44" s="4">
        <v>83143</v>
      </c>
      <c r="G44" s="4">
        <v>345.92</v>
      </c>
      <c r="H44" s="4">
        <v>0.88</v>
      </c>
    </row>
    <row r="45" spans="2:8">
      <c r="B45" s="1" t="s">
        <v>390</v>
      </c>
      <c r="C45" s="23" t="s">
        <v>131</v>
      </c>
      <c r="D45" s="1" t="s">
        <v>349</v>
      </c>
      <c r="E45" s="1" t="s">
        <v>391</v>
      </c>
      <c r="F45" s="4">
        <v>204313</v>
      </c>
      <c r="G45" s="4">
        <v>309.64</v>
      </c>
      <c r="H45" s="4">
        <v>0.79</v>
      </c>
    </row>
    <row r="46" spans="2:8">
      <c r="B46" s="1" t="s">
        <v>2300</v>
      </c>
      <c r="C46" s="23" t="s">
        <v>131</v>
      </c>
      <c r="D46" s="1" t="s">
        <v>345</v>
      </c>
      <c r="E46" s="1" t="s">
        <v>385</v>
      </c>
      <c r="F46" s="4">
        <v>53459</v>
      </c>
      <c r="G46" s="4">
        <v>301.77999999999997</v>
      </c>
      <c r="H46" s="4">
        <v>0.77</v>
      </c>
    </row>
    <row r="47" spans="2:8">
      <c r="B47" s="1" t="s">
        <v>2434</v>
      </c>
      <c r="C47" s="23" t="s">
        <v>131</v>
      </c>
      <c r="D47" s="1" t="s">
        <v>159</v>
      </c>
      <c r="E47" s="1" t="s">
        <v>161</v>
      </c>
      <c r="F47" s="4">
        <v>6801</v>
      </c>
      <c r="G47" s="4">
        <v>298.82</v>
      </c>
      <c r="H47" s="4">
        <v>0.76</v>
      </c>
    </row>
    <row r="48" spans="2:8">
      <c r="B48" s="1" t="s">
        <v>1020</v>
      </c>
      <c r="C48" s="23" t="s">
        <v>131</v>
      </c>
      <c r="D48" s="1" t="s">
        <v>186</v>
      </c>
      <c r="E48" s="1" t="s">
        <v>197</v>
      </c>
      <c r="F48" s="4">
        <v>52053</v>
      </c>
      <c r="G48" s="4">
        <v>286.29000000000002</v>
      </c>
      <c r="H48" s="4">
        <v>0.73</v>
      </c>
    </row>
    <row r="49" spans="2:8">
      <c r="B49" s="1" t="s">
        <v>2229</v>
      </c>
      <c r="C49" s="23" t="s">
        <v>131</v>
      </c>
      <c r="D49" s="1" t="s">
        <v>132</v>
      </c>
      <c r="E49" s="1" t="s">
        <v>406</v>
      </c>
      <c r="F49" s="4">
        <v>35733</v>
      </c>
      <c r="G49" s="4">
        <v>283.85000000000002</v>
      </c>
      <c r="H49" s="4">
        <v>0.73</v>
      </c>
    </row>
    <row r="50" spans="2:8">
      <c r="B50" s="1" t="s">
        <v>2245</v>
      </c>
      <c r="C50" s="23" t="s">
        <v>131</v>
      </c>
      <c r="D50" s="1" t="s">
        <v>347</v>
      </c>
      <c r="E50" s="1" t="s">
        <v>348</v>
      </c>
      <c r="F50" s="4">
        <v>81807</v>
      </c>
      <c r="G50" s="4">
        <v>277.04000000000002</v>
      </c>
      <c r="H50" s="4">
        <v>0.71</v>
      </c>
    </row>
    <row r="51" spans="2:8">
      <c r="B51" s="1" t="s">
        <v>2223</v>
      </c>
      <c r="C51" s="23" t="s">
        <v>131</v>
      </c>
      <c r="D51" s="1" t="s">
        <v>168</v>
      </c>
      <c r="E51" s="1" t="s">
        <v>363</v>
      </c>
      <c r="F51" s="4">
        <v>20888</v>
      </c>
      <c r="G51" s="4">
        <v>275.88</v>
      </c>
      <c r="H51" s="4">
        <v>0.71</v>
      </c>
    </row>
    <row r="52" spans="2:8">
      <c r="B52" s="1" t="s">
        <v>1022</v>
      </c>
      <c r="C52" s="23" t="s">
        <v>131</v>
      </c>
      <c r="D52" s="1" t="s">
        <v>290</v>
      </c>
      <c r="E52" s="1" t="s">
        <v>291</v>
      </c>
      <c r="F52" s="4">
        <v>7217</v>
      </c>
      <c r="G52" s="4">
        <v>267.51</v>
      </c>
      <c r="H52" s="4">
        <v>0.68</v>
      </c>
    </row>
    <row r="53" spans="2:8">
      <c r="B53" s="1" t="s">
        <v>2209</v>
      </c>
      <c r="C53" s="23" t="s">
        <v>131</v>
      </c>
      <c r="D53" s="1" t="s">
        <v>195</v>
      </c>
      <c r="E53" s="1" t="s">
        <v>454</v>
      </c>
      <c r="F53" s="4">
        <v>39626</v>
      </c>
      <c r="G53" s="4">
        <v>266.31</v>
      </c>
      <c r="H53" s="4">
        <v>0.68</v>
      </c>
    </row>
    <row r="54" spans="2:8">
      <c r="B54" s="1" t="s">
        <v>1032</v>
      </c>
      <c r="C54" s="23" t="s">
        <v>131</v>
      </c>
      <c r="D54" s="1" t="s">
        <v>186</v>
      </c>
      <c r="E54" s="1" t="s">
        <v>297</v>
      </c>
      <c r="F54" s="4">
        <v>24392</v>
      </c>
      <c r="G54" s="4">
        <v>263.82</v>
      </c>
      <c r="H54" s="4">
        <v>0.67</v>
      </c>
    </row>
    <row r="55" spans="2:8">
      <c r="B55" s="1" t="s">
        <v>2293</v>
      </c>
      <c r="C55" s="23" t="s">
        <v>131</v>
      </c>
      <c r="D55" s="1" t="s">
        <v>159</v>
      </c>
      <c r="E55" s="1" t="s">
        <v>179</v>
      </c>
      <c r="F55" s="4">
        <v>7154</v>
      </c>
      <c r="G55" s="4">
        <v>259.72000000000003</v>
      </c>
      <c r="H55" s="4">
        <v>0.66</v>
      </c>
    </row>
    <row r="56" spans="2:8">
      <c r="B56" s="1" t="s">
        <v>2301</v>
      </c>
      <c r="C56" s="23" t="s">
        <v>131</v>
      </c>
      <c r="D56" s="1" t="s">
        <v>159</v>
      </c>
      <c r="E56" s="1" t="s">
        <v>455</v>
      </c>
      <c r="F56" s="4">
        <v>28243</v>
      </c>
      <c r="G56" s="4">
        <v>259.04000000000002</v>
      </c>
      <c r="H56" s="4">
        <v>0.66</v>
      </c>
    </row>
    <row r="57" spans="2:8">
      <c r="B57" s="1" t="s">
        <v>1012</v>
      </c>
      <c r="C57" s="23" t="s">
        <v>131</v>
      </c>
      <c r="D57" s="1" t="s">
        <v>170</v>
      </c>
      <c r="E57" s="1" t="s">
        <v>171</v>
      </c>
      <c r="F57" s="4">
        <v>33365</v>
      </c>
      <c r="G57" s="4">
        <v>235.67</v>
      </c>
      <c r="H57" s="4">
        <v>0.6</v>
      </c>
    </row>
    <row r="58" spans="2:8">
      <c r="B58" s="1" t="s">
        <v>2251</v>
      </c>
      <c r="C58" s="23" t="s">
        <v>131</v>
      </c>
      <c r="D58" s="1" t="s">
        <v>452</v>
      </c>
      <c r="E58" s="1" t="s">
        <v>456</v>
      </c>
      <c r="F58" s="4">
        <v>6552</v>
      </c>
      <c r="G58" s="4">
        <v>227.12</v>
      </c>
      <c r="H58" s="4">
        <v>0.57999999999999996</v>
      </c>
    </row>
    <row r="59" spans="2:8">
      <c r="B59" s="1" t="s">
        <v>2551</v>
      </c>
      <c r="C59" s="23" t="s">
        <v>131</v>
      </c>
      <c r="D59" s="1" t="s">
        <v>375</v>
      </c>
      <c r="E59" s="1" t="s">
        <v>376</v>
      </c>
      <c r="F59" s="4">
        <v>116610</v>
      </c>
      <c r="G59" s="4">
        <v>216.43</v>
      </c>
      <c r="H59" s="4">
        <v>0.55000000000000004</v>
      </c>
    </row>
    <row r="60" spans="2:8">
      <c r="B60" s="1" t="s">
        <v>2248</v>
      </c>
      <c r="C60" s="23" t="s">
        <v>131</v>
      </c>
      <c r="D60" s="1" t="s">
        <v>290</v>
      </c>
      <c r="E60" s="1" t="s">
        <v>457</v>
      </c>
      <c r="F60" s="4">
        <v>7707</v>
      </c>
      <c r="G60" s="4">
        <v>215.36</v>
      </c>
      <c r="H60" s="4">
        <v>0.55000000000000004</v>
      </c>
    </row>
    <row r="61" spans="2:8">
      <c r="B61" s="1" t="s">
        <v>1031</v>
      </c>
      <c r="C61" s="23" t="s">
        <v>131</v>
      </c>
      <c r="D61" s="1" t="s">
        <v>220</v>
      </c>
      <c r="E61" s="1" t="s">
        <v>299</v>
      </c>
      <c r="F61" s="4">
        <v>5570</v>
      </c>
      <c r="G61" s="4">
        <v>205.17</v>
      </c>
      <c r="H61" s="4">
        <v>0.52</v>
      </c>
    </row>
    <row r="62" spans="2:8">
      <c r="B62" s="1" t="s">
        <v>2216</v>
      </c>
      <c r="C62" s="23" t="s">
        <v>131</v>
      </c>
      <c r="D62" s="1" t="s">
        <v>290</v>
      </c>
      <c r="E62" s="1" t="s">
        <v>458</v>
      </c>
      <c r="F62" s="4">
        <v>7196</v>
      </c>
      <c r="G62" s="4">
        <v>195.71</v>
      </c>
      <c r="H62" s="4">
        <v>0.5</v>
      </c>
    </row>
    <row r="63" spans="2:8">
      <c r="B63" s="1" t="s">
        <v>2227</v>
      </c>
      <c r="C63" s="23" t="s">
        <v>131</v>
      </c>
      <c r="D63" s="1" t="s">
        <v>191</v>
      </c>
      <c r="E63" s="1" t="s">
        <v>354</v>
      </c>
      <c r="F63" s="4">
        <v>30545</v>
      </c>
      <c r="G63" s="4">
        <v>193.17</v>
      </c>
      <c r="H63" s="4">
        <v>0.49</v>
      </c>
    </row>
    <row r="64" spans="2:8">
      <c r="B64" s="1" t="s">
        <v>2271</v>
      </c>
      <c r="C64" s="23" t="s">
        <v>131</v>
      </c>
      <c r="D64" s="1" t="s">
        <v>134</v>
      </c>
      <c r="E64" s="1" t="s">
        <v>368</v>
      </c>
      <c r="F64" s="4">
        <v>53006</v>
      </c>
      <c r="G64" s="4">
        <v>163.47</v>
      </c>
      <c r="H64" s="4">
        <v>0.42</v>
      </c>
    </row>
    <row r="65" spans="2:9">
      <c r="B65" s="1" t="s">
        <v>2599</v>
      </c>
      <c r="C65" s="23" t="s">
        <v>131</v>
      </c>
      <c r="D65" s="1" t="s">
        <v>168</v>
      </c>
      <c r="E65" s="1" t="s">
        <v>388</v>
      </c>
      <c r="F65" s="4">
        <v>750</v>
      </c>
      <c r="G65" s="4">
        <v>142.57</v>
      </c>
      <c r="H65" s="4">
        <v>0.36</v>
      </c>
    </row>
    <row r="66" spans="2:9">
      <c r="B66" s="1" t="s">
        <v>2600</v>
      </c>
      <c r="C66" s="23" t="s">
        <v>131</v>
      </c>
      <c r="D66" s="1" t="s">
        <v>132</v>
      </c>
      <c r="E66" s="1" t="s">
        <v>412</v>
      </c>
      <c r="F66" s="4">
        <v>31269</v>
      </c>
      <c r="G66" s="4">
        <v>0</v>
      </c>
      <c r="H66" s="4">
        <v>0</v>
      </c>
      <c r="I66" s="1" t="s">
        <v>413</v>
      </c>
    </row>
    <row r="67" spans="2:9">
      <c r="B67" s="2" t="s">
        <v>209</v>
      </c>
      <c r="C67" s="30"/>
      <c r="D67" s="2"/>
      <c r="E67" s="2"/>
      <c r="F67" s="10"/>
      <c r="G67" s="10">
        <f>SUM(G13:G66)</f>
        <v>38774.62999999999</v>
      </c>
      <c r="H67" s="10">
        <f>SUM(H13:H66)</f>
        <v>99.119999999999976</v>
      </c>
    </row>
    <row r="68" spans="2:9">
      <c r="B68" s="6" t="s">
        <v>98</v>
      </c>
      <c r="C68" s="7" t="s">
        <v>99</v>
      </c>
      <c r="D68" s="6" t="s">
        <v>100</v>
      </c>
      <c r="E68" s="6" t="s">
        <v>101</v>
      </c>
      <c r="F68" s="8" t="s">
        <v>102</v>
      </c>
      <c r="G68" s="8" t="s">
        <v>103</v>
      </c>
      <c r="H68" s="8" t="s">
        <v>104</v>
      </c>
    </row>
    <row r="69" spans="2:9">
      <c r="B69" s="2" t="s">
        <v>105</v>
      </c>
      <c r="C69" s="23"/>
    </row>
    <row r="70" spans="2:9">
      <c r="B70" s="2" t="s">
        <v>106</v>
      </c>
      <c r="C70" s="23"/>
    </row>
    <row r="71" spans="2:9">
      <c r="B71" s="2" t="s">
        <v>395</v>
      </c>
      <c r="C71" s="23"/>
    </row>
    <row r="72" spans="2:9">
      <c r="B72" s="1" t="s">
        <v>2549</v>
      </c>
      <c r="C72" s="23">
        <v>7.21</v>
      </c>
      <c r="D72" s="1" t="s">
        <v>320</v>
      </c>
      <c r="E72" s="1" t="s">
        <v>396</v>
      </c>
      <c r="F72" s="4">
        <v>5753</v>
      </c>
      <c r="G72" s="4">
        <v>1.62</v>
      </c>
      <c r="H72" s="4">
        <v>0</v>
      </c>
      <c r="I72" s="1" t="s">
        <v>413</v>
      </c>
    </row>
    <row r="73" spans="2:9">
      <c r="B73" s="2" t="s">
        <v>336</v>
      </c>
      <c r="C73" s="30"/>
      <c r="D73" s="2"/>
      <c r="E73" s="2"/>
      <c r="F73" s="10"/>
      <c r="G73" s="10">
        <f>SUM(G68:G72)</f>
        <v>1.62</v>
      </c>
      <c r="H73" s="10">
        <f>SUM(H68:H72)</f>
        <v>0</v>
      </c>
    </row>
    <row r="74" spans="2:9">
      <c r="B74" s="2" t="s">
        <v>397</v>
      </c>
      <c r="C74" s="9"/>
      <c r="D74" s="2"/>
      <c r="E74" s="2"/>
      <c r="F74" s="10"/>
      <c r="G74" s="10">
        <v>173</v>
      </c>
      <c r="H74" s="10">
        <v>0.44</v>
      </c>
    </row>
    <row r="75" spans="2:9">
      <c r="B75" s="2" t="s">
        <v>116</v>
      </c>
      <c r="C75" s="9"/>
      <c r="D75" s="2"/>
      <c r="E75" s="2"/>
      <c r="F75" s="10"/>
      <c r="G75" s="10">
        <v>38949.25</v>
      </c>
      <c r="H75" s="10">
        <v>99.63</v>
      </c>
    </row>
    <row r="76" spans="2:9">
      <c r="B76" s="2" t="s">
        <v>211</v>
      </c>
      <c r="C76" s="9"/>
      <c r="D76" s="2"/>
      <c r="E76" s="2"/>
      <c r="F76" s="10"/>
      <c r="G76" s="10">
        <v>144.10631029999786</v>
      </c>
      <c r="H76" s="10">
        <v>0.37000000000000455</v>
      </c>
    </row>
    <row r="77" spans="2:9">
      <c r="B77" s="2" t="s">
        <v>118</v>
      </c>
      <c r="C77" s="9"/>
      <c r="D77" s="2"/>
      <c r="E77" s="2"/>
      <c r="F77" s="10"/>
      <c r="G77" s="10">
        <v>39093.356310299998</v>
      </c>
      <c r="H77" s="10">
        <v>100</v>
      </c>
    </row>
    <row r="78" spans="2:9">
      <c r="B78" s="1" t="s">
        <v>119</v>
      </c>
    </row>
    <row r="79" spans="2:9">
      <c r="B79" s="1" t="s">
        <v>120</v>
      </c>
    </row>
    <row r="80" spans="2:9">
      <c r="B80" s="1" t="s">
        <v>121</v>
      </c>
      <c r="C80" s="31">
        <v>44742</v>
      </c>
    </row>
    <row r="81" spans="2:7" ht="25.5">
      <c r="B81" s="11" t="s">
        <v>122</v>
      </c>
      <c r="C81" s="5" t="s">
        <v>123</v>
      </c>
    </row>
    <row r="82" spans="2:7">
      <c r="B82" s="2"/>
    </row>
    <row r="83" spans="2:7">
      <c r="B83" s="2" t="s">
        <v>124</v>
      </c>
    </row>
    <row r="84" spans="2:7">
      <c r="B84" s="2" t="s">
        <v>212</v>
      </c>
    </row>
    <row r="85" spans="2:7">
      <c r="B85" s="2" t="s">
        <v>125</v>
      </c>
    </row>
    <row r="86" spans="2:7">
      <c r="B86" s="2" t="s">
        <v>459</v>
      </c>
      <c r="C86" s="9"/>
    </row>
    <row r="87" spans="2:7">
      <c r="B87" s="2" t="s">
        <v>460</v>
      </c>
      <c r="C87" s="9"/>
    </row>
    <row r="88" spans="2:7">
      <c r="B88" s="134" t="s">
        <v>2155</v>
      </c>
      <c r="C88" s="9"/>
    </row>
    <row r="89" spans="2:7">
      <c r="B89" s="134" t="s">
        <v>126</v>
      </c>
    </row>
    <row r="90" spans="2:7">
      <c r="B90" s="134" t="s">
        <v>127</v>
      </c>
    </row>
    <row r="91" spans="2:7">
      <c r="B91" s="2"/>
    </row>
    <row r="92" spans="2:7">
      <c r="B92" s="2"/>
    </row>
    <row r="94" spans="2:7">
      <c r="B94" s="409" t="s">
        <v>2154</v>
      </c>
      <c r="C94" s="410"/>
      <c r="D94" s="410"/>
      <c r="E94" s="410"/>
      <c r="F94" s="410"/>
      <c r="G94" s="411"/>
    </row>
    <row r="95" spans="2:7">
      <c r="B95" s="412"/>
      <c r="C95" s="413"/>
      <c r="D95" s="413"/>
      <c r="E95" s="413"/>
      <c r="F95" s="413"/>
      <c r="G95" s="414"/>
    </row>
    <row r="96" spans="2:7">
      <c r="B96" s="412"/>
      <c r="C96" s="413"/>
      <c r="D96" s="413"/>
      <c r="E96" s="413"/>
      <c r="F96" s="413"/>
      <c r="G96" s="414"/>
    </row>
    <row r="97" spans="2:7">
      <c r="B97" s="412"/>
      <c r="C97" s="413"/>
      <c r="D97" s="413"/>
      <c r="E97" s="413"/>
      <c r="F97" s="413"/>
      <c r="G97" s="414"/>
    </row>
    <row r="98" spans="2:7">
      <c r="B98" s="412"/>
      <c r="C98" s="413"/>
      <c r="D98" s="413"/>
      <c r="E98" s="413"/>
      <c r="F98" s="413"/>
      <c r="G98" s="414"/>
    </row>
    <row r="99" spans="2:7">
      <c r="B99" s="415"/>
      <c r="C99" s="416"/>
      <c r="D99" s="416"/>
      <c r="E99" s="416"/>
      <c r="F99" s="416"/>
      <c r="G99" s="417"/>
    </row>
  </sheetData>
  <mergeCells count="4">
    <mergeCell ref="B1:E1"/>
    <mergeCell ref="C3:C7"/>
    <mergeCell ref="D3:D7"/>
    <mergeCell ref="B94:G99"/>
  </mergeCells>
  <hyperlinks>
    <hyperlink ref="A1" location="Index!A1" display="Index" xr:uid="{00000000-0004-0000-0B00-000000000000}"/>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67"/>
  <sheetViews>
    <sheetView workbookViewId="0">
      <selection activeCell="B1" sqref="B1:E1"/>
    </sheetView>
  </sheetViews>
  <sheetFormatPr defaultRowHeight="12.75"/>
  <cols>
    <col min="1" max="1" width="5.42578125" style="1" bestFit="1" customWidth="1"/>
    <col min="2" max="2" width="80.7109375" style="1" customWidth="1"/>
    <col min="3" max="3" width="25.7109375" style="5" customWidth="1"/>
    <col min="4" max="4" width="25.7109375" style="1" customWidth="1"/>
    <col min="5" max="5" width="13.570312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0" t="s">
        <v>80</v>
      </c>
      <c r="C1" s="390"/>
      <c r="D1" s="390"/>
      <c r="E1" s="390"/>
    </row>
    <row r="2" spans="1:9" ht="13.5" thickBot="1"/>
    <row r="3" spans="1:9" s="15" customFormat="1" ht="15">
      <c r="B3" s="32" t="s">
        <v>2102</v>
      </c>
      <c r="C3" s="391"/>
      <c r="D3" s="394"/>
      <c r="F3" s="21"/>
      <c r="G3" s="21"/>
      <c r="H3" s="21"/>
    </row>
    <row r="4" spans="1:9" s="15" customFormat="1" ht="15">
      <c r="B4" s="97" t="s">
        <v>2103</v>
      </c>
      <c r="C4" s="392"/>
      <c r="D4" s="395"/>
      <c r="F4" s="21"/>
      <c r="G4" s="21"/>
      <c r="H4" s="21"/>
    </row>
    <row r="5" spans="1:9" s="15" customFormat="1" ht="15">
      <c r="B5" s="97" t="s">
        <v>993</v>
      </c>
      <c r="C5" s="392"/>
      <c r="D5" s="395"/>
      <c r="F5" s="21"/>
      <c r="G5" s="21"/>
      <c r="H5" s="21"/>
    </row>
    <row r="6" spans="1:9" s="15" customFormat="1" ht="15">
      <c r="B6" s="97" t="s">
        <v>2095</v>
      </c>
      <c r="C6" s="392"/>
      <c r="D6" s="395"/>
      <c r="F6" s="21"/>
      <c r="G6" s="21"/>
      <c r="H6" s="21"/>
    </row>
    <row r="7" spans="1:9" s="15" customFormat="1" ht="30.75" thickBot="1">
      <c r="B7" s="34" t="s">
        <v>2104</v>
      </c>
      <c r="C7" s="393"/>
      <c r="D7" s="396"/>
      <c r="F7" s="21"/>
      <c r="G7" s="21"/>
      <c r="H7" s="21"/>
    </row>
    <row r="8" spans="1:9" s="15" customFormat="1">
      <c r="C8" s="17" t="s">
        <v>995</v>
      </c>
      <c r="D8" s="17" t="s">
        <v>996</v>
      </c>
      <c r="F8" s="21"/>
      <c r="G8" s="21"/>
      <c r="H8" s="21"/>
    </row>
    <row r="11" spans="1:9">
      <c r="B11" s="1" t="s">
        <v>97</v>
      </c>
    </row>
    <row r="13" spans="1:9">
      <c r="B13" s="6" t="s">
        <v>98</v>
      </c>
      <c r="C13" s="7" t="s">
        <v>99</v>
      </c>
      <c r="D13" s="6" t="s">
        <v>128</v>
      </c>
      <c r="E13" s="6" t="s">
        <v>101</v>
      </c>
      <c r="F13" s="8" t="s">
        <v>102</v>
      </c>
      <c r="G13" s="8" t="s">
        <v>103</v>
      </c>
      <c r="H13" s="8" t="s">
        <v>104</v>
      </c>
      <c r="I13" s="2" t="s">
        <v>129</v>
      </c>
    </row>
    <row r="14" spans="1:9">
      <c r="B14" s="2" t="s">
        <v>130</v>
      </c>
      <c r="C14" s="23"/>
    </row>
    <row r="15" spans="1:9">
      <c r="B15" s="2" t="s">
        <v>106</v>
      </c>
      <c r="C15" s="23"/>
    </row>
    <row r="16" spans="1:9">
      <c r="B16" s="1" t="s">
        <v>1033</v>
      </c>
      <c r="C16" s="23" t="s">
        <v>131</v>
      </c>
      <c r="D16" s="1" t="s">
        <v>143</v>
      </c>
      <c r="E16" s="1" t="s">
        <v>144</v>
      </c>
      <c r="F16" s="4">
        <v>53270</v>
      </c>
      <c r="G16" s="4">
        <v>364.87</v>
      </c>
      <c r="H16" s="4">
        <v>8.65</v>
      </c>
    </row>
    <row r="17" spans="2:8">
      <c r="B17" s="1" t="s">
        <v>1000</v>
      </c>
      <c r="C17" s="23" t="s">
        <v>131</v>
      </c>
      <c r="D17" s="1" t="s">
        <v>137</v>
      </c>
      <c r="E17" s="1" t="s">
        <v>139</v>
      </c>
      <c r="F17" s="4">
        <v>10533</v>
      </c>
      <c r="G17" s="4">
        <v>344.12</v>
      </c>
      <c r="H17" s="4">
        <v>8.15</v>
      </c>
    </row>
    <row r="18" spans="2:8">
      <c r="B18" s="1" t="s">
        <v>1023</v>
      </c>
      <c r="C18" s="23" t="s">
        <v>131</v>
      </c>
      <c r="D18" s="1" t="s">
        <v>177</v>
      </c>
      <c r="E18" s="1" t="s">
        <v>287</v>
      </c>
      <c r="F18" s="4">
        <v>8899</v>
      </c>
      <c r="G18" s="4">
        <v>334.5</v>
      </c>
      <c r="H18" s="4">
        <v>7.93</v>
      </c>
    </row>
    <row r="19" spans="2:8">
      <c r="B19" s="1" t="s">
        <v>1004</v>
      </c>
      <c r="C19" s="23" t="s">
        <v>131</v>
      </c>
      <c r="D19" s="1" t="s">
        <v>137</v>
      </c>
      <c r="E19" s="1" t="s">
        <v>278</v>
      </c>
      <c r="F19" s="4">
        <v>33543</v>
      </c>
      <c r="G19" s="4">
        <v>326.45999999999998</v>
      </c>
      <c r="H19" s="4">
        <v>7.74</v>
      </c>
    </row>
    <row r="20" spans="2:8">
      <c r="B20" s="1" t="s">
        <v>1001</v>
      </c>
      <c r="C20" s="23" t="s">
        <v>131</v>
      </c>
      <c r="D20" s="1" t="s">
        <v>137</v>
      </c>
      <c r="E20" s="1" t="s">
        <v>138</v>
      </c>
      <c r="F20" s="4">
        <v>20827</v>
      </c>
      <c r="G20" s="4">
        <v>304.47000000000003</v>
      </c>
      <c r="H20" s="4">
        <v>7.21</v>
      </c>
    </row>
    <row r="21" spans="2:8">
      <c r="B21" s="1" t="s">
        <v>2601</v>
      </c>
      <c r="C21" s="23" t="s">
        <v>131</v>
      </c>
      <c r="D21" s="1" t="s">
        <v>237</v>
      </c>
      <c r="E21" s="1" t="s">
        <v>416</v>
      </c>
      <c r="F21" s="4">
        <v>50990</v>
      </c>
      <c r="G21" s="4">
        <v>293.8</v>
      </c>
      <c r="H21" s="4">
        <v>6.96</v>
      </c>
    </row>
    <row r="22" spans="2:8">
      <c r="B22" s="1" t="s">
        <v>2211</v>
      </c>
      <c r="C22" s="23" t="s">
        <v>131</v>
      </c>
      <c r="D22" s="1" t="s">
        <v>137</v>
      </c>
      <c r="E22" s="1" t="s">
        <v>387</v>
      </c>
      <c r="F22" s="4">
        <v>22273</v>
      </c>
      <c r="G22" s="4">
        <v>222.73</v>
      </c>
      <c r="H22" s="4">
        <v>5.28</v>
      </c>
    </row>
    <row r="23" spans="2:8">
      <c r="B23" s="1" t="s">
        <v>2221</v>
      </c>
      <c r="C23" s="23" t="s">
        <v>131</v>
      </c>
      <c r="D23" s="1" t="s">
        <v>137</v>
      </c>
      <c r="E23" s="1" t="s">
        <v>162</v>
      </c>
      <c r="F23" s="4">
        <v>52978</v>
      </c>
      <c r="G23" s="4">
        <v>220.41</v>
      </c>
      <c r="H23" s="4">
        <v>5.22</v>
      </c>
    </row>
    <row r="24" spans="2:8">
      <c r="B24" s="1" t="s">
        <v>2256</v>
      </c>
      <c r="C24" s="23" t="s">
        <v>131</v>
      </c>
      <c r="D24" s="1" t="s">
        <v>143</v>
      </c>
      <c r="E24" s="1" t="s">
        <v>417</v>
      </c>
      <c r="F24" s="4">
        <v>23751</v>
      </c>
      <c r="G24" s="4">
        <v>217.14</v>
      </c>
      <c r="H24" s="4">
        <v>5.15</v>
      </c>
    </row>
    <row r="25" spans="2:8">
      <c r="B25" s="1" t="s">
        <v>418</v>
      </c>
      <c r="C25" s="23" t="s">
        <v>131</v>
      </c>
      <c r="D25" s="1" t="s">
        <v>177</v>
      </c>
      <c r="E25" s="1" t="s">
        <v>419</v>
      </c>
      <c r="F25" s="4">
        <v>11564</v>
      </c>
      <c r="G25" s="4">
        <v>162.69999999999999</v>
      </c>
      <c r="H25" s="4">
        <v>3.86</v>
      </c>
    </row>
    <row r="26" spans="2:8">
      <c r="B26" s="1" t="s">
        <v>2602</v>
      </c>
      <c r="C26" s="23" t="s">
        <v>131</v>
      </c>
      <c r="D26" s="1" t="s">
        <v>177</v>
      </c>
      <c r="E26" s="1" t="s">
        <v>420</v>
      </c>
      <c r="F26" s="4">
        <v>287682</v>
      </c>
      <c r="G26" s="4">
        <v>154.91999999999999</v>
      </c>
      <c r="H26" s="4">
        <v>3.67</v>
      </c>
    </row>
    <row r="27" spans="2:8">
      <c r="B27" s="1" t="s">
        <v>2486</v>
      </c>
      <c r="C27" s="23" t="s">
        <v>131</v>
      </c>
      <c r="D27" s="1" t="s">
        <v>207</v>
      </c>
      <c r="E27" s="1" t="s">
        <v>421</v>
      </c>
      <c r="F27" s="4">
        <v>449</v>
      </c>
      <c r="G27" s="4">
        <v>151.71</v>
      </c>
      <c r="H27" s="4">
        <v>3.59</v>
      </c>
    </row>
    <row r="28" spans="2:8">
      <c r="B28" s="1" t="s">
        <v>2603</v>
      </c>
      <c r="C28" s="23" t="s">
        <v>131</v>
      </c>
      <c r="D28" s="1" t="s">
        <v>422</v>
      </c>
      <c r="E28" s="1" t="s">
        <v>423</v>
      </c>
      <c r="F28" s="4">
        <v>24679</v>
      </c>
      <c r="G28" s="4">
        <v>141.4</v>
      </c>
      <c r="H28" s="4">
        <v>3.35</v>
      </c>
    </row>
    <row r="29" spans="2:8">
      <c r="B29" s="1" t="s">
        <v>2604</v>
      </c>
      <c r="C29" s="23" t="s">
        <v>131</v>
      </c>
      <c r="D29" s="1" t="s">
        <v>143</v>
      </c>
      <c r="E29" s="1" t="s">
        <v>424</v>
      </c>
      <c r="F29" s="4">
        <v>1625364</v>
      </c>
      <c r="G29" s="4">
        <v>136.53</v>
      </c>
      <c r="H29" s="4">
        <v>3.24</v>
      </c>
    </row>
    <row r="30" spans="2:8">
      <c r="B30" s="1" t="s">
        <v>2605</v>
      </c>
      <c r="C30" s="23" t="s">
        <v>131</v>
      </c>
      <c r="D30" s="1" t="s">
        <v>422</v>
      </c>
      <c r="E30" s="1" t="s">
        <v>425</v>
      </c>
      <c r="F30" s="4">
        <v>18388</v>
      </c>
      <c r="G30" s="4">
        <v>124.25</v>
      </c>
      <c r="H30" s="4">
        <v>2.94</v>
      </c>
    </row>
    <row r="31" spans="2:8">
      <c r="B31" s="1" t="s">
        <v>2606</v>
      </c>
      <c r="C31" s="23" t="s">
        <v>131</v>
      </c>
      <c r="D31" s="1" t="s">
        <v>177</v>
      </c>
      <c r="E31" s="1" t="s">
        <v>426</v>
      </c>
      <c r="F31" s="4">
        <v>3101</v>
      </c>
      <c r="G31" s="4">
        <v>118.12</v>
      </c>
      <c r="H31" s="4">
        <v>2.8</v>
      </c>
    </row>
    <row r="32" spans="2:8">
      <c r="B32" s="1" t="s">
        <v>2607</v>
      </c>
      <c r="C32" s="23" t="s">
        <v>131</v>
      </c>
      <c r="D32" s="1" t="s">
        <v>137</v>
      </c>
      <c r="E32" s="1" t="s">
        <v>427</v>
      </c>
      <c r="F32" s="4">
        <v>1251</v>
      </c>
      <c r="G32" s="4">
        <v>102.21</v>
      </c>
      <c r="H32" s="4">
        <v>2.42</v>
      </c>
    </row>
    <row r="33" spans="2:8">
      <c r="B33" s="1" t="s">
        <v>2260</v>
      </c>
      <c r="C33" s="23" t="s">
        <v>131</v>
      </c>
      <c r="D33" s="1" t="s">
        <v>137</v>
      </c>
      <c r="E33" s="1" t="s">
        <v>428</v>
      </c>
      <c r="F33" s="4">
        <v>2946</v>
      </c>
      <c r="G33" s="4">
        <v>67.58</v>
      </c>
      <c r="H33" s="4">
        <v>1.6</v>
      </c>
    </row>
    <row r="34" spans="2:8">
      <c r="B34" s="1" t="s">
        <v>2239</v>
      </c>
      <c r="C34" s="23" t="s">
        <v>131</v>
      </c>
      <c r="D34" s="1" t="s">
        <v>137</v>
      </c>
      <c r="E34" s="1" t="s">
        <v>188</v>
      </c>
      <c r="F34" s="4">
        <v>2281</v>
      </c>
      <c r="G34" s="4">
        <v>65.849999999999994</v>
      </c>
      <c r="H34" s="4">
        <v>1.56</v>
      </c>
    </row>
    <row r="35" spans="2:8">
      <c r="B35" s="1" t="s">
        <v>2266</v>
      </c>
      <c r="C35" s="23" t="s">
        <v>131</v>
      </c>
      <c r="D35" s="1" t="s">
        <v>137</v>
      </c>
      <c r="E35" s="1" t="s">
        <v>429</v>
      </c>
      <c r="F35" s="4">
        <v>1620</v>
      </c>
      <c r="G35" s="4">
        <v>64.400000000000006</v>
      </c>
      <c r="H35" s="4">
        <v>1.53</v>
      </c>
    </row>
    <row r="36" spans="2:8">
      <c r="B36" s="1" t="s">
        <v>2282</v>
      </c>
      <c r="C36" s="23" t="s">
        <v>131</v>
      </c>
      <c r="D36" s="1" t="s">
        <v>137</v>
      </c>
      <c r="E36" s="1" t="s">
        <v>185</v>
      </c>
      <c r="F36" s="4">
        <v>1761</v>
      </c>
      <c r="G36" s="4">
        <v>59.91</v>
      </c>
      <c r="H36" s="4">
        <v>1.42</v>
      </c>
    </row>
    <row r="37" spans="2:8">
      <c r="B37" s="1" t="s">
        <v>2545</v>
      </c>
      <c r="C37" s="23" t="s">
        <v>131</v>
      </c>
      <c r="D37" s="1" t="s">
        <v>137</v>
      </c>
      <c r="E37" s="1" t="s">
        <v>430</v>
      </c>
      <c r="F37" s="4">
        <v>1088</v>
      </c>
      <c r="G37" s="4">
        <v>38.51</v>
      </c>
      <c r="H37" s="4">
        <v>0.91</v>
      </c>
    </row>
    <row r="38" spans="2:8">
      <c r="B38" s="1" t="s">
        <v>2279</v>
      </c>
      <c r="C38" s="23" t="s">
        <v>131</v>
      </c>
      <c r="D38" s="1" t="s">
        <v>431</v>
      </c>
      <c r="E38" s="1" t="s">
        <v>432</v>
      </c>
      <c r="F38" s="4">
        <v>958</v>
      </c>
      <c r="G38" s="4">
        <v>29.04</v>
      </c>
      <c r="H38" s="4">
        <v>0.69</v>
      </c>
    </row>
    <row r="39" spans="2:8">
      <c r="B39" s="1" t="s">
        <v>2608</v>
      </c>
      <c r="C39" s="23" t="s">
        <v>131</v>
      </c>
      <c r="D39" s="1" t="s">
        <v>137</v>
      </c>
      <c r="E39" s="1" t="s">
        <v>433</v>
      </c>
      <c r="F39" s="4">
        <v>2548</v>
      </c>
      <c r="G39" s="4">
        <v>25.6</v>
      </c>
      <c r="H39" s="4">
        <v>0.61</v>
      </c>
    </row>
    <row r="40" spans="2:8">
      <c r="B40" s="1" t="s">
        <v>1018</v>
      </c>
      <c r="C40" s="23" t="s">
        <v>131</v>
      </c>
      <c r="D40" s="1" t="s">
        <v>137</v>
      </c>
      <c r="E40" s="1" t="s">
        <v>293</v>
      </c>
      <c r="F40" s="4">
        <v>791</v>
      </c>
      <c r="G40" s="4">
        <v>24.51</v>
      </c>
      <c r="H40" s="4">
        <v>0.57999999999999996</v>
      </c>
    </row>
    <row r="41" spans="2:8">
      <c r="B41" s="1" t="s">
        <v>2491</v>
      </c>
      <c r="C41" s="23" t="s">
        <v>131</v>
      </c>
      <c r="D41" s="1" t="s">
        <v>431</v>
      </c>
      <c r="E41" s="1" t="s">
        <v>434</v>
      </c>
      <c r="F41" s="4">
        <v>2886</v>
      </c>
      <c r="G41" s="4">
        <v>21.84</v>
      </c>
      <c r="H41" s="4">
        <v>0.52</v>
      </c>
    </row>
    <row r="42" spans="2:8">
      <c r="B42" s="1" t="s">
        <v>2568</v>
      </c>
      <c r="C42" s="23" t="s">
        <v>131</v>
      </c>
      <c r="D42" s="1" t="s">
        <v>137</v>
      </c>
      <c r="E42" s="1" t="s">
        <v>181</v>
      </c>
      <c r="F42" s="4">
        <v>5750</v>
      </c>
      <c r="G42" s="4">
        <v>20.309999999999999</v>
      </c>
      <c r="H42" s="4">
        <v>0.48</v>
      </c>
    </row>
    <row r="43" spans="2:8">
      <c r="B43" s="1" t="s">
        <v>2609</v>
      </c>
      <c r="C43" s="23" t="s">
        <v>131</v>
      </c>
      <c r="D43" s="1" t="s">
        <v>137</v>
      </c>
      <c r="E43" s="1" t="s">
        <v>435</v>
      </c>
      <c r="F43" s="4">
        <v>2998</v>
      </c>
      <c r="G43" s="4">
        <v>18.989999999999998</v>
      </c>
      <c r="H43" s="4">
        <v>0.45</v>
      </c>
    </row>
    <row r="44" spans="2:8">
      <c r="B44" s="1" t="s">
        <v>2610</v>
      </c>
      <c r="C44" s="23" t="s">
        <v>131</v>
      </c>
      <c r="D44" s="1" t="s">
        <v>137</v>
      </c>
      <c r="E44" s="1" t="s">
        <v>436</v>
      </c>
      <c r="F44" s="4">
        <v>2098</v>
      </c>
      <c r="G44" s="4">
        <v>17.39</v>
      </c>
      <c r="H44" s="4">
        <v>0.41</v>
      </c>
    </row>
    <row r="45" spans="2:8">
      <c r="B45" s="1" t="s">
        <v>2573</v>
      </c>
      <c r="C45" s="23" t="s">
        <v>131</v>
      </c>
      <c r="D45" s="1" t="s">
        <v>137</v>
      </c>
      <c r="E45" s="1" t="s">
        <v>437</v>
      </c>
      <c r="F45" s="4">
        <v>2508</v>
      </c>
      <c r="G45" s="4">
        <v>16.79</v>
      </c>
      <c r="H45" s="4">
        <v>0.4</v>
      </c>
    </row>
    <row r="46" spans="2:8">
      <c r="B46" s="2" t="s">
        <v>209</v>
      </c>
      <c r="C46" s="9"/>
      <c r="D46" s="2"/>
      <c r="E46" s="2"/>
      <c r="F46" s="10"/>
      <c r="G46" s="10">
        <f>SUM(G13:G45)</f>
        <v>4191.0600000000004</v>
      </c>
      <c r="H46" s="10">
        <f>SUM(H13:H45)</f>
        <v>99.32</v>
      </c>
    </row>
    <row r="47" spans="2:8">
      <c r="B47" s="2" t="s">
        <v>210</v>
      </c>
      <c r="C47" s="9"/>
      <c r="D47" s="2"/>
      <c r="E47" s="2"/>
      <c r="F47" s="10"/>
      <c r="G47" s="10">
        <v>20</v>
      </c>
      <c r="H47" s="10">
        <v>0.47</v>
      </c>
    </row>
    <row r="48" spans="2:8">
      <c r="B48" s="2" t="s">
        <v>116</v>
      </c>
      <c r="C48" s="9"/>
      <c r="D48" s="2"/>
      <c r="E48" s="2"/>
      <c r="F48" s="10"/>
      <c r="G48" s="10">
        <v>4211.0600000000004</v>
      </c>
      <c r="H48" s="10">
        <v>99.78</v>
      </c>
    </row>
    <row r="49" spans="2:8">
      <c r="B49" s="2" t="s">
        <v>211</v>
      </c>
      <c r="C49" s="9"/>
      <c r="D49" s="2"/>
      <c r="E49" s="2"/>
      <c r="F49" s="10"/>
      <c r="G49" s="10">
        <v>9.0096929999999702</v>
      </c>
      <c r="H49" s="10">
        <v>0.21999999999999886</v>
      </c>
    </row>
    <row r="50" spans="2:8">
      <c r="B50" s="2" t="s">
        <v>118</v>
      </c>
      <c r="C50" s="9"/>
      <c r="D50" s="2"/>
      <c r="E50" s="2"/>
      <c r="F50" s="10"/>
      <c r="G50" s="10">
        <v>4220.0696930000004</v>
      </c>
      <c r="H50" s="10">
        <v>100</v>
      </c>
    </row>
    <row r="51" spans="2:8">
      <c r="B51" s="1" t="s">
        <v>119</v>
      </c>
    </row>
    <row r="52" spans="2:8">
      <c r="B52" s="1" t="s">
        <v>120</v>
      </c>
    </row>
    <row r="53" spans="2:8">
      <c r="B53" s="1" t="s">
        <v>121</v>
      </c>
      <c r="C53" s="31">
        <v>44742</v>
      </c>
    </row>
    <row r="54" spans="2:8" ht="25.5">
      <c r="B54" s="11" t="s">
        <v>122</v>
      </c>
      <c r="C54" s="5" t="s">
        <v>123</v>
      </c>
    </row>
    <row r="55" spans="2:8">
      <c r="B55" s="2"/>
    </row>
    <row r="56" spans="2:8">
      <c r="B56" s="2" t="s">
        <v>124</v>
      </c>
    </row>
    <row r="57" spans="2:8">
      <c r="B57" s="2" t="s">
        <v>212</v>
      </c>
    </row>
    <row r="58" spans="2:8">
      <c r="B58" s="2" t="s">
        <v>125</v>
      </c>
    </row>
    <row r="59" spans="2:8">
      <c r="B59" s="2" t="s">
        <v>438</v>
      </c>
      <c r="C59" s="9"/>
    </row>
    <row r="60" spans="2:8">
      <c r="B60" s="134" t="s">
        <v>2145</v>
      </c>
      <c r="C60" s="9"/>
    </row>
    <row r="61" spans="2:8">
      <c r="B61" s="134" t="s">
        <v>126</v>
      </c>
    </row>
    <row r="62" spans="2:8">
      <c r="B62" s="134" t="s">
        <v>127</v>
      </c>
    </row>
    <row r="64" spans="2:8">
      <c r="B64" s="50" t="s">
        <v>1247</v>
      </c>
      <c r="C64" s="51"/>
      <c r="D64" s="52"/>
    </row>
    <row r="65" spans="2:4" ht="30">
      <c r="B65" s="53" t="s">
        <v>1248</v>
      </c>
      <c r="C65" s="54" t="s">
        <v>1249</v>
      </c>
      <c r="D65" s="53" t="s">
        <v>1250</v>
      </c>
    </row>
    <row r="66" spans="2:4">
      <c r="B66" s="55" t="s">
        <v>2114</v>
      </c>
      <c r="C66" s="136">
        <v>4.9999968529999999</v>
      </c>
      <c r="D66" s="101">
        <v>0.56000000000000005</v>
      </c>
    </row>
    <row r="67" spans="2:4">
      <c r="B67" s="55" t="s">
        <v>2164</v>
      </c>
      <c r="C67" s="137">
        <v>32.58</v>
      </c>
      <c r="D67" s="101">
        <v>116.26</v>
      </c>
    </row>
  </sheetData>
  <mergeCells count="3">
    <mergeCell ref="B1:E1"/>
    <mergeCell ref="C3:C7"/>
    <mergeCell ref="D3:D7"/>
  </mergeCells>
  <hyperlinks>
    <hyperlink ref="A1" location="Index!A1" display="Index" xr:uid="{00000000-0004-0000-0900-000000000000}"/>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5"/>
  <sheetViews>
    <sheetView workbookViewId="0">
      <selection activeCell="B1" sqref="B1:E1"/>
    </sheetView>
  </sheetViews>
  <sheetFormatPr defaultRowHeight="12.75"/>
  <cols>
    <col min="1" max="1" width="5.42578125" style="1" bestFit="1" customWidth="1"/>
    <col min="2" max="2" width="80.7109375" style="1" customWidth="1"/>
    <col min="3" max="3" width="25.7109375" style="5" customWidth="1"/>
    <col min="4" max="4" width="25.7109375" style="1" customWidth="1"/>
    <col min="5" max="5" width="13.570312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0" t="s">
        <v>78</v>
      </c>
      <c r="C1" s="390"/>
      <c r="D1" s="390"/>
      <c r="E1" s="390"/>
    </row>
    <row r="2" spans="1:9" ht="13.5" thickBot="1"/>
    <row r="3" spans="1:9" s="15" customFormat="1" ht="15">
      <c r="B3" s="32" t="s">
        <v>2105</v>
      </c>
      <c r="C3" s="391"/>
      <c r="D3" s="394"/>
      <c r="F3" s="21"/>
      <c r="G3" s="21"/>
      <c r="H3" s="21"/>
    </row>
    <row r="4" spans="1:9" s="15" customFormat="1" ht="30">
      <c r="B4" s="97" t="s">
        <v>2106</v>
      </c>
      <c r="C4" s="392"/>
      <c r="D4" s="395"/>
      <c r="F4" s="21"/>
      <c r="G4" s="21"/>
      <c r="H4" s="21"/>
    </row>
    <row r="5" spans="1:9" s="15" customFormat="1" ht="15">
      <c r="B5" s="97" t="s">
        <v>993</v>
      </c>
      <c r="C5" s="392"/>
      <c r="D5" s="395"/>
      <c r="F5" s="21"/>
      <c r="G5" s="21"/>
      <c r="H5" s="21"/>
    </row>
    <row r="6" spans="1:9" s="15" customFormat="1" ht="15">
      <c r="B6" s="97" t="s">
        <v>2095</v>
      </c>
      <c r="C6" s="392"/>
      <c r="D6" s="395"/>
      <c r="F6" s="21"/>
      <c r="G6" s="21"/>
      <c r="H6" s="21"/>
    </row>
    <row r="7" spans="1:9" s="15" customFormat="1" ht="15.75" thickBot="1">
      <c r="B7" s="34" t="s">
        <v>2107</v>
      </c>
      <c r="C7" s="393"/>
      <c r="D7" s="396"/>
      <c r="F7" s="21"/>
      <c r="G7" s="21"/>
      <c r="H7" s="21"/>
    </row>
    <row r="8" spans="1:9" s="15" customFormat="1">
      <c r="C8" s="17" t="s">
        <v>995</v>
      </c>
      <c r="D8" s="17" t="s">
        <v>996</v>
      </c>
      <c r="F8" s="21"/>
      <c r="G8" s="21"/>
      <c r="H8" s="21"/>
    </row>
    <row r="11" spans="1:9">
      <c r="B11" s="1" t="s">
        <v>97</v>
      </c>
    </row>
    <row r="13" spans="1:9">
      <c r="B13" s="6" t="s">
        <v>98</v>
      </c>
      <c r="C13" s="7" t="s">
        <v>99</v>
      </c>
      <c r="D13" s="6" t="s">
        <v>128</v>
      </c>
      <c r="E13" s="6" t="s">
        <v>101</v>
      </c>
      <c r="F13" s="8" t="s">
        <v>102</v>
      </c>
      <c r="G13" s="8" t="s">
        <v>103</v>
      </c>
      <c r="H13" s="8" t="s">
        <v>104</v>
      </c>
      <c r="I13" s="2" t="s">
        <v>129</v>
      </c>
    </row>
    <row r="14" spans="1:9">
      <c r="B14" s="2" t="s">
        <v>439</v>
      </c>
    </row>
    <row r="15" spans="1:9">
      <c r="B15" s="1" t="s">
        <v>80</v>
      </c>
      <c r="C15" s="23" t="s">
        <v>131</v>
      </c>
      <c r="D15" s="1" t="s">
        <v>440</v>
      </c>
      <c r="E15" s="1" t="s">
        <v>441</v>
      </c>
      <c r="F15" s="4">
        <v>5196000</v>
      </c>
      <c r="G15" s="4">
        <v>2689.25</v>
      </c>
      <c r="H15" s="4">
        <v>95.95</v>
      </c>
    </row>
    <row r="16" spans="1:9">
      <c r="B16" s="2" t="s">
        <v>209</v>
      </c>
      <c r="C16" s="9"/>
      <c r="D16" s="2"/>
      <c r="E16" s="2"/>
      <c r="F16" s="10"/>
      <c r="G16" s="10">
        <f>SUM(G14:G15)</f>
        <v>2689.25</v>
      </c>
      <c r="H16" s="10">
        <f>SUM(H14:H15)</f>
        <v>95.95</v>
      </c>
    </row>
    <row r="17" spans="2:8">
      <c r="B17" s="2" t="s">
        <v>210</v>
      </c>
      <c r="C17" s="9"/>
      <c r="D17" s="2"/>
      <c r="E17" s="2"/>
      <c r="F17" s="10"/>
      <c r="G17" s="10">
        <v>112</v>
      </c>
      <c r="H17" s="10">
        <v>4</v>
      </c>
    </row>
    <row r="18" spans="2:8">
      <c r="B18" s="2" t="s">
        <v>116</v>
      </c>
      <c r="C18" s="9"/>
      <c r="D18" s="2"/>
      <c r="E18" s="2"/>
      <c r="F18" s="10"/>
      <c r="G18" s="10">
        <v>2801.25</v>
      </c>
      <c r="H18" s="10">
        <v>99.95</v>
      </c>
    </row>
    <row r="19" spans="2:8">
      <c r="B19" s="2" t="s">
        <v>211</v>
      </c>
      <c r="C19" s="9"/>
      <c r="D19" s="2"/>
      <c r="E19" s="2"/>
      <c r="F19" s="10"/>
      <c r="G19" s="10">
        <v>1.3731284999998934</v>
      </c>
      <c r="H19" s="10">
        <v>4.9999999999997158E-2</v>
      </c>
    </row>
    <row r="20" spans="2:8">
      <c r="B20" s="2" t="s">
        <v>118</v>
      </c>
      <c r="C20" s="9"/>
      <c r="D20" s="2"/>
      <c r="E20" s="2"/>
      <c r="F20" s="10"/>
      <c r="G20" s="10">
        <v>2802.6231284999999</v>
      </c>
      <c r="H20" s="10">
        <v>100</v>
      </c>
    </row>
    <row r="21" spans="2:8">
      <c r="B21" s="1" t="s">
        <v>119</v>
      </c>
    </row>
    <row r="22" spans="2:8">
      <c r="B22" s="1" t="s">
        <v>120</v>
      </c>
    </row>
    <row r="23" spans="2:8">
      <c r="B23" s="1" t="s">
        <v>121</v>
      </c>
      <c r="C23" s="31">
        <v>44742</v>
      </c>
    </row>
    <row r="24" spans="2:8" ht="25.5">
      <c r="B24" s="11" t="s">
        <v>122</v>
      </c>
      <c r="C24" s="5" t="s">
        <v>123</v>
      </c>
    </row>
    <row r="25" spans="2:8">
      <c r="B25" s="2"/>
    </row>
    <row r="26" spans="2:8">
      <c r="B26" s="2" t="s">
        <v>124</v>
      </c>
    </row>
    <row r="27" spans="2:8">
      <c r="B27" s="2" t="s">
        <v>212</v>
      </c>
    </row>
    <row r="28" spans="2:8">
      <c r="B28" s="2" t="s">
        <v>125</v>
      </c>
    </row>
    <row r="29" spans="2:8">
      <c r="B29" s="2" t="s">
        <v>442</v>
      </c>
      <c r="C29" s="9"/>
    </row>
    <row r="30" spans="2:8">
      <c r="B30" s="2" t="s">
        <v>443</v>
      </c>
      <c r="C30" s="9"/>
    </row>
    <row r="31" spans="2:8">
      <c r="B31" s="2" t="s">
        <v>444</v>
      </c>
      <c r="C31" s="9"/>
    </row>
    <row r="32" spans="2:8">
      <c r="B32" s="2" t="s">
        <v>445</v>
      </c>
      <c r="C32" s="9"/>
    </row>
    <row r="33" spans="2:3">
      <c r="B33" s="134" t="s">
        <v>2165</v>
      </c>
      <c r="C33" s="9"/>
    </row>
    <row r="34" spans="2:3">
      <c r="B34" s="134" t="s">
        <v>126</v>
      </c>
    </row>
    <row r="35" spans="2:3">
      <c r="B35" s="134" t="s">
        <v>127</v>
      </c>
    </row>
  </sheetData>
  <mergeCells count="3">
    <mergeCell ref="B1:E1"/>
    <mergeCell ref="C3:C7"/>
    <mergeCell ref="D3:D7"/>
  </mergeCells>
  <hyperlinks>
    <hyperlink ref="A1" location="Index!A1" display="Index" xr:uid="{00000000-0004-0000-0A00-000000000000}"/>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91"/>
  <sheetViews>
    <sheetView workbookViewId="0">
      <selection activeCell="B1" sqref="B1:E1"/>
    </sheetView>
  </sheetViews>
  <sheetFormatPr defaultRowHeight="12.75"/>
  <cols>
    <col min="1" max="1" width="5.42578125" style="1" bestFit="1" customWidth="1"/>
    <col min="2" max="2" width="80.7109375" style="1" customWidth="1"/>
    <col min="3" max="3" width="25.7109375" style="5" customWidth="1"/>
    <col min="4" max="4" width="25.7109375" style="1" customWidth="1"/>
    <col min="5" max="5" width="13.570312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0" t="s">
        <v>51</v>
      </c>
      <c r="C1" s="390"/>
      <c r="D1" s="390"/>
      <c r="E1" s="390"/>
    </row>
    <row r="2" spans="1:9" ht="13.5" thickBot="1"/>
    <row r="3" spans="1:9" s="15" customFormat="1" ht="15">
      <c r="B3" s="32" t="s">
        <v>2108</v>
      </c>
      <c r="C3" s="391"/>
      <c r="D3" s="394"/>
      <c r="F3" s="21"/>
      <c r="G3" s="21"/>
      <c r="H3" s="21"/>
    </row>
    <row r="4" spans="1:9" s="15" customFormat="1" ht="15">
      <c r="B4" s="33" t="s">
        <v>2109</v>
      </c>
      <c r="C4" s="392"/>
      <c r="D4" s="395"/>
      <c r="F4" s="21"/>
      <c r="G4" s="21"/>
      <c r="H4" s="21"/>
    </row>
    <row r="5" spans="1:9" s="15" customFormat="1" ht="15">
      <c r="B5" s="33" t="s">
        <v>993</v>
      </c>
      <c r="C5" s="392"/>
      <c r="D5" s="395"/>
      <c r="F5" s="21"/>
      <c r="G5" s="21"/>
      <c r="H5" s="21"/>
    </row>
    <row r="6" spans="1:9" s="15" customFormat="1" ht="15">
      <c r="B6" s="33" t="s">
        <v>2059</v>
      </c>
      <c r="C6" s="392"/>
      <c r="D6" s="395"/>
      <c r="F6" s="21"/>
      <c r="G6" s="21"/>
      <c r="H6" s="21"/>
    </row>
    <row r="7" spans="1:9" s="15" customFormat="1" ht="30.75" thickBot="1">
      <c r="B7" s="34" t="s">
        <v>2110</v>
      </c>
      <c r="C7" s="393"/>
      <c r="D7" s="396"/>
      <c r="F7" s="21"/>
      <c r="G7" s="21"/>
      <c r="H7" s="21"/>
    </row>
    <row r="8" spans="1:9" s="15" customFormat="1">
      <c r="C8" s="17" t="s">
        <v>995</v>
      </c>
      <c r="D8" s="17" t="s">
        <v>996</v>
      </c>
      <c r="F8" s="21"/>
      <c r="G8" s="21"/>
      <c r="H8" s="21"/>
    </row>
    <row r="11" spans="1:9">
      <c r="B11" s="1" t="s">
        <v>97</v>
      </c>
    </row>
    <row r="13" spans="1:9">
      <c r="B13" s="6" t="s">
        <v>98</v>
      </c>
      <c r="C13" s="7" t="s">
        <v>99</v>
      </c>
      <c r="D13" s="6" t="s">
        <v>128</v>
      </c>
      <c r="E13" s="6" t="s">
        <v>101</v>
      </c>
      <c r="F13" s="8" t="s">
        <v>102</v>
      </c>
      <c r="G13" s="8" t="s">
        <v>103</v>
      </c>
      <c r="H13" s="8" t="s">
        <v>104</v>
      </c>
      <c r="I13" s="2" t="s">
        <v>129</v>
      </c>
    </row>
    <row r="14" spans="1:9">
      <c r="B14" s="2" t="s">
        <v>130</v>
      </c>
      <c r="C14" s="23"/>
    </row>
    <row r="15" spans="1:9">
      <c r="B15" s="2" t="s">
        <v>106</v>
      </c>
      <c r="C15" s="23"/>
    </row>
    <row r="16" spans="1:9">
      <c r="B16" s="1" t="s">
        <v>1000</v>
      </c>
      <c r="C16" s="23" t="s">
        <v>131</v>
      </c>
      <c r="D16" s="1" t="s">
        <v>137</v>
      </c>
      <c r="E16" s="1" t="s">
        <v>139</v>
      </c>
      <c r="F16" s="4">
        <v>303483</v>
      </c>
      <c r="G16" s="4">
        <v>9915.09</v>
      </c>
      <c r="H16" s="4">
        <v>8.27</v>
      </c>
    </row>
    <row r="17" spans="2:8">
      <c r="B17" s="1" t="s">
        <v>1001</v>
      </c>
      <c r="C17" s="23" t="s">
        <v>131</v>
      </c>
      <c r="D17" s="1" t="s">
        <v>137</v>
      </c>
      <c r="E17" s="1" t="s">
        <v>138</v>
      </c>
      <c r="F17" s="4">
        <v>640000</v>
      </c>
      <c r="G17" s="4">
        <v>9356.16</v>
      </c>
      <c r="H17" s="4">
        <v>7.8</v>
      </c>
    </row>
    <row r="18" spans="2:8">
      <c r="B18" s="1" t="s">
        <v>2247</v>
      </c>
      <c r="C18" s="23" t="s">
        <v>131</v>
      </c>
      <c r="D18" s="1" t="s">
        <v>141</v>
      </c>
      <c r="E18" s="1" t="s">
        <v>152</v>
      </c>
      <c r="F18" s="4">
        <v>285000</v>
      </c>
      <c r="G18" s="4">
        <v>6357.21</v>
      </c>
      <c r="H18" s="4">
        <v>5.3</v>
      </c>
    </row>
    <row r="19" spans="2:8">
      <c r="B19" s="1" t="s">
        <v>1004</v>
      </c>
      <c r="C19" s="23" t="s">
        <v>131</v>
      </c>
      <c r="D19" s="1" t="s">
        <v>137</v>
      </c>
      <c r="E19" s="1" t="s">
        <v>278</v>
      </c>
      <c r="F19" s="4">
        <v>602000</v>
      </c>
      <c r="G19" s="4">
        <v>5858.97</v>
      </c>
      <c r="H19" s="4">
        <v>4.8899999999999997</v>
      </c>
    </row>
    <row r="20" spans="2:8">
      <c r="B20" s="1" t="s">
        <v>2607</v>
      </c>
      <c r="C20" s="23" t="s">
        <v>131</v>
      </c>
      <c r="D20" s="1" t="s">
        <v>137</v>
      </c>
      <c r="E20" s="1" t="s">
        <v>427</v>
      </c>
      <c r="F20" s="4">
        <v>48000</v>
      </c>
      <c r="G20" s="4">
        <v>3921.86</v>
      </c>
      <c r="H20" s="4">
        <v>3.27</v>
      </c>
    </row>
    <row r="21" spans="2:8">
      <c r="B21" s="1" t="s">
        <v>1010</v>
      </c>
      <c r="C21" s="23" t="s">
        <v>131</v>
      </c>
      <c r="D21" s="1" t="s">
        <v>168</v>
      </c>
      <c r="E21" s="1" t="s">
        <v>282</v>
      </c>
      <c r="F21" s="4">
        <v>1080000</v>
      </c>
      <c r="G21" s="4">
        <v>3920.4</v>
      </c>
      <c r="H21" s="4">
        <v>3.27</v>
      </c>
    </row>
    <row r="22" spans="2:8">
      <c r="B22" s="1" t="s">
        <v>2211</v>
      </c>
      <c r="C22" s="23" t="s">
        <v>131</v>
      </c>
      <c r="D22" s="1" t="s">
        <v>137</v>
      </c>
      <c r="E22" s="1" t="s">
        <v>387</v>
      </c>
      <c r="F22" s="4">
        <v>345000</v>
      </c>
      <c r="G22" s="4">
        <v>3450</v>
      </c>
      <c r="H22" s="4">
        <v>2.88</v>
      </c>
    </row>
    <row r="23" spans="2:8">
      <c r="B23" s="1" t="s">
        <v>2259</v>
      </c>
      <c r="C23" s="23" t="s">
        <v>131</v>
      </c>
      <c r="D23" s="1" t="s">
        <v>153</v>
      </c>
      <c r="E23" s="1" t="s">
        <v>550</v>
      </c>
      <c r="F23" s="4">
        <v>129000</v>
      </c>
      <c r="G23" s="4">
        <v>3096.58</v>
      </c>
      <c r="H23" s="4">
        <v>2.58</v>
      </c>
    </row>
    <row r="24" spans="2:8">
      <c r="B24" s="1" t="s">
        <v>1012</v>
      </c>
      <c r="C24" s="23" t="s">
        <v>131</v>
      </c>
      <c r="D24" s="1" t="s">
        <v>170</v>
      </c>
      <c r="E24" s="1" t="s">
        <v>171</v>
      </c>
      <c r="F24" s="4">
        <v>420000</v>
      </c>
      <c r="G24" s="4">
        <v>2966.67</v>
      </c>
      <c r="H24" s="4">
        <v>2.4700000000000002</v>
      </c>
    </row>
    <row r="25" spans="2:8">
      <c r="B25" s="1" t="s">
        <v>2611</v>
      </c>
      <c r="C25" s="23" t="s">
        <v>131</v>
      </c>
      <c r="D25" s="1" t="s">
        <v>155</v>
      </c>
      <c r="E25" s="1" t="s">
        <v>720</v>
      </c>
      <c r="F25" s="4">
        <v>388000</v>
      </c>
      <c r="G25" s="4">
        <v>2781.57</v>
      </c>
      <c r="H25" s="4">
        <v>2.3199999999999998</v>
      </c>
    </row>
    <row r="26" spans="2:8">
      <c r="B26" s="1" t="s">
        <v>2433</v>
      </c>
      <c r="C26" s="23" t="s">
        <v>131</v>
      </c>
      <c r="D26" s="1" t="s">
        <v>155</v>
      </c>
      <c r="E26" s="1" t="s">
        <v>472</v>
      </c>
      <c r="F26" s="4">
        <v>262000</v>
      </c>
      <c r="G26" s="4">
        <v>2683.4</v>
      </c>
      <c r="H26" s="4">
        <v>2.2400000000000002</v>
      </c>
    </row>
    <row r="27" spans="2:8">
      <c r="B27" s="1" t="s">
        <v>2434</v>
      </c>
      <c r="C27" s="23" t="s">
        <v>131</v>
      </c>
      <c r="D27" s="1" t="s">
        <v>159</v>
      </c>
      <c r="E27" s="1" t="s">
        <v>161</v>
      </c>
      <c r="F27" s="4">
        <v>53000</v>
      </c>
      <c r="G27" s="4">
        <v>2328.71</v>
      </c>
      <c r="H27" s="4">
        <v>1.94</v>
      </c>
    </row>
    <row r="28" spans="2:8">
      <c r="B28" s="1" t="s">
        <v>2242</v>
      </c>
      <c r="C28" s="23" t="s">
        <v>131</v>
      </c>
      <c r="D28" s="1" t="s">
        <v>168</v>
      </c>
      <c r="E28" s="1" t="s">
        <v>176</v>
      </c>
      <c r="F28" s="4">
        <v>41100</v>
      </c>
      <c r="G28" s="4">
        <v>2304.6</v>
      </c>
      <c r="H28" s="4">
        <v>1.92</v>
      </c>
    </row>
    <row r="29" spans="2:8">
      <c r="B29" s="1" t="s">
        <v>2267</v>
      </c>
      <c r="C29" s="23" t="s">
        <v>131</v>
      </c>
      <c r="D29" s="1" t="s">
        <v>191</v>
      </c>
      <c r="E29" s="1" t="s">
        <v>360</v>
      </c>
      <c r="F29" s="4">
        <v>80000</v>
      </c>
      <c r="G29" s="4">
        <v>2047.6</v>
      </c>
      <c r="H29" s="4">
        <v>1.71</v>
      </c>
    </row>
    <row r="30" spans="2:8">
      <c r="B30" s="1" t="s">
        <v>2468</v>
      </c>
      <c r="C30" s="23" t="s">
        <v>131</v>
      </c>
      <c r="D30" s="1" t="s">
        <v>174</v>
      </c>
      <c r="E30" s="1" t="s">
        <v>358</v>
      </c>
      <c r="F30" s="4">
        <v>56000</v>
      </c>
      <c r="G30" s="4">
        <v>2044.9</v>
      </c>
      <c r="H30" s="4">
        <v>1.7</v>
      </c>
    </row>
    <row r="31" spans="2:8">
      <c r="B31" s="1" t="s">
        <v>1013</v>
      </c>
      <c r="C31" s="23" t="s">
        <v>131</v>
      </c>
      <c r="D31" s="1" t="s">
        <v>147</v>
      </c>
      <c r="E31" s="1" t="s">
        <v>284</v>
      </c>
      <c r="F31" s="4">
        <v>74000</v>
      </c>
      <c r="G31" s="4">
        <v>1994.45</v>
      </c>
      <c r="H31" s="4">
        <v>1.66</v>
      </c>
    </row>
    <row r="32" spans="2:8">
      <c r="B32" s="1" t="s">
        <v>2487</v>
      </c>
      <c r="C32" s="23" t="s">
        <v>131</v>
      </c>
      <c r="D32" s="1" t="s">
        <v>177</v>
      </c>
      <c r="E32" s="1" t="s">
        <v>178</v>
      </c>
      <c r="F32" s="4">
        <v>55000</v>
      </c>
      <c r="G32" s="4">
        <v>1873.36</v>
      </c>
      <c r="H32" s="4">
        <v>1.56</v>
      </c>
    </row>
    <row r="33" spans="2:8">
      <c r="B33" s="1" t="s">
        <v>2258</v>
      </c>
      <c r="C33" s="23" t="s">
        <v>131</v>
      </c>
      <c r="D33" s="1" t="s">
        <v>172</v>
      </c>
      <c r="E33" s="1" t="s">
        <v>548</v>
      </c>
      <c r="F33" s="4">
        <v>245000</v>
      </c>
      <c r="G33" s="4">
        <v>1856</v>
      </c>
      <c r="H33" s="4">
        <v>1.55</v>
      </c>
    </row>
    <row r="34" spans="2:8">
      <c r="B34" s="1" t="s">
        <v>1027</v>
      </c>
      <c r="C34" s="23" t="s">
        <v>131</v>
      </c>
      <c r="D34" s="1" t="s">
        <v>147</v>
      </c>
      <c r="E34" s="1" t="s">
        <v>288</v>
      </c>
      <c r="F34" s="4">
        <v>164000</v>
      </c>
      <c r="G34" s="4">
        <v>1801.05</v>
      </c>
      <c r="H34" s="4">
        <v>1.5</v>
      </c>
    </row>
    <row r="35" spans="2:8">
      <c r="B35" s="1" t="s">
        <v>2431</v>
      </c>
      <c r="C35" s="23" t="s">
        <v>131</v>
      </c>
      <c r="D35" s="1" t="s">
        <v>191</v>
      </c>
      <c r="E35" s="1" t="s">
        <v>356</v>
      </c>
      <c r="F35" s="4">
        <v>180000</v>
      </c>
      <c r="G35" s="4">
        <v>1715.67</v>
      </c>
      <c r="H35" s="4">
        <v>1.43</v>
      </c>
    </row>
    <row r="36" spans="2:8">
      <c r="B36" s="1" t="s">
        <v>2553</v>
      </c>
      <c r="C36" s="23" t="s">
        <v>131</v>
      </c>
      <c r="D36" s="1" t="s">
        <v>147</v>
      </c>
      <c r="E36" s="1" t="s">
        <v>625</v>
      </c>
      <c r="F36" s="4">
        <v>320000</v>
      </c>
      <c r="G36" s="4">
        <v>1682.24</v>
      </c>
      <c r="H36" s="4">
        <v>1.4</v>
      </c>
    </row>
    <row r="37" spans="2:8">
      <c r="B37" s="1" t="s">
        <v>2490</v>
      </c>
      <c r="C37" s="23" t="s">
        <v>131</v>
      </c>
      <c r="D37" s="1" t="s">
        <v>172</v>
      </c>
      <c r="E37" s="1" t="s">
        <v>551</v>
      </c>
      <c r="F37" s="4">
        <v>112020</v>
      </c>
      <c r="G37" s="4">
        <v>1665.57</v>
      </c>
      <c r="H37" s="4">
        <v>1.39</v>
      </c>
    </row>
    <row r="38" spans="2:8">
      <c r="B38" s="1" t="s">
        <v>2514</v>
      </c>
      <c r="C38" s="23" t="s">
        <v>131</v>
      </c>
      <c r="D38" s="1" t="s">
        <v>159</v>
      </c>
      <c r="E38" s="1" t="s">
        <v>537</v>
      </c>
      <c r="F38" s="4">
        <v>60906</v>
      </c>
      <c r="G38" s="4">
        <v>1645.5</v>
      </c>
      <c r="H38" s="4">
        <v>1.37</v>
      </c>
    </row>
    <row r="39" spans="2:8">
      <c r="B39" s="1" t="s">
        <v>2260</v>
      </c>
      <c r="C39" s="23" t="s">
        <v>131</v>
      </c>
      <c r="D39" s="1" t="s">
        <v>137</v>
      </c>
      <c r="E39" s="1" t="s">
        <v>428</v>
      </c>
      <c r="F39" s="4">
        <v>70000</v>
      </c>
      <c r="G39" s="4">
        <v>1605.84</v>
      </c>
      <c r="H39" s="4">
        <v>1.34</v>
      </c>
    </row>
    <row r="40" spans="2:8">
      <c r="B40" s="1" t="s">
        <v>2561</v>
      </c>
      <c r="C40" s="23" t="s">
        <v>131</v>
      </c>
      <c r="D40" s="1" t="s">
        <v>233</v>
      </c>
      <c r="E40" s="1" t="s">
        <v>594</v>
      </c>
      <c r="F40" s="4">
        <v>310882</v>
      </c>
      <c r="G40" s="4">
        <v>1603.06</v>
      </c>
      <c r="H40" s="4">
        <v>1.34</v>
      </c>
    </row>
    <row r="41" spans="2:8">
      <c r="B41" s="1" t="s">
        <v>2516</v>
      </c>
      <c r="C41" s="23" t="s">
        <v>131</v>
      </c>
      <c r="D41" s="1" t="s">
        <v>250</v>
      </c>
      <c r="E41" s="1" t="s">
        <v>372</v>
      </c>
      <c r="F41" s="4">
        <v>380000</v>
      </c>
      <c r="G41" s="4">
        <v>1591.63</v>
      </c>
      <c r="H41" s="4">
        <v>1.33</v>
      </c>
    </row>
    <row r="42" spans="2:8">
      <c r="B42" s="1" t="s">
        <v>2612</v>
      </c>
      <c r="C42" s="23" t="s">
        <v>131</v>
      </c>
      <c r="D42" s="1" t="s">
        <v>137</v>
      </c>
      <c r="E42" s="1" t="s">
        <v>721</v>
      </c>
      <c r="F42" s="4">
        <v>300000</v>
      </c>
      <c r="G42" s="4">
        <v>1552.95</v>
      </c>
      <c r="H42" s="4">
        <v>1.29</v>
      </c>
    </row>
    <row r="43" spans="2:8">
      <c r="B43" s="1" t="s">
        <v>2494</v>
      </c>
      <c r="C43" s="23" t="s">
        <v>131</v>
      </c>
      <c r="D43" s="1" t="s">
        <v>155</v>
      </c>
      <c r="E43" s="1" t="s">
        <v>523</v>
      </c>
      <c r="F43" s="4">
        <v>69050</v>
      </c>
      <c r="G43" s="4">
        <v>1535.53</v>
      </c>
      <c r="H43" s="4">
        <v>1.28</v>
      </c>
    </row>
    <row r="44" spans="2:8">
      <c r="B44" s="1" t="s">
        <v>2438</v>
      </c>
      <c r="C44" s="23" t="s">
        <v>131</v>
      </c>
      <c r="D44" s="1" t="s">
        <v>174</v>
      </c>
      <c r="E44" s="1" t="s">
        <v>201</v>
      </c>
      <c r="F44" s="4">
        <v>47000</v>
      </c>
      <c r="G44" s="4">
        <v>1503.13</v>
      </c>
      <c r="H44" s="4">
        <v>1.25</v>
      </c>
    </row>
    <row r="45" spans="2:8">
      <c r="B45" s="1" t="s">
        <v>2301</v>
      </c>
      <c r="C45" s="23" t="s">
        <v>131</v>
      </c>
      <c r="D45" s="1" t="s">
        <v>159</v>
      </c>
      <c r="E45" s="1" t="s">
        <v>455</v>
      </c>
      <c r="F45" s="4">
        <v>160000</v>
      </c>
      <c r="G45" s="4">
        <v>1467.52</v>
      </c>
      <c r="H45" s="4">
        <v>1.22</v>
      </c>
    </row>
    <row r="46" spans="2:8">
      <c r="B46" s="1" t="s">
        <v>2503</v>
      </c>
      <c r="C46" s="23" t="s">
        <v>131</v>
      </c>
      <c r="D46" s="1" t="s">
        <v>233</v>
      </c>
      <c r="E46" s="1" t="s">
        <v>521</v>
      </c>
      <c r="F46" s="4">
        <v>3600</v>
      </c>
      <c r="G46" s="4">
        <v>1445.99</v>
      </c>
      <c r="H46" s="4">
        <v>1.21</v>
      </c>
    </row>
    <row r="47" spans="2:8">
      <c r="B47" s="1" t="s">
        <v>2486</v>
      </c>
      <c r="C47" s="23" t="s">
        <v>131</v>
      </c>
      <c r="D47" s="1" t="s">
        <v>207</v>
      </c>
      <c r="E47" s="1" t="s">
        <v>421</v>
      </c>
      <c r="F47" s="4">
        <v>4264</v>
      </c>
      <c r="G47" s="4">
        <v>1440.71</v>
      </c>
      <c r="H47" s="4">
        <v>1.2</v>
      </c>
    </row>
    <row r="48" spans="2:8">
      <c r="B48" s="1" t="s">
        <v>1015</v>
      </c>
      <c r="C48" s="23" t="s">
        <v>131</v>
      </c>
      <c r="D48" s="1" t="s">
        <v>193</v>
      </c>
      <c r="E48" s="1" t="s">
        <v>194</v>
      </c>
      <c r="F48" s="4">
        <v>6500</v>
      </c>
      <c r="G48" s="4">
        <v>1420.51</v>
      </c>
      <c r="H48" s="4">
        <v>1.18</v>
      </c>
    </row>
    <row r="49" spans="2:8">
      <c r="B49" s="1" t="s">
        <v>2239</v>
      </c>
      <c r="C49" s="23" t="s">
        <v>131</v>
      </c>
      <c r="D49" s="1" t="s">
        <v>137</v>
      </c>
      <c r="E49" s="1" t="s">
        <v>188</v>
      </c>
      <c r="F49" s="4">
        <v>49000</v>
      </c>
      <c r="G49" s="4">
        <v>1414.65</v>
      </c>
      <c r="H49" s="4">
        <v>1.18</v>
      </c>
    </row>
    <row r="50" spans="2:8">
      <c r="B50" s="1" t="s">
        <v>2509</v>
      </c>
      <c r="C50" s="23" t="s">
        <v>131</v>
      </c>
      <c r="D50" s="1" t="s">
        <v>155</v>
      </c>
      <c r="E50" s="1" t="s">
        <v>534</v>
      </c>
      <c r="F50" s="4">
        <v>85333</v>
      </c>
      <c r="G50" s="4">
        <v>1412.69</v>
      </c>
      <c r="H50" s="4">
        <v>1.18</v>
      </c>
    </row>
    <row r="51" spans="2:8">
      <c r="B51" s="1" t="s">
        <v>2499</v>
      </c>
      <c r="C51" s="23" t="s">
        <v>131</v>
      </c>
      <c r="D51" s="1" t="s">
        <v>159</v>
      </c>
      <c r="E51" s="1" t="s">
        <v>184</v>
      </c>
      <c r="F51" s="4">
        <v>46400</v>
      </c>
      <c r="G51" s="4">
        <v>1391.33</v>
      </c>
      <c r="H51" s="4">
        <v>1.1599999999999999</v>
      </c>
    </row>
    <row r="52" spans="2:8">
      <c r="B52" s="1" t="s">
        <v>1009</v>
      </c>
      <c r="C52" s="23" t="s">
        <v>131</v>
      </c>
      <c r="D52" s="1" t="s">
        <v>155</v>
      </c>
      <c r="E52" s="1" t="s">
        <v>281</v>
      </c>
      <c r="F52" s="4">
        <v>62000</v>
      </c>
      <c r="G52" s="4">
        <v>1364.74</v>
      </c>
      <c r="H52" s="4">
        <v>1.1399999999999999</v>
      </c>
    </row>
    <row r="53" spans="2:8">
      <c r="B53" s="1" t="s">
        <v>2504</v>
      </c>
      <c r="C53" s="23" t="s">
        <v>131</v>
      </c>
      <c r="D53" s="1" t="s">
        <v>150</v>
      </c>
      <c r="E53" s="1" t="s">
        <v>522</v>
      </c>
      <c r="F53" s="4">
        <v>146050</v>
      </c>
      <c r="G53" s="4">
        <v>1348.26</v>
      </c>
      <c r="H53" s="4">
        <v>1.1200000000000001</v>
      </c>
    </row>
    <row r="54" spans="2:8">
      <c r="B54" s="1" t="s">
        <v>2585</v>
      </c>
      <c r="C54" s="23" t="s">
        <v>131</v>
      </c>
      <c r="D54" s="1" t="s">
        <v>159</v>
      </c>
      <c r="E54" s="1" t="s">
        <v>199</v>
      </c>
      <c r="F54" s="4">
        <v>19800</v>
      </c>
      <c r="G54" s="4">
        <v>1274.6099999999999</v>
      </c>
      <c r="H54" s="4">
        <v>1.06</v>
      </c>
    </row>
    <row r="55" spans="2:8">
      <c r="B55" s="1" t="s">
        <v>2613</v>
      </c>
      <c r="C55" s="23" t="s">
        <v>131</v>
      </c>
      <c r="D55" s="1" t="s">
        <v>150</v>
      </c>
      <c r="E55" s="1" t="s">
        <v>151</v>
      </c>
      <c r="F55" s="4">
        <v>1750</v>
      </c>
      <c r="G55" s="4">
        <v>1239.02</v>
      </c>
      <c r="H55" s="4">
        <v>1.03</v>
      </c>
    </row>
    <row r="56" spans="2:8">
      <c r="B56" s="1" t="s">
        <v>2593</v>
      </c>
      <c r="C56" s="23" t="s">
        <v>131</v>
      </c>
      <c r="D56" s="1" t="s">
        <v>150</v>
      </c>
      <c r="E56" s="1" t="s">
        <v>576</v>
      </c>
      <c r="F56" s="4">
        <v>53500</v>
      </c>
      <c r="G56" s="4">
        <v>1225.42</v>
      </c>
      <c r="H56" s="4">
        <v>1.02</v>
      </c>
    </row>
    <row r="57" spans="2:8">
      <c r="B57" s="1" t="s">
        <v>2236</v>
      </c>
      <c r="C57" s="23" t="s">
        <v>131</v>
      </c>
      <c r="D57" s="1" t="s">
        <v>218</v>
      </c>
      <c r="E57" s="1" t="s">
        <v>722</v>
      </c>
      <c r="F57" s="4">
        <v>204000</v>
      </c>
      <c r="G57" s="4">
        <v>1212.3699999999999</v>
      </c>
      <c r="H57" s="4">
        <v>1.01</v>
      </c>
    </row>
    <row r="58" spans="2:8">
      <c r="B58" s="1" t="s">
        <v>2478</v>
      </c>
      <c r="C58" s="23" t="s">
        <v>131</v>
      </c>
      <c r="D58" s="1" t="s">
        <v>150</v>
      </c>
      <c r="E58" s="1" t="s">
        <v>563</v>
      </c>
      <c r="F58" s="4">
        <v>162000</v>
      </c>
      <c r="G58" s="4">
        <v>1174.3399999999999</v>
      </c>
      <c r="H58" s="4">
        <v>0.98</v>
      </c>
    </row>
    <row r="59" spans="2:8">
      <c r="B59" s="1" t="s">
        <v>2489</v>
      </c>
      <c r="C59" s="23" t="s">
        <v>131</v>
      </c>
      <c r="D59" s="1" t="s">
        <v>159</v>
      </c>
      <c r="E59" s="1" t="s">
        <v>549</v>
      </c>
      <c r="F59" s="4">
        <v>73500</v>
      </c>
      <c r="G59" s="4">
        <v>1155.9000000000001</v>
      </c>
      <c r="H59" s="4">
        <v>0.96</v>
      </c>
    </row>
    <row r="60" spans="2:8">
      <c r="B60" s="1" t="s">
        <v>390</v>
      </c>
      <c r="C60" s="23" t="s">
        <v>131</v>
      </c>
      <c r="D60" s="1" t="s">
        <v>349</v>
      </c>
      <c r="E60" s="1" t="s">
        <v>391</v>
      </c>
      <c r="F60" s="4">
        <v>750000</v>
      </c>
      <c r="G60" s="4">
        <v>1136.6300000000001</v>
      </c>
      <c r="H60" s="4">
        <v>0.95</v>
      </c>
    </row>
    <row r="61" spans="2:8">
      <c r="B61" s="1" t="s">
        <v>1035</v>
      </c>
      <c r="C61" s="23" t="s">
        <v>131</v>
      </c>
      <c r="D61" s="1" t="s">
        <v>155</v>
      </c>
      <c r="E61" s="1" t="s">
        <v>300</v>
      </c>
      <c r="F61" s="4">
        <v>63000</v>
      </c>
      <c r="G61" s="4">
        <v>1113.1199999999999</v>
      </c>
      <c r="H61" s="4">
        <v>0.93</v>
      </c>
    </row>
    <row r="62" spans="2:8">
      <c r="B62" s="1" t="s">
        <v>1011</v>
      </c>
      <c r="C62" s="23" t="s">
        <v>131</v>
      </c>
      <c r="D62" s="1" t="s">
        <v>147</v>
      </c>
      <c r="E62" s="1" t="s">
        <v>283</v>
      </c>
      <c r="F62" s="4">
        <v>26200</v>
      </c>
      <c r="G62" s="4">
        <v>1082.78</v>
      </c>
      <c r="H62" s="4">
        <v>0.9</v>
      </c>
    </row>
    <row r="63" spans="2:8">
      <c r="B63" s="1" t="s">
        <v>2269</v>
      </c>
      <c r="C63" s="23" t="s">
        <v>131</v>
      </c>
      <c r="D63" s="1" t="s">
        <v>347</v>
      </c>
      <c r="E63" s="1" t="s">
        <v>482</v>
      </c>
      <c r="F63" s="4">
        <v>1550000</v>
      </c>
      <c r="G63" s="4">
        <v>1066.4000000000001</v>
      </c>
      <c r="H63" s="4">
        <v>0.89</v>
      </c>
    </row>
    <row r="64" spans="2:8">
      <c r="B64" s="1" t="s">
        <v>2614</v>
      </c>
      <c r="C64" s="23" t="s">
        <v>131</v>
      </c>
      <c r="D64" s="1" t="s">
        <v>159</v>
      </c>
      <c r="E64" s="1" t="s">
        <v>723</v>
      </c>
      <c r="F64" s="4">
        <v>25900</v>
      </c>
      <c r="G64" s="4">
        <v>1056.81</v>
      </c>
      <c r="H64" s="4">
        <v>0.88</v>
      </c>
    </row>
    <row r="65" spans="2:8">
      <c r="B65" s="1" t="s">
        <v>1024</v>
      </c>
      <c r="C65" s="23" t="s">
        <v>131</v>
      </c>
      <c r="D65" s="1" t="s">
        <v>147</v>
      </c>
      <c r="E65" s="1" t="s">
        <v>292</v>
      </c>
      <c r="F65" s="4">
        <v>100000</v>
      </c>
      <c r="G65" s="4">
        <v>972.4</v>
      </c>
      <c r="H65" s="4">
        <v>0.81</v>
      </c>
    </row>
    <row r="66" spans="2:8">
      <c r="B66" s="1" t="s">
        <v>2568</v>
      </c>
      <c r="C66" s="23" t="s">
        <v>131</v>
      </c>
      <c r="D66" s="1" t="s">
        <v>137</v>
      </c>
      <c r="E66" s="1" t="s">
        <v>181</v>
      </c>
      <c r="F66" s="4">
        <v>260000</v>
      </c>
      <c r="G66" s="4">
        <v>918.45</v>
      </c>
      <c r="H66" s="4">
        <v>0.77</v>
      </c>
    </row>
    <row r="67" spans="2:8">
      <c r="B67" s="1" t="s">
        <v>2436</v>
      </c>
      <c r="C67" s="23" t="s">
        <v>131</v>
      </c>
      <c r="D67" s="1" t="s">
        <v>153</v>
      </c>
      <c r="E67" s="1" t="s">
        <v>473</v>
      </c>
      <c r="F67" s="4">
        <v>35000</v>
      </c>
      <c r="G67" s="4">
        <v>805.32</v>
      </c>
      <c r="H67" s="4">
        <v>0.67</v>
      </c>
    </row>
    <row r="68" spans="2:8">
      <c r="B68" s="1" t="s">
        <v>2440</v>
      </c>
      <c r="C68" s="23" t="s">
        <v>131</v>
      </c>
      <c r="D68" s="1" t="s">
        <v>147</v>
      </c>
      <c r="E68" s="1" t="s">
        <v>198</v>
      </c>
      <c r="F68" s="4">
        <v>35000</v>
      </c>
      <c r="G68" s="4">
        <v>786.33</v>
      </c>
      <c r="H68" s="4">
        <v>0.66</v>
      </c>
    </row>
    <row r="69" spans="2:8">
      <c r="B69" s="2" t="s">
        <v>209</v>
      </c>
      <c r="C69" s="9"/>
      <c r="D69" s="2"/>
      <c r="E69" s="2"/>
      <c r="F69" s="10"/>
      <c r="G69" s="10">
        <f>SUM(G13:G68)</f>
        <v>115586</v>
      </c>
      <c r="H69" s="10">
        <f>SUM(H13:H68)</f>
        <v>96.360000000000042</v>
      </c>
    </row>
    <row r="70" spans="2:8">
      <c r="B70" s="2" t="s">
        <v>116</v>
      </c>
      <c r="C70" s="9"/>
      <c r="D70" s="2"/>
      <c r="E70" s="2"/>
      <c r="F70" s="10"/>
      <c r="G70" s="10">
        <v>115586</v>
      </c>
      <c r="H70" s="10">
        <v>96.37</v>
      </c>
    </row>
    <row r="71" spans="2:8">
      <c r="B71" s="2" t="s">
        <v>211</v>
      </c>
      <c r="C71" s="9"/>
      <c r="D71" s="2"/>
      <c r="E71" s="2"/>
      <c r="F71" s="10"/>
      <c r="G71" s="10">
        <v>4350.3536183999968</v>
      </c>
      <c r="H71" s="10">
        <v>3.6299999999999955</v>
      </c>
    </row>
    <row r="72" spans="2:8">
      <c r="B72" s="2" t="s">
        <v>118</v>
      </c>
      <c r="C72" s="9"/>
      <c r="D72" s="2"/>
      <c r="E72" s="2"/>
      <c r="F72" s="10"/>
      <c r="G72" s="10">
        <v>119936.3536184</v>
      </c>
      <c r="H72" s="10">
        <v>100</v>
      </c>
    </row>
    <row r="73" spans="2:8">
      <c r="B73" s="1" t="s">
        <v>119</v>
      </c>
    </row>
    <row r="74" spans="2:8">
      <c r="B74" s="1" t="s">
        <v>120</v>
      </c>
    </row>
    <row r="75" spans="2:8">
      <c r="B75" s="1" t="s">
        <v>121</v>
      </c>
      <c r="C75" s="31">
        <v>44742</v>
      </c>
    </row>
    <row r="76" spans="2:8" ht="25.5">
      <c r="B76" s="11" t="s">
        <v>122</v>
      </c>
      <c r="C76" s="5" t="s">
        <v>123</v>
      </c>
    </row>
    <row r="77" spans="2:8">
      <c r="B77" s="2"/>
    </row>
    <row r="78" spans="2:8">
      <c r="B78" s="2" t="s">
        <v>124</v>
      </c>
    </row>
    <row r="79" spans="2:8">
      <c r="B79" s="2" t="s">
        <v>212</v>
      </c>
    </row>
    <row r="80" spans="2:8">
      <c r="B80" s="2" t="s">
        <v>125</v>
      </c>
    </row>
    <row r="81" spans="2:3">
      <c r="B81" s="2" t="s">
        <v>724</v>
      </c>
      <c r="C81" s="9"/>
    </row>
    <row r="82" spans="2:3">
      <c r="B82" s="2" t="s">
        <v>725</v>
      </c>
      <c r="C82" s="9"/>
    </row>
    <row r="83" spans="2:3">
      <c r="B83" s="2" t="s">
        <v>726</v>
      </c>
      <c r="C83" s="9"/>
    </row>
    <row r="84" spans="2:3">
      <c r="B84" s="2" t="s">
        <v>727</v>
      </c>
      <c r="C84" s="9"/>
    </row>
    <row r="85" spans="2:3">
      <c r="B85" s="2" t="s">
        <v>728</v>
      </c>
      <c r="C85" s="9"/>
    </row>
    <row r="86" spans="2:3">
      <c r="B86" s="2" t="s">
        <v>729</v>
      </c>
      <c r="C86" s="9"/>
    </row>
    <row r="87" spans="2:3">
      <c r="B87" s="2" t="s">
        <v>730</v>
      </c>
      <c r="C87" s="9"/>
    </row>
    <row r="88" spans="2:3">
      <c r="B88" s="2" t="s">
        <v>731</v>
      </c>
      <c r="C88" s="9"/>
    </row>
    <row r="89" spans="2:3">
      <c r="B89" s="134" t="s">
        <v>2146</v>
      </c>
      <c r="C89" s="9"/>
    </row>
    <row r="90" spans="2:3">
      <c r="B90" s="134" t="s">
        <v>126</v>
      </c>
    </row>
    <row r="91" spans="2:3">
      <c r="B91" s="134" t="s">
        <v>127</v>
      </c>
    </row>
  </sheetData>
  <mergeCells count="3">
    <mergeCell ref="B1:E1"/>
    <mergeCell ref="C3:C7"/>
    <mergeCell ref="D3:D7"/>
  </mergeCells>
  <hyperlinks>
    <hyperlink ref="A1" location="Index!A1" display="Index" xr:uid="{00000000-0004-0000-1900-000000000000}"/>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2"/>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3.5703125" style="1" bestFit="1" customWidth="1"/>
    <col min="6" max="6" width="10.28515625" style="4" bestFit="1" customWidth="1"/>
    <col min="7" max="7" width="18.140625" style="4" bestFit="1" customWidth="1"/>
    <col min="8" max="8" width="9.140625" style="4"/>
    <col min="9" max="16384" width="9.140625" style="1"/>
  </cols>
  <sheetData>
    <row r="1" spans="1:9">
      <c r="A1" s="3" t="s">
        <v>0</v>
      </c>
      <c r="B1" s="390" t="s">
        <v>94</v>
      </c>
      <c r="C1" s="390"/>
      <c r="D1" s="390"/>
      <c r="E1" s="390"/>
    </row>
    <row r="2" spans="1:9" ht="13.5" thickBot="1"/>
    <row r="3" spans="1:9" s="15" customFormat="1" ht="15">
      <c r="B3" s="32" t="s">
        <v>2111</v>
      </c>
      <c r="C3" s="391"/>
      <c r="D3" s="394"/>
      <c r="F3" s="21"/>
      <c r="G3" s="21"/>
      <c r="H3" s="21"/>
    </row>
    <row r="4" spans="1:9" s="15" customFormat="1" ht="30">
      <c r="B4" s="33" t="s">
        <v>2112</v>
      </c>
      <c r="C4" s="392"/>
      <c r="D4" s="395"/>
      <c r="F4" s="21"/>
      <c r="G4" s="21"/>
      <c r="H4" s="21"/>
    </row>
    <row r="5" spans="1:9" s="15" customFormat="1" ht="15">
      <c r="B5" s="33" t="s">
        <v>993</v>
      </c>
      <c r="C5" s="392"/>
      <c r="D5" s="395"/>
      <c r="F5" s="21"/>
      <c r="G5" s="21"/>
      <c r="H5" s="21"/>
    </row>
    <row r="6" spans="1:9" s="15" customFormat="1" ht="30.75" thickBot="1">
      <c r="B6" s="34" t="s">
        <v>2113</v>
      </c>
      <c r="C6" s="393"/>
      <c r="D6" s="396"/>
      <c r="F6" s="21"/>
      <c r="G6" s="21"/>
      <c r="H6" s="21"/>
    </row>
    <row r="7" spans="1:9" s="15" customFormat="1">
      <c r="C7" s="17" t="s">
        <v>995</v>
      </c>
      <c r="D7" s="17" t="s">
        <v>996</v>
      </c>
      <c r="F7" s="21"/>
      <c r="G7" s="21"/>
      <c r="H7" s="21"/>
    </row>
    <row r="10" spans="1:9">
      <c r="B10" s="1" t="s">
        <v>97</v>
      </c>
    </row>
    <row r="12" spans="1:9">
      <c r="B12" s="6" t="s">
        <v>98</v>
      </c>
      <c r="C12" s="7" t="s">
        <v>99</v>
      </c>
      <c r="D12" s="6" t="s">
        <v>128</v>
      </c>
      <c r="E12" s="6" t="s">
        <v>101</v>
      </c>
      <c r="F12" s="8" t="s">
        <v>102</v>
      </c>
      <c r="G12" s="8" t="s">
        <v>103</v>
      </c>
      <c r="H12" s="8" t="s">
        <v>104</v>
      </c>
      <c r="I12" s="2" t="s">
        <v>129</v>
      </c>
    </row>
    <row r="13" spans="1:9">
      <c r="B13" s="2" t="s">
        <v>130</v>
      </c>
      <c r="C13" s="23"/>
    </row>
    <row r="14" spans="1:9">
      <c r="B14" s="2" t="s">
        <v>106</v>
      </c>
      <c r="C14" s="23"/>
    </row>
    <row r="15" spans="1:9">
      <c r="B15" s="1" t="s">
        <v>997</v>
      </c>
      <c r="C15" s="23" t="s">
        <v>131</v>
      </c>
      <c r="D15" s="1" t="s">
        <v>132</v>
      </c>
      <c r="E15" s="1" t="s">
        <v>133</v>
      </c>
      <c r="F15" s="4">
        <v>270000</v>
      </c>
      <c r="G15" s="4">
        <v>1909.44</v>
      </c>
      <c r="H15" s="4">
        <v>8.0399999999999991</v>
      </c>
    </row>
    <row r="16" spans="1:9">
      <c r="B16" s="1" t="s">
        <v>998</v>
      </c>
      <c r="C16" s="23" t="s">
        <v>131</v>
      </c>
      <c r="D16" s="1" t="s">
        <v>134</v>
      </c>
      <c r="E16" s="1" t="s">
        <v>135</v>
      </c>
      <c r="F16" s="4">
        <v>65000</v>
      </c>
      <c r="G16" s="4">
        <v>1687.17</v>
      </c>
      <c r="H16" s="4">
        <v>7.1</v>
      </c>
    </row>
    <row r="17" spans="2:8">
      <c r="B17" s="1" t="s">
        <v>999</v>
      </c>
      <c r="C17" s="23" t="s">
        <v>131</v>
      </c>
      <c r="D17" s="1" t="s">
        <v>132</v>
      </c>
      <c r="E17" s="1" t="s">
        <v>136</v>
      </c>
      <c r="F17" s="4">
        <v>102200</v>
      </c>
      <c r="G17" s="4">
        <v>1377.66</v>
      </c>
      <c r="H17" s="4">
        <v>5.8</v>
      </c>
    </row>
    <row r="18" spans="2:8">
      <c r="B18" s="1" t="s">
        <v>1001</v>
      </c>
      <c r="C18" s="23" t="s">
        <v>131</v>
      </c>
      <c r="D18" s="1" t="s">
        <v>137</v>
      </c>
      <c r="E18" s="1" t="s">
        <v>138</v>
      </c>
      <c r="F18" s="4">
        <v>87500</v>
      </c>
      <c r="G18" s="4">
        <v>1279.1600000000001</v>
      </c>
      <c r="H18" s="4">
        <v>5.38</v>
      </c>
    </row>
    <row r="19" spans="2:8">
      <c r="B19" s="1" t="s">
        <v>1000</v>
      </c>
      <c r="C19" s="23" t="s">
        <v>131</v>
      </c>
      <c r="D19" s="1" t="s">
        <v>137</v>
      </c>
      <c r="E19" s="1" t="s">
        <v>139</v>
      </c>
      <c r="F19" s="4">
        <v>31214</v>
      </c>
      <c r="G19" s="4">
        <v>1019.79</v>
      </c>
      <c r="H19" s="4">
        <v>4.29</v>
      </c>
    </row>
    <row r="20" spans="2:8">
      <c r="B20" s="1" t="s">
        <v>1017</v>
      </c>
      <c r="C20" s="23" t="s">
        <v>131</v>
      </c>
      <c r="D20" s="1" t="s">
        <v>132</v>
      </c>
      <c r="E20" s="1" t="s">
        <v>140</v>
      </c>
      <c r="F20" s="4">
        <v>43600</v>
      </c>
      <c r="G20" s="4">
        <v>724.24</v>
      </c>
      <c r="H20" s="4">
        <v>3.05</v>
      </c>
    </row>
    <row r="21" spans="2:8">
      <c r="B21" s="1" t="s">
        <v>1002</v>
      </c>
      <c r="C21" s="23" t="s">
        <v>131</v>
      </c>
      <c r="D21" s="1" t="s">
        <v>141</v>
      </c>
      <c r="E21" s="1" t="s">
        <v>142</v>
      </c>
      <c r="F21" s="4">
        <v>250000</v>
      </c>
      <c r="G21" s="4">
        <v>683.75</v>
      </c>
      <c r="H21" s="4">
        <v>2.88</v>
      </c>
    </row>
    <row r="22" spans="2:8">
      <c r="B22" s="1" t="s">
        <v>1033</v>
      </c>
      <c r="C22" s="23" t="s">
        <v>131</v>
      </c>
      <c r="D22" s="1" t="s">
        <v>143</v>
      </c>
      <c r="E22" s="1" t="s">
        <v>144</v>
      </c>
      <c r="F22" s="4">
        <v>88000</v>
      </c>
      <c r="G22" s="4">
        <v>602.76</v>
      </c>
      <c r="H22" s="4">
        <v>2.54</v>
      </c>
    </row>
    <row r="23" spans="2:8">
      <c r="B23" s="1" t="s">
        <v>1005</v>
      </c>
      <c r="C23" s="23" t="s">
        <v>131</v>
      </c>
      <c r="D23" s="1" t="s">
        <v>145</v>
      </c>
      <c r="E23" s="1" t="s">
        <v>146</v>
      </c>
      <c r="F23" s="4">
        <v>26800</v>
      </c>
      <c r="G23" s="4">
        <v>581.79</v>
      </c>
      <c r="H23" s="4">
        <v>2.4500000000000002</v>
      </c>
    </row>
    <row r="24" spans="2:8">
      <c r="B24" s="1" t="s">
        <v>1007</v>
      </c>
      <c r="C24" s="23" t="s">
        <v>131</v>
      </c>
      <c r="D24" s="1" t="s">
        <v>147</v>
      </c>
      <c r="E24" s="1" t="s">
        <v>148</v>
      </c>
      <c r="F24" s="4">
        <v>29200</v>
      </c>
      <c r="G24" s="4">
        <v>566.85</v>
      </c>
      <c r="H24" s="4">
        <v>2.39</v>
      </c>
    </row>
    <row r="25" spans="2:8">
      <c r="B25" s="1" t="s">
        <v>1014</v>
      </c>
      <c r="C25" s="23" t="s">
        <v>131</v>
      </c>
      <c r="D25" s="1" t="s">
        <v>132</v>
      </c>
      <c r="E25" s="1" t="s">
        <v>149</v>
      </c>
      <c r="F25" s="4">
        <v>82500</v>
      </c>
      <c r="G25" s="4">
        <v>525.36</v>
      </c>
      <c r="H25" s="4">
        <v>2.21</v>
      </c>
    </row>
    <row r="26" spans="2:8">
      <c r="B26" s="1" t="s">
        <v>2613</v>
      </c>
      <c r="C26" s="23" t="s">
        <v>131</v>
      </c>
      <c r="D26" s="1" t="s">
        <v>150</v>
      </c>
      <c r="E26" s="1" t="s">
        <v>151</v>
      </c>
      <c r="F26" s="4">
        <v>720</v>
      </c>
      <c r="G26" s="4">
        <v>509.77</v>
      </c>
      <c r="H26" s="4">
        <v>2.15</v>
      </c>
    </row>
    <row r="27" spans="2:8">
      <c r="B27" s="1" t="s">
        <v>2247</v>
      </c>
      <c r="C27" s="23" t="s">
        <v>131</v>
      </c>
      <c r="D27" s="1" t="s">
        <v>141</v>
      </c>
      <c r="E27" s="1" t="s">
        <v>152</v>
      </c>
      <c r="F27" s="4">
        <v>22300</v>
      </c>
      <c r="G27" s="4">
        <v>497.42</v>
      </c>
      <c r="H27" s="4">
        <v>2.09</v>
      </c>
    </row>
    <row r="28" spans="2:8">
      <c r="B28" s="1" t="s">
        <v>2466</v>
      </c>
      <c r="C28" s="23" t="s">
        <v>131</v>
      </c>
      <c r="D28" s="1" t="s">
        <v>153</v>
      </c>
      <c r="E28" s="1" t="s">
        <v>154</v>
      </c>
      <c r="F28" s="4">
        <v>23100</v>
      </c>
      <c r="G28" s="4">
        <v>484.44</v>
      </c>
      <c r="H28" s="4">
        <v>2.04</v>
      </c>
    </row>
    <row r="29" spans="2:8">
      <c r="B29" s="1" t="s">
        <v>2555</v>
      </c>
      <c r="C29" s="23" t="s">
        <v>131</v>
      </c>
      <c r="D29" s="1" t="s">
        <v>155</v>
      </c>
      <c r="E29" s="1" t="s">
        <v>156</v>
      </c>
      <c r="F29" s="4">
        <v>28000</v>
      </c>
      <c r="G29" s="4">
        <v>471.25</v>
      </c>
      <c r="H29" s="4">
        <v>1.98</v>
      </c>
    </row>
    <row r="30" spans="2:8">
      <c r="B30" s="1" t="s">
        <v>2595</v>
      </c>
      <c r="C30" s="23" t="s">
        <v>131</v>
      </c>
      <c r="D30" s="1" t="s">
        <v>157</v>
      </c>
      <c r="E30" s="1" t="s">
        <v>158</v>
      </c>
      <c r="F30" s="4">
        <v>54000</v>
      </c>
      <c r="G30" s="4">
        <v>435.08</v>
      </c>
      <c r="H30" s="4">
        <v>1.83</v>
      </c>
    </row>
    <row r="31" spans="2:8">
      <c r="B31" s="1" t="s">
        <v>2255</v>
      </c>
      <c r="C31" s="23" t="s">
        <v>131</v>
      </c>
      <c r="D31" s="1" t="s">
        <v>159</v>
      </c>
      <c r="E31" s="1" t="s">
        <v>160</v>
      </c>
      <c r="F31" s="4">
        <v>52000</v>
      </c>
      <c r="G31" s="4">
        <v>431.91</v>
      </c>
      <c r="H31" s="4">
        <v>1.82</v>
      </c>
    </row>
    <row r="32" spans="2:8">
      <c r="B32" s="1" t="s">
        <v>2434</v>
      </c>
      <c r="C32" s="23" t="s">
        <v>131</v>
      </c>
      <c r="D32" s="1" t="s">
        <v>159</v>
      </c>
      <c r="E32" s="1" t="s">
        <v>161</v>
      </c>
      <c r="F32" s="4">
        <v>9600</v>
      </c>
      <c r="G32" s="4">
        <v>421.8</v>
      </c>
      <c r="H32" s="4">
        <v>1.78</v>
      </c>
    </row>
    <row r="33" spans="2:8">
      <c r="B33" s="1" t="s">
        <v>2221</v>
      </c>
      <c r="C33" s="23" t="s">
        <v>131</v>
      </c>
      <c r="D33" s="1" t="s">
        <v>137</v>
      </c>
      <c r="E33" s="1" t="s">
        <v>162</v>
      </c>
      <c r="F33" s="4">
        <v>100000</v>
      </c>
      <c r="G33" s="4">
        <v>416.05</v>
      </c>
      <c r="H33" s="4">
        <v>1.75</v>
      </c>
    </row>
    <row r="34" spans="2:8">
      <c r="B34" s="1" t="s">
        <v>2222</v>
      </c>
      <c r="C34" s="23" t="s">
        <v>131</v>
      </c>
      <c r="D34" s="1" t="s">
        <v>163</v>
      </c>
      <c r="E34" s="1" t="s">
        <v>164</v>
      </c>
      <c r="F34" s="4">
        <v>26000</v>
      </c>
      <c r="G34" s="4">
        <v>405.15</v>
      </c>
      <c r="H34" s="4">
        <v>1.71</v>
      </c>
    </row>
    <row r="35" spans="2:8">
      <c r="B35" s="1" t="s">
        <v>1030</v>
      </c>
      <c r="C35" s="23" t="s">
        <v>131</v>
      </c>
      <c r="D35" s="1" t="s">
        <v>165</v>
      </c>
      <c r="E35" s="1" t="s">
        <v>166</v>
      </c>
      <c r="F35" s="4">
        <v>51000</v>
      </c>
      <c r="G35" s="4">
        <v>387.47</v>
      </c>
      <c r="H35" s="4">
        <v>1.63</v>
      </c>
    </row>
    <row r="36" spans="2:8">
      <c r="B36" s="1" t="s">
        <v>2518</v>
      </c>
      <c r="C36" s="23" t="s">
        <v>131</v>
      </c>
      <c r="D36" s="1" t="s">
        <v>147</v>
      </c>
      <c r="E36" s="1" t="s">
        <v>167</v>
      </c>
      <c r="F36" s="4">
        <v>224000</v>
      </c>
      <c r="G36" s="4">
        <v>383.26</v>
      </c>
      <c r="H36" s="4">
        <v>1.61</v>
      </c>
    </row>
    <row r="37" spans="2:8">
      <c r="B37" s="1" t="s">
        <v>1025</v>
      </c>
      <c r="C37" s="23" t="s">
        <v>131</v>
      </c>
      <c r="D37" s="1" t="s">
        <v>168</v>
      </c>
      <c r="E37" s="1" t="s">
        <v>169</v>
      </c>
      <c r="F37" s="4">
        <v>17000</v>
      </c>
      <c r="G37" s="4">
        <v>360.73</v>
      </c>
      <c r="H37" s="4">
        <v>1.52</v>
      </c>
    </row>
    <row r="38" spans="2:8">
      <c r="B38" s="1" t="s">
        <v>1012</v>
      </c>
      <c r="C38" s="23" t="s">
        <v>131</v>
      </c>
      <c r="D38" s="1" t="s">
        <v>170</v>
      </c>
      <c r="E38" s="1" t="s">
        <v>171</v>
      </c>
      <c r="F38" s="4">
        <v>50000</v>
      </c>
      <c r="G38" s="4">
        <v>353.18</v>
      </c>
      <c r="H38" s="4">
        <v>1.49</v>
      </c>
    </row>
    <row r="39" spans="2:8">
      <c r="B39" s="1" t="s">
        <v>2280</v>
      </c>
      <c r="C39" s="23" t="s">
        <v>131</v>
      </c>
      <c r="D39" s="1" t="s">
        <v>172</v>
      </c>
      <c r="E39" s="1" t="s">
        <v>173</v>
      </c>
      <c r="F39" s="4">
        <v>72000</v>
      </c>
      <c r="G39" s="4">
        <v>344.09</v>
      </c>
      <c r="H39" s="4">
        <v>1.45</v>
      </c>
    </row>
    <row r="40" spans="2:8">
      <c r="B40" s="1" t="s">
        <v>2290</v>
      </c>
      <c r="C40" s="23" t="s">
        <v>131</v>
      </c>
      <c r="D40" s="1" t="s">
        <v>174</v>
      </c>
      <c r="E40" s="1" t="s">
        <v>175</v>
      </c>
      <c r="F40" s="4">
        <v>19500</v>
      </c>
      <c r="G40" s="4">
        <v>338.6</v>
      </c>
      <c r="H40" s="4">
        <v>1.42</v>
      </c>
    </row>
    <row r="41" spans="2:8">
      <c r="B41" s="1" t="s">
        <v>2242</v>
      </c>
      <c r="C41" s="23" t="s">
        <v>131</v>
      </c>
      <c r="D41" s="1" t="s">
        <v>168</v>
      </c>
      <c r="E41" s="1" t="s">
        <v>176</v>
      </c>
      <c r="F41" s="4">
        <v>5900</v>
      </c>
      <c r="G41" s="4">
        <v>330.83</v>
      </c>
      <c r="H41" s="4">
        <v>1.39</v>
      </c>
    </row>
    <row r="42" spans="2:8">
      <c r="B42" s="1" t="s">
        <v>2487</v>
      </c>
      <c r="C42" s="23" t="s">
        <v>131</v>
      </c>
      <c r="D42" s="1" t="s">
        <v>177</v>
      </c>
      <c r="E42" s="1" t="s">
        <v>178</v>
      </c>
      <c r="F42" s="4">
        <v>9700</v>
      </c>
      <c r="G42" s="4">
        <v>330.39</v>
      </c>
      <c r="H42" s="4">
        <v>1.39</v>
      </c>
    </row>
    <row r="43" spans="2:8">
      <c r="B43" s="1" t="s">
        <v>2293</v>
      </c>
      <c r="C43" s="23" t="s">
        <v>131</v>
      </c>
      <c r="D43" s="1" t="s">
        <v>159</v>
      </c>
      <c r="E43" s="1" t="s">
        <v>179</v>
      </c>
      <c r="F43" s="4">
        <v>9000</v>
      </c>
      <c r="G43" s="4">
        <v>326.74</v>
      </c>
      <c r="H43" s="4">
        <v>1.38</v>
      </c>
    </row>
    <row r="44" spans="2:8">
      <c r="B44" s="1" t="s">
        <v>2565</v>
      </c>
      <c r="C44" s="23" t="s">
        <v>131</v>
      </c>
      <c r="D44" s="1" t="s">
        <v>132</v>
      </c>
      <c r="E44" s="1" t="s">
        <v>180</v>
      </c>
      <c r="F44" s="4">
        <v>725000</v>
      </c>
      <c r="G44" s="4">
        <v>325.89</v>
      </c>
      <c r="H44" s="4">
        <v>1.37</v>
      </c>
    </row>
    <row r="45" spans="2:8">
      <c r="B45" s="1" t="s">
        <v>2568</v>
      </c>
      <c r="C45" s="23" t="s">
        <v>131</v>
      </c>
      <c r="D45" s="1" t="s">
        <v>137</v>
      </c>
      <c r="E45" s="1" t="s">
        <v>181</v>
      </c>
      <c r="F45" s="4">
        <v>92000</v>
      </c>
      <c r="G45" s="4">
        <v>324.99</v>
      </c>
      <c r="H45" s="4">
        <v>1.37</v>
      </c>
    </row>
    <row r="46" spans="2:8">
      <c r="B46" s="1" t="s">
        <v>1040</v>
      </c>
      <c r="C46" s="23" t="s">
        <v>131</v>
      </c>
      <c r="D46" s="1" t="s">
        <v>182</v>
      </c>
      <c r="E46" s="1" t="s">
        <v>183</v>
      </c>
      <c r="F46" s="4">
        <v>50000</v>
      </c>
      <c r="G46" s="4">
        <v>322.95</v>
      </c>
      <c r="H46" s="4">
        <v>1.36</v>
      </c>
    </row>
    <row r="47" spans="2:8">
      <c r="B47" s="1" t="s">
        <v>2499</v>
      </c>
      <c r="C47" s="23" t="s">
        <v>131</v>
      </c>
      <c r="D47" s="1" t="s">
        <v>159</v>
      </c>
      <c r="E47" s="1" t="s">
        <v>184</v>
      </c>
      <c r="F47" s="4">
        <v>10700</v>
      </c>
      <c r="G47" s="4">
        <v>320.83999999999997</v>
      </c>
      <c r="H47" s="4">
        <v>1.35</v>
      </c>
    </row>
    <row r="48" spans="2:8">
      <c r="B48" s="1" t="s">
        <v>2282</v>
      </c>
      <c r="C48" s="23" t="s">
        <v>131</v>
      </c>
      <c r="D48" s="1" t="s">
        <v>137</v>
      </c>
      <c r="E48" s="1" t="s">
        <v>185</v>
      </c>
      <c r="F48" s="4">
        <v>9000</v>
      </c>
      <c r="G48" s="4">
        <v>306.16000000000003</v>
      </c>
      <c r="H48" s="4">
        <v>1.29</v>
      </c>
    </row>
    <row r="49" spans="2:8">
      <c r="B49" s="1" t="s">
        <v>2235</v>
      </c>
      <c r="C49" s="23" t="s">
        <v>131</v>
      </c>
      <c r="D49" s="1" t="s">
        <v>186</v>
      </c>
      <c r="E49" s="1" t="s">
        <v>187</v>
      </c>
      <c r="F49" s="4">
        <v>27000</v>
      </c>
      <c r="G49" s="4">
        <v>302.66000000000003</v>
      </c>
      <c r="H49" s="4">
        <v>1.27</v>
      </c>
    </row>
    <row r="50" spans="2:8">
      <c r="B50" s="1" t="s">
        <v>2239</v>
      </c>
      <c r="C50" s="23" t="s">
        <v>131</v>
      </c>
      <c r="D50" s="1" t="s">
        <v>137</v>
      </c>
      <c r="E50" s="1" t="s">
        <v>188</v>
      </c>
      <c r="F50" s="4">
        <v>10400</v>
      </c>
      <c r="G50" s="4">
        <v>300.25</v>
      </c>
      <c r="H50" s="4">
        <v>1.26</v>
      </c>
    </row>
    <row r="51" spans="2:8">
      <c r="B51" s="1" t="s">
        <v>189</v>
      </c>
      <c r="C51" s="23" t="s">
        <v>131</v>
      </c>
      <c r="D51" s="1" t="s">
        <v>132</v>
      </c>
      <c r="E51" s="1" t="s">
        <v>190</v>
      </c>
      <c r="F51" s="4">
        <v>200000</v>
      </c>
      <c r="G51" s="4">
        <v>299.7</v>
      </c>
      <c r="H51" s="4">
        <v>1.26</v>
      </c>
    </row>
    <row r="52" spans="2:8">
      <c r="B52" s="1" t="s">
        <v>2508</v>
      </c>
      <c r="C52" s="23" t="s">
        <v>131</v>
      </c>
      <c r="D52" s="1" t="s">
        <v>191</v>
      </c>
      <c r="E52" s="1" t="s">
        <v>192</v>
      </c>
      <c r="F52" s="4">
        <v>5900</v>
      </c>
      <c r="G52" s="4">
        <v>295.42</v>
      </c>
      <c r="H52" s="4">
        <v>1.24</v>
      </c>
    </row>
    <row r="53" spans="2:8">
      <c r="B53" s="1" t="s">
        <v>1015</v>
      </c>
      <c r="C53" s="23" t="s">
        <v>131</v>
      </c>
      <c r="D53" s="1" t="s">
        <v>193</v>
      </c>
      <c r="E53" s="1" t="s">
        <v>194</v>
      </c>
      <c r="F53" s="4">
        <v>1200</v>
      </c>
      <c r="G53" s="4">
        <v>262.25</v>
      </c>
      <c r="H53" s="4">
        <v>1.1000000000000001</v>
      </c>
    </row>
    <row r="54" spans="2:8">
      <c r="B54" s="1" t="s">
        <v>2481</v>
      </c>
      <c r="C54" s="23" t="s">
        <v>131</v>
      </c>
      <c r="D54" s="1" t="s">
        <v>195</v>
      </c>
      <c r="E54" s="1" t="s">
        <v>196</v>
      </c>
      <c r="F54" s="4">
        <v>340000</v>
      </c>
      <c r="G54" s="4">
        <v>262.14</v>
      </c>
      <c r="H54" s="4">
        <v>1.1000000000000001</v>
      </c>
    </row>
    <row r="55" spans="2:8">
      <c r="B55" s="1" t="s">
        <v>1020</v>
      </c>
      <c r="C55" s="23" t="s">
        <v>131</v>
      </c>
      <c r="D55" s="1" t="s">
        <v>186</v>
      </c>
      <c r="E55" s="1" t="s">
        <v>197</v>
      </c>
      <c r="F55" s="4">
        <v>47000</v>
      </c>
      <c r="G55" s="4">
        <v>258.5</v>
      </c>
      <c r="H55" s="4">
        <v>1.0900000000000001</v>
      </c>
    </row>
    <row r="56" spans="2:8">
      <c r="B56" s="1" t="s">
        <v>2440</v>
      </c>
      <c r="C56" s="23" t="s">
        <v>131</v>
      </c>
      <c r="D56" s="1" t="s">
        <v>147</v>
      </c>
      <c r="E56" s="1" t="s">
        <v>198</v>
      </c>
      <c r="F56" s="4">
        <v>11500</v>
      </c>
      <c r="G56" s="4">
        <v>258.36</v>
      </c>
      <c r="H56" s="4">
        <v>1.0900000000000001</v>
      </c>
    </row>
    <row r="57" spans="2:8">
      <c r="B57" s="1" t="s">
        <v>2585</v>
      </c>
      <c r="C57" s="23" t="s">
        <v>131</v>
      </c>
      <c r="D57" s="1" t="s">
        <v>159</v>
      </c>
      <c r="E57" s="1" t="s">
        <v>199</v>
      </c>
      <c r="F57" s="4">
        <v>4000</v>
      </c>
      <c r="G57" s="4">
        <v>257.5</v>
      </c>
      <c r="H57" s="4">
        <v>1.08</v>
      </c>
    </row>
    <row r="58" spans="2:8">
      <c r="B58" s="1" t="s">
        <v>2520</v>
      </c>
      <c r="C58" s="23" t="s">
        <v>131</v>
      </c>
      <c r="D58" s="1" t="s">
        <v>132</v>
      </c>
      <c r="E58" s="1" t="s">
        <v>200</v>
      </c>
      <c r="F58" s="4">
        <v>336000</v>
      </c>
      <c r="G58" s="4">
        <v>249.65</v>
      </c>
      <c r="H58" s="4">
        <v>1.05</v>
      </c>
    </row>
    <row r="59" spans="2:8">
      <c r="B59" s="1" t="s">
        <v>2438</v>
      </c>
      <c r="C59" s="23" t="s">
        <v>131</v>
      </c>
      <c r="D59" s="1" t="s">
        <v>174</v>
      </c>
      <c r="E59" s="1" t="s">
        <v>201</v>
      </c>
      <c r="F59" s="4">
        <v>7500</v>
      </c>
      <c r="G59" s="4">
        <v>239.86</v>
      </c>
      <c r="H59" s="4">
        <v>1.01</v>
      </c>
    </row>
    <row r="60" spans="2:8">
      <c r="B60" s="1" t="s">
        <v>2574</v>
      </c>
      <c r="C60" s="23" t="s">
        <v>131</v>
      </c>
      <c r="D60" s="1" t="s">
        <v>147</v>
      </c>
      <c r="E60" s="1" t="s">
        <v>202</v>
      </c>
      <c r="F60" s="4">
        <v>40000</v>
      </c>
      <c r="G60" s="4">
        <v>239.5</v>
      </c>
      <c r="H60" s="4">
        <v>1.01</v>
      </c>
    </row>
    <row r="61" spans="2:8">
      <c r="B61" s="1" t="s">
        <v>203</v>
      </c>
      <c r="C61" s="23" t="s">
        <v>131</v>
      </c>
      <c r="D61" s="1" t="s">
        <v>204</v>
      </c>
      <c r="E61" s="1" t="s">
        <v>205</v>
      </c>
      <c r="F61" s="4">
        <v>34336</v>
      </c>
      <c r="G61" s="4">
        <v>219.92</v>
      </c>
      <c r="H61" s="4">
        <v>0.93</v>
      </c>
    </row>
    <row r="62" spans="2:8">
      <c r="B62" s="1" t="s">
        <v>206</v>
      </c>
      <c r="C62" s="23" t="s">
        <v>131</v>
      </c>
      <c r="D62" s="1" t="s">
        <v>207</v>
      </c>
      <c r="E62" s="1" t="s">
        <v>208</v>
      </c>
      <c r="F62" s="4">
        <v>44121</v>
      </c>
      <c r="G62" s="4">
        <v>202.98</v>
      </c>
      <c r="H62" s="4">
        <v>0.85</v>
      </c>
    </row>
    <row r="63" spans="2:8">
      <c r="B63" s="2" t="s">
        <v>209</v>
      </c>
      <c r="C63" s="9"/>
      <c r="D63" s="2"/>
      <c r="E63" s="2"/>
      <c r="F63" s="10"/>
      <c r="G63" s="10">
        <f>SUM(G12:G62)</f>
        <v>23435.649999999998</v>
      </c>
      <c r="H63" s="10">
        <f>SUM(H12:H62)</f>
        <v>98.64</v>
      </c>
    </row>
    <row r="64" spans="2:8">
      <c r="B64" s="2" t="s">
        <v>210</v>
      </c>
      <c r="C64" s="9"/>
      <c r="D64" s="2"/>
      <c r="E64" s="2"/>
      <c r="F64" s="10"/>
      <c r="G64" s="10">
        <v>315</v>
      </c>
      <c r="H64" s="10">
        <v>1.33</v>
      </c>
    </row>
    <row r="65" spans="2:8">
      <c r="B65" s="2" t="s">
        <v>116</v>
      </c>
      <c r="C65" s="9"/>
      <c r="D65" s="2"/>
      <c r="E65" s="2"/>
      <c r="F65" s="10"/>
      <c r="G65" s="10">
        <v>23750.65</v>
      </c>
      <c r="H65" s="10">
        <v>99.96</v>
      </c>
    </row>
    <row r="66" spans="2:8">
      <c r="B66" s="2" t="s">
        <v>211</v>
      </c>
      <c r="C66" s="9"/>
      <c r="D66" s="2"/>
      <c r="E66" s="2"/>
      <c r="F66" s="10"/>
      <c r="G66" s="10">
        <v>11.30686429999696</v>
      </c>
      <c r="H66" s="10">
        <v>4.0000000000006253E-2</v>
      </c>
    </row>
    <row r="67" spans="2:8">
      <c r="B67" s="2" t="s">
        <v>118</v>
      </c>
      <c r="C67" s="9"/>
      <c r="D67" s="2"/>
      <c r="E67" s="2"/>
      <c r="F67" s="10"/>
      <c r="G67" s="10">
        <v>23761.956864299998</v>
      </c>
      <c r="H67" s="10">
        <v>100</v>
      </c>
    </row>
    <row r="68" spans="2:8">
      <c r="B68" s="1" t="s">
        <v>119</v>
      </c>
    </row>
    <row r="69" spans="2:8">
      <c r="B69" s="1" t="s">
        <v>120</v>
      </c>
    </row>
    <row r="70" spans="2:8">
      <c r="B70" s="1" t="s">
        <v>121</v>
      </c>
      <c r="C70" s="31">
        <v>44742</v>
      </c>
    </row>
    <row r="71" spans="2:8" ht="25.5">
      <c r="B71" s="11" t="s">
        <v>122</v>
      </c>
      <c r="C71" s="5" t="s">
        <v>123</v>
      </c>
    </row>
    <row r="72" spans="2:8">
      <c r="B72" s="2"/>
    </row>
    <row r="73" spans="2:8">
      <c r="B73" s="2" t="s">
        <v>124</v>
      </c>
    </row>
    <row r="74" spans="2:8">
      <c r="B74" s="2" t="s">
        <v>212</v>
      </c>
    </row>
    <row r="75" spans="2:8">
      <c r="B75" s="2" t="s">
        <v>125</v>
      </c>
    </row>
    <row r="76" spans="2:8">
      <c r="B76" s="2" t="s">
        <v>213</v>
      </c>
      <c r="C76" s="9"/>
    </row>
    <row r="77" spans="2:8">
      <c r="B77" s="2" t="s">
        <v>214</v>
      </c>
      <c r="C77" s="9"/>
    </row>
    <row r="78" spans="2:8">
      <c r="B78" s="2" t="s">
        <v>215</v>
      </c>
      <c r="C78" s="9"/>
    </row>
    <row r="79" spans="2:8">
      <c r="B79" s="2" t="s">
        <v>216</v>
      </c>
      <c r="C79" s="9"/>
    </row>
    <row r="80" spans="2:8">
      <c r="B80" s="134" t="s">
        <v>2145</v>
      </c>
      <c r="C80" s="9"/>
    </row>
    <row r="81" spans="2:2">
      <c r="B81" s="134" t="s">
        <v>126</v>
      </c>
    </row>
    <row r="82" spans="2:2">
      <c r="B82" s="134" t="s">
        <v>127</v>
      </c>
    </row>
  </sheetData>
  <mergeCells count="3">
    <mergeCell ref="B1:E1"/>
    <mergeCell ref="C3:C6"/>
    <mergeCell ref="D3:D6"/>
  </mergeCells>
  <hyperlinks>
    <hyperlink ref="A1" location="Index!A1" display="Index" xr:uid="{00000000-0004-0000-0200-000000000000}"/>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89"/>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3.570312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0" t="s">
        <v>41</v>
      </c>
      <c r="C1" s="390"/>
      <c r="D1" s="390"/>
      <c r="E1" s="390"/>
    </row>
    <row r="2" spans="1:9" ht="13.5" thickBot="1"/>
    <row r="3" spans="1:9" s="15" customFormat="1" ht="15">
      <c r="B3" s="32" t="s">
        <v>2114</v>
      </c>
      <c r="C3" s="391"/>
      <c r="D3" s="394"/>
      <c r="F3" s="21"/>
      <c r="G3" s="21"/>
      <c r="H3" s="21"/>
    </row>
    <row r="4" spans="1:9" s="15" customFormat="1" ht="15">
      <c r="B4" s="33" t="s">
        <v>2115</v>
      </c>
      <c r="C4" s="392"/>
      <c r="D4" s="395"/>
      <c r="F4" s="21"/>
      <c r="G4" s="21"/>
      <c r="H4" s="21"/>
    </row>
    <row r="5" spans="1:9" s="15" customFormat="1" ht="15">
      <c r="B5" s="33" t="s">
        <v>993</v>
      </c>
      <c r="C5" s="392"/>
      <c r="D5" s="395"/>
      <c r="F5" s="21"/>
      <c r="G5" s="21"/>
      <c r="H5" s="21"/>
    </row>
    <row r="6" spans="1:9" s="15" customFormat="1" ht="15">
      <c r="B6" s="33" t="s">
        <v>2059</v>
      </c>
      <c r="C6" s="392"/>
      <c r="D6" s="395"/>
      <c r="F6" s="21"/>
      <c r="G6" s="21"/>
      <c r="H6" s="21"/>
    </row>
    <row r="7" spans="1:9" s="15" customFormat="1" ht="45.75" thickBot="1">
      <c r="B7" s="34" t="s">
        <v>2116</v>
      </c>
      <c r="C7" s="393"/>
      <c r="D7" s="396"/>
      <c r="F7" s="21"/>
      <c r="G7" s="21"/>
      <c r="H7" s="21"/>
    </row>
    <row r="8" spans="1:9" s="15" customFormat="1">
      <c r="C8" s="17" t="s">
        <v>995</v>
      </c>
      <c r="D8" s="17" t="s">
        <v>996</v>
      </c>
      <c r="F8" s="21"/>
      <c r="G8" s="21"/>
      <c r="H8" s="21"/>
    </row>
    <row r="11" spans="1:9">
      <c r="B11" s="1" t="s">
        <v>97</v>
      </c>
    </row>
    <row r="13" spans="1:9">
      <c r="B13" s="6" t="s">
        <v>98</v>
      </c>
      <c r="C13" s="7" t="s">
        <v>99</v>
      </c>
      <c r="D13" s="6" t="s">
        <v>128</v>
      </c>
      <c r="E13" s="6" t="s">
        <v>101</v>
      </c>
      <c r="F13" s="8" t="s">
        <v>102</v>
      </c>
      <c r="G13" s="8" t="s">
        <v>103</v>
      </c>
      <c r="H13" s="8" t="s">
        <v>104</v>
      </c>
      <c r="I13" s="2" t="s">
        <v>129</v>
      </c>
    </row>
    <row r="14" spans="1:9">
      <c r="B14" s="2" t="s">
        <v>130</v>
      </c>
      <c r="C14" s="23"/>
    </row>
    <row r="15" spans="1:9">
      <c r="B15" s="2" t="s">
        <v>106</v>
      </c>
      <c r="C15" s="23"/>
    </row>
    <row r="16" spans="1:9">
      <c r="B16" s="1" t="s">
        <v>997</v>
      </c>
      <c r="C16" s="23" t="s">
        <v>131</v>
      </c>
      <c r="D16" s="1" t="s">
        <v>132</v>
      </c>
      <c r="E16" s="1" t="s">
        <v>133</v>
      </c>
      <c r="F16" s="4">
        <v>875000</v>
      </c>
      <c r="G16" s="4">
        <v>6188</v>
      </c>
      <c r="H16" s="4">
        <v>6.97</v>
      </c>
    </row>
    <row r="17" spans="2:8">
      <c r="B17" s="1" t="s">
        <v>998</v>
      </c>
      <c r="C17" s="23" t="s">
        <v>131</v>
      </c>
      <c r="D17" s="1" t="s">
        <v>134</v>
      </c>
      <c r="E17" s="1" t="s">
        <v>135</v>
      </c>
      <c r="F17" s="4">
        <v>194000</v>
      </c>
      <c r="G17" s="4">
        <v>5035.5600000000004</v>
      </c>
      <c r="H17" s="4">
        <v>5.67</v>
      </c>
    </row>
    <row r="18" spans="2:8">
      <c r="B18" s="1" t="s">
        <v>446</v>
      </c>
      <c r="C18" s="23" t="s">
        <v>131</v>
      </c>
      <c r="D18" s="1" t="s">
        <v>132</v>
      </c>
      <c r="E18" s="1" t="s">
        <v>447</v>
      </c>
      <c r="F18" s="4">
        <v>782125</v>
      </c>
      <c r="G18" s="4">
        <v>3643.92</v>
      </c>
      <c r="H18" s="4">
        <v>4.0999999999999996</v>
      </c>
    </row>
    <row r="19" spans="2:8">
      <c r="B19" s="1" t="s">
        <v>2222</v>
      </c>
      <c r="C19" s="23" t="s">
        <v>131</v>
      </c>
      <c r="D19" s="1" t="s">
        <v>163</v>
      </c>
      <c r="E19" s="1" t="s">
        <v>164</v>
      </c>
      <c r="F19" s="4">
        <v>217500</v>
      </c>
      <c r="G19" s="4">
        <v>3389.19</v>
      </c>
      <c r="H19" s="4">
        <v>3.82</v>
      </c>
    </row>
    <row r="20" spans="2:8">
      <c r="B20" s="1" t="s">
        <v>2467</v>
      </c>
      <c r="C20" s="23" t="s">
        <v>131</v>
      </c>
      <c r="D20" s="1" t="s">
        <v>155</v>
      </c>
      <c r="E20" s="1" t="s">
        <v>476</v>
      </c>
      <c r="F20" s="4">
        <v>453000</v>
      </c>
      <c r="G20" s="4">
        <v>2952.65</v>
      </c>
      <c r="H20" s="4">
        <v>3.33</v>
      </c>
    </row>
    <row r="21" spans="2:8">
      <c r="B21" s="1" t="s">
        <v>1033</v>
      </c>
      <c r="C21" s="23" t="s">
        <v>131</v>
      </c>
      <c r="D21" s="1" t="s">
        <v>143</v>
      </c>
      <c r="E21" s="1" t="s">
        <v>144</v>
      </c>
      <c r="F21" s="4">
        <v>415000</v>
      </c>
      <c r="G21" s="4">
        <v>2842.54</v>
      </c>
      <c r="H21" s="4">
        <v>3.2</v>
      </c>
    </row>
    <row r="22" spans="2:8">
      <c r="B22" s="1" t="s">
        <v>2230</v>
      </c>
      <c r="C22" s="23" t="s">
        <v>131</v>
      </c>
      <c r="D22" s="1" t="s">
        <v>268</v>
      </c>
      <c r="E22" s="1" t="s">
        <v>355</v>
      </c>
      <c r="F22" s="4">
        <v>1755000</v>
      </c>
      <c r="G22" s="4">
        <v>2507.9</v>
      </c>
      <c r="H22" s="4">
        <v>2.82</v>
      </c>
    </row>
    <row r="23" spans="2:8">
      <c r="B23" s="1" t="s">
        <v>2255</v>
      </c>
      <c r="C23" s="23" t="s">
        <v>131</v>
      </c>
      <c r="D23" s="1" t="s">
        <v>159</v>
      </c>
      <c r="E23" s="1" t="s">
        <v>160</v>
      </c>
      <c r="F23" s="4">
        <v>298977</v>
      </c>
      <c r="G23" s="4">
        <v>2483.3000000000002</v>
      </c>
      <c r="H23" s="4">
        <v>2.8</v>
      </c>
    </row>
    <row r="24" spans="2:8">
      <c r="B24" s="1" t="s">
        <v>466</v>
      </c>
      <c r="C24" s="23" t="s">
        <v>131</v>
      </c>
      <c r="D24" s="1" t="s">
        <v>132</v>
      </c>
      <c r="E24" s="1" t="s">
        <v>467</v>
      </c>
      <c r="F24" s="4">
        <v>2485000</v>
      </c>
      <c r="G24" s="4">
        <v>2420.39</v>
      </c>
      <c r="H24" s="4">
        <v>2.73</v>
      </c>
    </row>
    <row r="25" spans="2:8">
      <c r="B25" s="1" t="s">
        <v>1000</v>
      </c>
      <c r="C25" s="23" t="s">
        <v>131</v>
      </c>
      <c r="D25" s="1" t="s">
        <v>137</v>
      </c>
      <c r="E25" s="1" t="s">
        <v>139</v>
      </c>
      <c r="F25" s="4">
        <v>70522</v>
      </c>
      <c r="G25" s="4">
        <v>2304.02</v>
      </c>
      <c r="H25" s="4">
        <v>2.6</v>
      </c>
    </row>
    <row r="26" spans="2:8">
      <c r="B26" s="1" t="s">
        <v>999</v>
      </c>
      <c r="C26" s="23" t="s">
        <v>131</v>
      </c>
      <c r="D26" s="1" t="s">
        <v>132</v>
      </c>
      <c r="E26" s="1" t="s">
        <v>136</v>
      </c>
      <c r="F26" s="4">
        <v>170000</v>
      </c>
      <c r="G26" s="4">
        <v>2291.6</v>
      </c>
      <c r="H26" s="4">
        <v>2.58</v>
      </c>
    </row>
    <row r="27" spans="2:8">
      <c r="B27" s="1" t="s">
        <v>2301</v>
      </c>
      <c r="C27" s="23" t="s">
        <v>131</v>
      </c>
      <c r="D27" s="1" t="s">
        <v>159</v>
      </c>
      <c r="E27" s="1" t="s">
        <v>455</v>
      </c>
      <c r="F27" s="4">
        <v>243500</v>
      </c>
      <c r="G27" s="4">
        <v>2233.38</v>
      </c>
      <c r="H27" s="4">
        <v>2.52</v>
      </c>
    </row>
    <row r="28" spans="2:8">
      <c r="B28" s="1" t="s">
        <v>1001</v>
      </c>
      <c r="C28" s="23" t="s">
        <v>131</v>
      </c>
      <c r="D28" s="1" t="s">
        <v>137</v>
      </c>
      <c r="E28" s="1" t="s">
        <v>138</v>
      </c>
      <c r="F28" s="4">
        <v>149570</v>
      </c>
      <c r="G28" s="4">
        <v>2186.56</v>
      </c>
      <c r="H28" s="4">
        <v>2.46</v>
      </c>
    </row>
    <row r="29" spans="2:8">
      <c r="B29" s="1" t="s">
        <v>1014</v>
      </c>
      <c r="C29" s="23" t="s">
        <v>131</v>
      </c>
      <c r="D29" s="1" t="s">
        <v>132</v>
      </c>
      <c r="E29" s="1" t="s">
        <v>149</v>
      </c>
      <c r="F29" s="4">
        <v>342500</v>
      </c>
      <c r="G29" s="4">
        <v>2181.04</v>
      </c>
      <c r="H29" s="4">
        <v>2.46</v>
      </c>
    </row>
    <row r="30" spans="2:8">
      <c r="B30" s="1" t="s">
        <v>2501</v>
      </c>
      <c r="C30" s="23" t="s">
        <v>131</v>
      </c>
      <c r="D30" s="1" t="s">
        <v>518</v>
      </c>
      <c r="E30" s="1" t="s">
        <v>519</v>
      </c>
      <c r="F30" s="4">
        <v>1314000</v>
      </c>
      <c r="G30" s="4">
        <v>1942.09</v>
      </c>
      <c r="H30" s="4">
        <v>2.19</v>
      </c>
    </row>
    <row r="31" spans="2:8">
      <c r="B31" s="1" t="s">
        <v>2466</v>
      </c>
      <c r="C31" s="23" t="s">
        <v>131</v>
      </c>
      <c r="D31" s="1" t="s">
        <v>153</v>
      </c>
      <c r="E31" s="1" t="s">
        <v>154</v>
      </c>
      <c r="F31" s="4">
        <v>90827</v>
      </c>
      <c r="G31" s="4">
        <v>1904.78</v>
      </c>
      <c r="H31" s="4">
        <v>2.15</v>
      </c>
    </row>
    <row r="32" spans="2:8">
      <c r="B32" s="1" t="s">
        <v>1004</v>
      </c>
      <c r="C32" s="23" t="s">
        <v>131</v>
      </c>
      <c r="D32" s="1" t="s">
        <v>137</v>
      </c>
      <c r="E32" s="1" t="s">
        <v>278</v>
      </c>
      <c r="F32" s="4">
        <v>188000</v>
      </c>
      <c r="G32" s="4">
        <v>1829.71</v>
      </c>
      <c r="H32" s="4">
        <v>2.06</v>
      </c>
    </row>
    <row r="33" spans="2:8">
      <c r="B33" s="1" t="s">
        <v>1037</v>
      </c>
      <c r="C33" s="23" t="s">
        <v>131</v>
      </c>
      <c r="D33" s="1" t="s">
        <v>268</v>
      </c>
      <c r="E33" s="1" t="s">
        <v>302</v>
      </c>
      <c r="F33" s="4">
        <v>825000</v>
      </c>
      <c r="G33" s="4">
        <v>1748.18</v>
      </c>
      <c r="H33" s="4">
        <v>1.97</v>
      </c>
    </row>
    <row r="34" spans="2:8">
      <c r="B34" s="1" t="s">
        <v>2433</v>
      </c>
      <c r="C34" s="23" t="s">
        <v>131</v>
      </c>
      <c r="D34" s="1" t="s">
        <v>155</v>
      </c>
      <c r="E34" s="1" t="s">
        <v>472</v>
      </c>
      <c r="F34" s="4">
        <v>165000</v>
      </c>
      <c r="G34" s="4">
        <v>1689.93</v>
      </c>
      <c r="H34" s="4">
        <v>1.9</v>
      </c>
    </row>
    <row r="35" spans="2:8">
      <c r="B35" s="1" t="s">
        <v>2238</v>
      </c>
      <c r="C35" s="23" t="s">
        <v>131</v>
      </c>
      <c r="D35" s="1" t="s">
        <v>468</v>
      </c>
      <c r="E35" s="1" t="s">
        <v>470</v>
      </c>
      <c r="F35" s="4">
        <v>540000</v>
      </c>
      <c r="G35" s="4">
        <v>1688.58</v>
      </c>
      <c r="H35" s="4">
        <v>1.9</v>
      </c>
    </row>
    <row r="36" spans="2:8">
      <c r="B36" s="1" t="s">
        <v>2465</v>
      </c>
      <c r="C36" s="23" t="s">
        <v>131</v>
      </c>
      <c r="D36" s="1" t="s">
        <v>468</v>
      </c>
      <c r="E36" s="1" t="s">
        <v>469</v>
      </c>
      <c r="F36" s="4">
        <v>378400</v>
      </c>
      <c r="G36" s="4">
        <v>1681.61</v>
      </c>
      <c r="H36" s="4">
        <v>1.89</v>
      </c>
    </row>
    <row r="37" spans="2:8">
      <c r="B37" s="1" t="s">
        <v>1025</v>
      </c>
      <c r="C37" s="23" t="s">
        <v>131</v>
      </c>
      <c r="D37" s="1" t="s">
        <v>168</v>
      </c>
      <c r="E37" s="1" t="s">
        <v>169</v>
      </c>
      <c r="F37" s="4">
        <v>75000</v>
      </c>
      <c r="G37" s="4">
        <v>1591.46</v>
      </c>
      <c r="H37" s="4">
        <v>1.79</v>
      </c>
    </row>
    <row r="38" spans="2:8">
      <c r="B38" s="1" t="s">
        <v>2261</v>
      </c>
      <c r="C38" s="23" t="s">
        <v>131</v>
      </c>
      <c r="D38" s="1" t="s">
        <v>132</v>
      </c>
      <c r="E38" s="1" t="s">
        <v>407</v>
      </c>
      <c r="F38" s="4">
        <v>1740000</v>
      </c>
      <c r="G38" s="4">
        <v>1569.48</v>
      </c>
      <c r="H38" s="4">
        <v>1.77</v>
      </c>
    </row>
    <row r="39" spans="2:8">
      <c r="B39" s="1" t="s">
        <v>2223</v>
      </c>
      <c r="C39" s="23" t="s">
        <v>131</v>
      </c>
      <c r="D39" s="1" t="s">
        <v>168</v>
      </c>
      <c r="E39" s="1" t="s">
        <v>363</v>
      </c>
      <c r="F39" s="4">
        <v>116000</v>
      </c>
      <c r="G39" s="4">
        <v>1532.07</v>
      </c>
      <c r="H39" s="4">
        <v>1.73</v>
      </c>
    </row>
    <row r="40" spans="2:8">
      <c r="B40" s="1" t="s">
        <v>2494</v>
      </c>
      <c r="C40" s="23" t="s">
        <v>131</v>
      </c>
      <c r="D40" s="1" t="s">
        <v>155</v>
      </c>
      <c r="E40" s="1" t="s">
        <v>523</v>
      </c>
      <c r="F40" s="4">
        <v>68100</v>
      </c>
      <c r="G40" s="4">
        <v>1514.41</v>
      </c>
      <c r="H40" s="4">
        <v>1.71</v>
      </c>
    </row>
    <row r="41" spans="2:8">
      <c r="B41" s="1" t="s">
        <v>2245</v>
      </c>
      <c r="C41" s="23" t="s">
        <v>131</v>
      </c>
      <c r="D41" s="1" t="s">
        <v>347</v>
      </c>
      <c r="E41" s="1" t="s">
        <v>348</v>
      </c>
      <c r="F41" s="4">
        <v>432000</v>
      </c>
      <c r="G41" s="4">
        <v>1462.97</v>
      </c>
      <c r="H41" s="4">
        <v>1.65</v>
      </c>
    </row>
    <row r="42" spans="2:8">
      <c r="B42" s="1" t="s">
        <v>2615</v>
      </c>
      <c r="C42" s="23" t="s">
        <v>131</v>
      </c>
      <c r="D42" s="1" t="s">
        <v>468</v>
      </c>
      <c r="E42" s="1" t="s">
        <v>809</v>
      </c>
      <c r="F42" s="4">
        <v>136470</v>
      </c>
      <c r="G42" s="4">
        <v>1458.86</v>
      </c>
      <c r="H42" s="4">
        <v>1.64</v>
      </c>
    </row>
    <row r="43" spans="2:8">
      <c r="B43" s="1" t="s">
        <v>2211</v>
      </c>
      <c r="C43" s="23" t="s">
        <v>131</v>
      </c>
      <c r="D43" s="1" t="s">
        <v>137</v>
      </c>
      <c r="E43" s="1" t="s">
        <v>387</v>
      </c>
      <c r="F43" s="4">
        <v>143004</v>
      </c>
      <c r="G43" s="4">
        <v>1430.04</v>
      </c>
      <c r="H43" s="4">
        <v>1.61</v>
      </c>
    </row>
    <row r="44" spans="2:8">
      <c r="B44" s="1" t="s">
        <v>1005</v>
      </c>
      <c r="C44" s="23" t="s">
        <v>131</v>
      </c>
      <c r="D44" s="1" t="s">
        <v>145</v>
      </c>
      <c r="E44" s="1" t="s">
        <v>146</v>
      </c>
      <c r="F44" s="4">
        <v>65000</v>
      </c>
      <c r="G44" s="4">
        <v>1411.05</v>
      </c>
      <c r="H44" s="4">
        <v>1.59</v>
      </c>
    </row>
    <row r="45" spans="2:8">
      <c r="B45" s="1" t="s">
        <v>2434</v>
      </c>
      <c r="C45" s="23" t="s">
        <v>131</v>
      </c>
      <c r="D45" s="1" t="s">
        <v>159</v>
      </c>
      <c r="E45" s="1" t="s">
        <v>161</v>
      </c>
      <c r="F45" s="4">
        <v>31656</v>
      </c>
      <c r="G45" s="4">
        <v>1390.9</v>
      </c>
      <c r="H45" s="4">
        <v>1.57</v>
      </c>
    </row>
    <row r="46" spans="2:8">
      <c r="B46" s="1" t="s">
        <v>1031</v>
      </c>
      <c r="C46" s="23" t="s">
        <v>131</v>
      </c>
      <c r="D46" s="1" t="s">
        <v>220</v>
      </c>
      <c r="E46" s="1" t="s">
        <v>299</v>
      </c>
      <c r="F46" s="4">
        <v>36268</v>
      </c>
      <c r="G46" s="4">
        <v>1335.93</v>
      </c>
      <c r="H46" s="4">
        <v>1.5</v>
      </c>
    </row>
    <row r="47" spans="2:8">
      <c r="B47" s="1" t="s">
        <v>2248</v>
      </c>
      <c r="C47" s="23" t="s">
        <v>131</v>
      </c>
      <c r="D47" s="1" t="s">
        <v>290</v>
      </c>
      <c r="E47" s="1" t="s">
        <v>457</v>
      </c>
      <c r="F47" s="4">
        <v>47500</v>
      </c>
      <c r="G47" s="4">
        <v>1327.32</v>
      </c>
      <c r="H47" s="4">
        <v>1.5</v>
      </c>
    </row>
    <row r="48" spans="2:8">
      <c r="B48" s="1" t="s">
        <v>2213</v>
      </c>
      <c r="C48" s="23" t="s">
        <v>131</v>
      </c>
      <c r="D48" s="1" t="s">
        <v>290</v>
      </c>
      <c r="E48" s="1" t="s">
        <v>450</v>
      </c>
      <c r="F48" s="4">
        <v>310000</v>
      </c>
      <c r="G48" s="4">
        <v>1276.58</v>
      </c>
      <c r="H48" s="4">
        <v>1.44</v>
      </c>
    </row>
    <row r="49" spans="2:8">
      <c r="B49" s="1" t="s">
        <v>2439</v>
      </c>
      <c r="C49" s="23" t="s">
        <v>131</v>
      </c>
      <c r="D49" s="1" t="s">
        <v>268</v>
      </c>
      <c r="E49" s="1" t="s">
        <v>474</v>
      </c>
      <c r="F49" s="4">
        <v>1731568</v>
      </c>
      <c r="G49" s="4">
        <v>1232.8800000000001</v>
      </c>
      <c r="H49" s="4">
        <v>1.39</v>
      </c>
    </row>
    <row r="50" spans="2:8">
      <c r="B50" s="1" t="s">
        <v>2259</v>
      </c>
      <c r="C50" s="23" t="s">
        <v>131</v>
      </c>
      <c r="D50" s="1" t="s">
        <v>153</v>
      </c>
      <c r="E50" s="1" t="s">
        <v>550</v>
      </c>
      <c r="F50" s="4">
        <v>50000</v>
      </c>
      <c r="G50" s="4">
        <v>1200.23</v>
      </c>
      <c r="H50" s="4">
        <v>1.35</v>
      </c>
    </row>
    <row r="51" spans="2:8">
      <c r="B51" s="1" t="s">
        <v>2437</v>
      </c>
      <c r="C51" s="23" t="s">
        <v>131</v>
      </c>
      <c r="D51" s="1" t="s">
        <v>153</v>
      </c>
      <c r="E51" s="1" t="s">
        <v>475</v>
      </c>
      <c r="F51" s="4">
        <v>305889</v>
      </c>
      <c r="G51" s="4">
        <v>1196.79</v>
      </c>
      <c r="H51" s="4">
        <v>1.35</v>
      </c>
    </row>
    <row r="52" spans="2:8">
      <c r="B52" s="1" t="s">
        <v>2438</v>
      </c>
      <c r="C52" s="23" t="s">
        <v>131</v>
      </c>
      <c r="D52" s="1" t="s">
        <v>174</v>
      </c>
      <c r="E52" s="1" t="s">
        <v>201</v>
      </c>
      <c r="F52" s="4">
        <v>36000</v>
      </c>
      <c r="G52" s="4">
        <v>1151.33</v>
      </c>
      <c r="H52" s="4">
        <v>1.3</v>
      </c>
    </row>
    <row r="53" spans="2:8">
      <c r="B53" s="1" t="s">
        <v>2520</v>
      </c>
      <c r="C53" s="23" t="s">
        <v>131</v>
      </c>
      <c r="D53" s="1" t="s">
        <v>132</v>
      </c>
      <c r="E53" s="1" t="s">
        <v>200</v>
      </c>
      <c r="F53" s="4">
        <v>1508000</v>
      </c>
      <c r="G53" s="4">
        <v>1120.44</v>
      </c>
      <c r="H53" s="4">
        <v>1.26</v>
      </c>
    </row>
    <row r="54" spans="2:8">
      <c r="B54" s="1" t="s">
        <v>2233</v>
      </c>
      <c r="C54" s="23" t="s">
        <v>131</v>
      </c>
      <c r="D54" s="1" t="s">
        <v>134</v>
      </c>
      <c r="E54" s="1" t="s">
        <v>359</v>
      </c>
      <c r="F54" s="4">
        <v>455000</v>
      </c>
      <c r="G54" s="4">
        <v>988.26</v>
      </c>
      <c r="H54" s="4">
        <v>1.1100000000000001</v>
      </c>
    </row>
    <row r="55" spans="2:8">
      <c r="B55" s="1" t="s">
        <v>2436</v>
      </c>
      <c r="C55" s="23" t="s">
        <v>131</v>
      </c>
      <c r="D55" s="1" t="s">
        <v>153</v>
      </c>
      <c r="E55" s="1" t="s">
        <v>473</v>
      </c>
      <c r="F55" s="4">
        <v>41000</v>
      </c>
      <c r="G55" s="4">
        <v>943.37</v>
      </c>
      <c r="H55" s="4">
        <v>1.06</v>
      </c>
    </row>
    <row r="56" spans="2:8">
      <c r="B56" s="1" t="s">
        <v>2246</v>
      </c>
      <c r="C56" s="23" t="s">
        <v>131</v>
      </c>
      <c r="D56" s="1" t="s">
        <v>345</v>
      </c>
      <c r="E56" s="1" t="s">
        <v>346</v>
      </c>
      <c r="F56" s="4">
        <v>98000</v>
      </c>
      <c r="G56" s="4">
        <v>849.71</v>
      </c>
      <c r="H56" s="4">
        <v>0.96</v>
      </c>
    </row>
    <row r="57" spans="2:8">
      <c r="B57" s="1" t="s">
        <v>2616</v>
      </c>
      <c r="C57" s="23" t="s">
        <v>131</v>
      </c>
      <c r="D57" s="1" t="s">
        <v>233</v>
      </c>
      <c r="E57" s="1" t="s">
        <v>810</v>
      </c>
      <c r="F57" s="4">
        <v>811496</v>
      </c>
      <c r="G57" s="4">
        <v>737.24</v>
      </c>
      <c r="H57" s="4">
        <v>0.83</v>
      </c>
    </row>
    <row r="58" spans="2:8">
      <c r="B58" s="1" t="s">
        <v>2445</v>
      </c>
      <c r="C58" s="23" t="s">
        <v>131</v>
      </c>
      <c r="D58" s="1" t="s">
        <v>143</v>
      </c>
      <c r="E58" s="1" t="s">
        <v>484</v>
      </c>
      <c r="F58" s="4">
        <v>202857</v>
      </c>
      <c r="G58" s="4">
        <v>613.44000000000005</v>
      </c>
      <c r="H58" s="4">
        <v>0.69</v>
      </c>
    </row>
    <row r="59" spans="2:8">
      <c r="B59" s="1" t="s">
        <v>2257</v>
      </c>
      <c r="C59" s="23" t="s">
        <v>131</v>
      </c>
      <c r="D59" s="1" t="s">
        <v>132</v>
      </c>
      <c r="E59" s="1" t="s">
        <v>411</v>
      </c>
      <c r="F59" s="4">
        <v>710000</v>
      </c>
      <c r="G59" s="4">
        <v>592.5</v>
      </c>
      <c r="H59" s="4">
        <v>0.67</v>
      </c>
    </row>
    <row r="60" spans="2:8">
      <c r="B60" s="1" t="s">
        <v>2472</v>
      </c>
      <c r="C60" s="23" t="s">
        <v>131</v>
      </c>
      <c r="D60" s="1" t="s">
        <v>145</v>
      </c>
      <c r="E60" s="1" t="s">
        <v>483</v>
      </c>
      <c r="F60" s="4">
        <v>122000</v>
      </c>
      <c r="G60" s="4">
        <v>402.97</v>
      </c>
      <c r="H60" s="4">
        <v>0.45</v>
      </c>
    </row>
    <row r="61" spans="2:8">
      <c r="B61" s="1" t="s">
        <v>2234</v>
      </c>
      <c r="C61" s="23" t="s">
        <v>131</v>
      </c>
      <c r="D61" s="1" t="s">
        <v>145</v>
      </c>
      <c r="E61" s="1" t="s">
        <v>260</v>
      </c>
      <c r="F61" s="4">
        <v>800000</v>
      </c>
      <c r="G61" s="4">
        <v>393.2</v>
      </c>
      <c r="H61" s="4">
        <v>0.44</v>
      </c>
    </row>
    <row r="62" spans="2:8">
      <c r="B62" s="1" t="s">
        <v>2250</v>
      </c>
      <c r="C62" s="23" t="s">
        <v>131</v>
      </c>
      <c r="D62" s="1" t="s">
        <v>159</v>
      </c>
      <c r="E62" s="1" t="s">
        <v>479</v>
      </c>
      <c r="F62" s="4">
        <v>60000</v>
      </c>
      <c r="G62" s="4">
        <v>366.57</v>
      </c>
      <c r="H62" s="4">
        <v>0.41</v>
      </c>
    </row>
    <row r="63" spans="2:8">
      <c r="B63" s="2" t="s">
        <v>209</v>
      </c>
      <c r="C63" s="30"/>
      <c r="D63" s="2"/>
      <c r="E63" s="2"/>
      <c r="F63" s="10"/>
      <c r="G63" s="10">
        <f>SUM(G13:G62)</f>
        <v>84234.930000000008</v>
      </c>
      <c r="H63" s="10">
        <f>SUM(H13:H62)</f>
        <v>94.889999999999972</v>
      </c>
    </row>
    <row r="64" spans="2:8" s="15" customFormat="1">
      <c r="B64" s="16" t="s">
        <v>991</v>
      </c>
      <c r="C64" s="17"/>
      <c r="D64" s="16"/>
      <c r="E64" s="16"/>
      <c r="F64" s="18"/>
      <c r="G64" s="18"/>
      <c r="H64" s="18"/>
    </row>
    <row r="65" spans="2:8">
      <c r="B65" s="1" t="s">
        <v>80</v>
      </c>
      <c r="C65" s="23" t="s">
        <v>131</v>
      </c>
      <c r="D65" s="1" t="s">
        <v>440</v>
      </c>
      <c r="E65" s="1" t="s">
        <v>441</v>
      </c>
      <c r="F65" s="4">
        <v>781601</v>
      </c>
      <c r="G65" s="4">
        <v>404.53</v>
      </c>
      <c r="H65" s="4">
        <v>0.46</v>
      </c>
    </row>
    <row r="66" spans="2:8" s="15" customFormat="1">
      <c r="B66" s="16" t="s">
        <v>975</v>
      </c>
      <c r="C66" s="17"/>
      <c r="D66" s="16"/>
      <c r="E66" s="16"/>
      <c r="F66" s="18"/>
      <c r="G66" s="18">
        <f>SUM(G65)</f>
        <v>404.53</v>
      </c>
      <c r="H66" s="18">
        <f>SUM(H65)</f>
        <v>0.46</v>
      </c>
    </row>
    <row r="67" spans="2:8">
      <c r="B67" s="2" t="s">
        <v>210</v>
      </c>
      <c r="C67" s="9"/>
      <c r="D67" s="2"/>
      <c r="E67" s="2"/>
      <c r="F67" s="10"/>
      <c r="G67" s="10">
        <v>2462</v>
      </c>
      <c r="H67" s="10">
        <v>2.77</v>
      </c>
    </row>
    <row r="68" spans="2:8">
      <c r="B68" s="2" t="s">
        <v>116</v>
      </c>
      <c r="C68" s="9"/>
      <c r="D68" s="2"/>
      <c r="E68" s="2"/>
      <c r="F68" s="10"/>
      <c r="G68" s="10">
        <v>87101.46</v>
      </c>
      <c r="H68" s="10">
        <v>98.1</v>
      </c>
    </row>
    <row r="69" spans="2:8">
      <c r="B69" s="2" t="s">
        <v>211</v>
      </c>
      <c r="C69" s="9"/>
      <c r="D69" s="2"/>
      <c r="E69" s="2"/>
      <c r="F69" s="10"/>
      <c r="G69" s="10">
        <v>1681.0115920099925</v>
      </c>
      <c r="H69" s="10">
        <v>1.9000000000000057</v>
      </c>
    </row>
    <row r="70" spans="2:8">
      <c r="B70" s="2" t="s">
        <v>118</v>
      </c>
      <c r="C70" s="9"/>
      <c r="D70" s="2"/>
      <c r="E70" s="2"/>
      <c r="F70" s="10"/>
      <c r="G70" s="10">
        <v>88782.471592009999</v>
      </c>
      <c r="H70" s="10">
        <v>100</v>
      </c>
    </row>
    <row r="71" spans="2:8">
      <c r="B71" s="1" t="s">
        <v>119</v>
      </c>
    </row>
    <row r="72" spans="2:8">
      <c r="B72" s="1" t="s">
        <v>120</v>
      </c>
    </row>
    <row r="73" spans="2:8">
      <c r="B73" s="1" t="s">
        <v>121</v>
      </c>
      <c r="C73" s="31">
        <v>44742</v>
      </c>
    </row>
    <row r="74" spans="2:8" ht="25.5">
      <c r="B74" s="11" t="s">
        <v>122</v>
      </c>
      <c r="C74" s="5" t="s">
        <v>123</v>
      </c>
    </row>
    <row r="75" spans="2:8">
      <c r="B75" s="2"/>
    </row>
    <row r="76" spans="2:8">
      <c r="B76" s="2" t="s">
        <v>124</v>
      </c>
    </row>
    <row r="77" spans="2:8">
      <c r="B77" s="2" t="s">
        <v>212</v>
      </c>
    </row>
    <row r="78" spans="2:8">
      <c r="B78" s="2" t="s">
        <v>125</v>
      </c>
    </row>
    <row r="79" spans="2:8">
      <c r="B79" s="2" t="s">
        <v>811</v>
      </c>
      <c r="C79" s="9"/>
    </row>
    <row r="80" spans="2:8">
      <c r="B80" s="2" t="s">
        <v>812</v>
      </c>
      <c r="C80" s="9"/>
    </row>
    <row r="81" spans="2:3">
      <c r="B81" s="2" t="s">
        <v>813</v>
      </c>
      <c r="C81" s="9"/>
    </row>
    <row r="82" spans="2:3">
      <c r="B82" s="2" t="s">
        <v>814</v>
      </c>
      <c r="C82" s="9"/>
    </row>
    <row r="83" spans="2:3">
      <c r="B83" s="2" t="s">
        <v>815</v>
      </c>
      <c r="C83" s="9"/>
    </row>
    <row r="84" spans="2:3">
      <c r="B84" s="2" t="s">
        <v>816</v>
      </c>
      <c r="C84" s="9"/>
    </row>
    <row r="85" spans="2:3">
      <c r="B85" s="2" t="s">
        <v>817</v>
      </c>
      <c r="C85" s="9"/>
    </row>
    <row r="86" spans="2:3">
      <c r="B86" s="2" t="s">
        <v>818</v>
      </c>
      <c r="C86" s="9"/>
    </row>
    <row r="87" spans="2:3">
      <c r="B87" s="134" t="s">
        <v>2146</v>
      </c>
      <c r="C87" s="9"/>
    </row>
    <row r="88" spans="2:3">
      <c r="B88" s="134" t="s">
        <v>126</v>
      </c>
    </row>
    <row r="89" spans="2:3">
      <c r="B89" s="134" t="s">
        <v>127</v>
      </c>
    </row>
  </sheetData>
  <mergeCells count="3">
    <mergeCell ref="B1:E1"/>
    <mergeCell ref="C3:C7"/>
    <mergeCell ref="D3:D7"/>
  </mergeCells>
  <hyperlinks>
    <hyperlink ref="A1" location="Index!A1" display="Index" xr:uid="{00000000-0004-0000-1E00-000000000000}"/>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75"/>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3.7109375" style="1" bestFit="1" customWidth="1"/>
    <col min="6" max="6" width="10.28515625" style="4" bestFit="1" customWidth="1"/>
    <col min="7" max="7" width="18.140625" style="4" bestFit="1" customWidth="1"/>
    <col min="8" max="8" width="9.140625" style="4"/>
    <col min="9" max="16384" width="9.140625" style="1"/>
  </cols>
  <sheetData>
    <row r="1" spans="1:9">
      <c r="A1" s="3" t="s">
        <v>0</v>
      </c>
      <c r="B1" s="390" t="s">
        <v>84</v>
      </c>
      <c r="C1" s="390"/>
      <c r="D1" s="390"/>
      <c r="E1" s="390"/>
    </row>
    <row r="2" spans="1:9" ht="13.5" thickBot="1"/>
    <row r="3" spans="1:9" s="15" customFormat="1" ht="15" customHeight="1">
      <c r="B3" s="32" t="s">
        <v>2117</v>
      </c>
      <c r="C3" s="391"/>
      <c r="D3" s="394"/>
      <c r="F3" s="21"/>
      <c r="G3" s="21"/>
      <c r="H3" s="21"/>
    </row>
    <row r="4" spans="1:9" s="15" customFormat="1" ht="15" customHeight="1">
      <c r="B4" s="33" t="s">
        <v>2118</v>
      </c>
      <c r="C4" s="392"/>
      <c r="D4" s="395"/>
      <c r="F4" s="21"/>
      <c r="G4" s="21"/>
      <c r="H4" s="21"/>
    </row>
    <row r="5" spans="1:9" s="15" customFormat="1" ht="15" customHeight="1">
      <c r="B5" s="33" t="s">
        <v>993</v>
      </c>
      <c r="C5" s="392"/>
      <c r="D5" s="395"/>
      <c r="F5" s="21"/>
      <c r="G5" s="21"/>
      <c r="H5" s="21"/>
    </row>
    <row r="6" spans="1:9" s="15" customFormat="1" ht="15" customHeight="1">
      <c r="B6" s="33" t="s">
        <v>2119</v>
      </c>
      <c r="C6" s="392"/>
      <c r="D6" s="395"/>
      <c r="F6" s="21"/>
      <c r="G6" s="21"/>
      <c r="H6" s="21"/>
    </row>
    <row r="7" spans="1:9" s="15" customFormat="1" ht="15" customHeight="1" thickBot="1">
      <c r="B7" s="34" t="s">
        <v>2120</v>
      </c>
      <c r="C7" s="393"/>
      <c r="D7" s="396"/>
      <c r="F7" s="21"/>
      <c r="G7" s="21"/>
      <c r="H7" s="21"/>
    </row>
    <row r="8" spans="1:9" s="15" customFormat="1">
      <c r="C8" s="17" t="s">
        <v>995</v>
      </c>
      <c r="D8" s="17" t="s">
        <v>996</v>
      </c>
      <c r="F8" s="21"/>
      <c r="G8" s="21"/>
      <c r="H8" s="21"/>
    </row>
    <row r="11" spans="1:9">
      <c r="B11" s="1" t="s">
        <v>97</v>
      </c>
    </row>
    <row r="13" spans="1:9">
      <c r="B13" s="6" t="s">
        <v>98</v>
      </c>
      <c r="C13" s="7" t="s">
        <v>99</v>
      </c>
      <c r="D13" s="6" t="s">
        <v>128</v>
      </c>
      <c r="E13" s="6" t="s">
        <v>101</v>
      </c>
      <c r="F13" s="8" t="s">
        <v>102</v>
      </c>
      <c r="G13" s="8" t="s">
        <v>103</v>
      </c>
      <c r="H13" s="8" t="s">
        <v>104</v>
      </c>
      <c r="I13" s="2" t="s">
        <v>129</v>
      </c>
    </row>
    <row r="14" spans="1:9">
      <c r="B14" s="2" t="s">
        <v>130</v>
      </c>
      <c r="C14" s="23"/>
    </row>
    <row r="15" spans="1:9">
      <c r="B15" s="2" t="s">
        <v>106</v>
      </c>
      <c r="C15" s="23"/>
    </row>
    <row r="16" spans="1:9">
      <c r="B16" s="1" t="s">
        <v>997</v>
      </c>
      <c r="C16" s="23" t="s">
        <v>131</v>
      </c>
      <c r="D16" s="1" t="s">
        <v>132</v>
      </c>
      <c r="E16" s="1" t="s">
        <v>133</v>
      </c>
      <c r="F16" s="4">
        <v>60322</v>
      </c>
      <c r="G16" s="4">
        <v>426.6</v>
      </c>
      <c r="H16" s="4">
        <v>10.199999999999999</v>
      </c>
    </row>
    <row r="17" spans="2:8">
      <c r="B17" s="1" t="s">
        <v>998</v>
      </c>
      <c r="C17" s="23" t="s">
        <v>131</v>
      </c>
      <c r="D17" s="1" t="s">
        <v>134</v>
      </c>
      <c r="E17" s="1" t="s">
        <v>135</v>
      </c>
      <c r="F17" s="4">
        <v>13485</v>
      </c>
      <c r="G17" s="4">
        <v>350.02</v>
      </c>
      <c r="H17" s="4">
        <v>8.3699999999999992</v>
      </c>
    </row>
    <row r="18" spans="2:8">
      <c r="B18" s="1" t="s">
        <v>1017</v>
      </c>
      <c r="C18" s="23" t="s">
        <v>131</v>
      </c>
      <c r="D18" s="1" t="s">
        <v>132</v>
      </c>
      <c r="E18" s="1" t="s">
        <v>140</v>
      </c>
      <c r="F18" s="4">
        <v>17885</v>
      </c>
      <c r="G18" s="4">
        <v>297.08999999999997</v>
      </c>
      <c r="H18" s="4">
        <v>7.1</v>
      </c>
    </row>
    <row r="19" spans="2:8">
      <c r="B19" s="1" t="s">
        <v>2223</v>
      </c>
      <c r="C19" s="23" t="s">
        <v>131</v>
      </c>
      <c r="D19" s="1" t="s">
        <v>168</v>
      </c>
      <c r="E19" s="1" t="s">
        <v>363</v>
      </c>
      <c r="F19" s="4">
        <v>20493</v>
      </c>
      <c r="G19" s="4">
        <v>270.66000000000003</v>
      </c>
      <c r="H19" s="4">
        <v>6.47</v>
      </c>
    </row>
    <row r="20" spans="2:8">
      <c r="B20" s="1" t="s">
        <v>2222</v>
      </c>
      <c r="C20" s="23" t="s">
        <v>131</v>
      </c>
      <c r="D20" s="1" t="s">
        <v>163</v>
      </c>
      <c r="E20" s="1" t="s">
        <v>164</v>
      </c>
      <c r="F20" s="4">
        <v>16389</v>
      </c>
      <c r="G20" s="4">
        <v>255.38</v>
      </c>
      <c r="H20" s="4">
        <v>6.1</v>
      </c>
    </row>
    <row r="21" spans="2:8">
      <c r="B21" s="1" t="s">
        <v>1010</v>
      </c>
      <c r="C21" s="23" t="s">
        <v>131</v>
      </c>
      <c r="D21" s="1" t="s">
        <v>168</v>
      </c>
      <c r="E21" s="1" t="s">
        <v>282</v>
      </c>
      <c r="F21" s="4">
        <v>68107</v>
      </c>
      <c r="G21" s="4">
        <v>247.23</v>
      </c>
      <c r="H21" s="4">
        <v>5.91</v>
      </c>
    </row>
    <row r="22" spans="2:8">
      <c r="B22" s="1" t="s">
        <v>2300</v>
      </c>
      <c r="C22" s="23" t="s">
        <v>131</v>
      </c>
      <c r="D22" s="1" t="s">
        <v>345</v>
      </c>
      <c r="E22" s="1" t="s">
        <v>385</v>
      </c>
      <c r="F22" s="4">
        <v>39492</v>
      </c>
      <c r="G22" s="4">
        <v>222.93</v>
      </c>
      <c r="H22" s="4">
        <v>5.33</v>
      </c>
    </row>
    <row r="23" spans="2:8">
      <c r="B23" s="1" t="s">
        <v>1002</v>
      </c>
      <c r="C23" s="23" t="s">
        <v>131</v>
      </c>
      <c r="D23" s="1" t="s">
        <v>141</v>
      </c>
      <c r="E23" s="1" t="s">
        <v>142</v>
      </c>
      <c r="F23" s="4">
        <v>78119</v>
      </c>
      <c r="G23" s="4">
        <v>213.66</v>
      </c>
      <c r="H23" s="4">
        <v>5.1100000000000003</v>
      </c>
    </row>
    <row r="24" spans="2:8">
      <c r="B24" s="1" t="s">
        <v>2212</v>
      </c>
      <c r="C24" s="23" t="s">
        <v>131</v>
      </c>
      <c r="D24" s="1" t="s">
        <v>290</v>
      </c>
      <c r="E24" s="1" t="s">
        <v>386</v>
      </c>
      <c r="F24" s="4">
        <v>2210</v>
      </c>
      <c r="G24" s="4">
        <v>187.2</v>
      </c>
      <c r="H24" s="4">
        <v>4.47</v>
      </c>
    </row>
    <row r="25" spans="2:8">
      <c r="B25" s="1" t="s">
        <v>2211</v>
      </c>
      <c r="C25" s="23" t="s">
        <v>131</v>
      </c>
      <c r="D25" s="1" t="s">
        <v>137</v>
      </c>
      <c r="E25" s="1" t="s">
        <v>387</v>
      </c>
      <c r="F25" s="4">
        <v>17522</v>
      </c>
      <c r="G25" s="4">
        <v>175.22</v>
      </c>
      <c r="H25" s="4">
        <v>4.1900000000000004</v>
      </c>
    </row>
    <row r="26" spans="2:8">
      <c r="B26" s="1" t="s">
        <v>2247</v>
      </c>
      <c r="C26" s="23" t="s">
        <v>131</v>
      </c>
      <c r="D26" s="1" t="s">
        <v>141</v>
      </c>
      <c r="E26" s="1" t="s">
        <v>152</v>
      </c>
      <c r="F26" s="4">
        <v>7756</v>
      </c>
      <c r="G26" s="4">
        <v>173.01</v>
      </c>
      <c r="H26" s="4">
        <v>4.1399999999999997</v>
      </c>
    </row>
    <row r="27" spans="2:8">
      <c r="B27" s="1" t="s">
        <v>1013</v>
      </c>
      <c r="C27" s="23" t="s">
        <v>131</v>
      </c>
      <c r="D27" s="1" t="s">
        <v>147</v>
      </c>
      <c r="E27" s="1" t="s">
        <v>284</v>
      </c>
      <c r="F27" s="4">
        <v>6021</v>
      </c>
      <c r="G27" s="4">
        <v>162.28</v>
      </c>
      <c r="H27" s="4">
        <v>3.88</v>
      </c>
    </row>
    <row r="28" spans="2:8">
      <c r="B28" s="1" t="s">
        <v>1020</v>
      </c>
      <c r="C28" s="23" t="s">
        <v>131</v>
      </c>
      <c r="D28" s="1" t="s">
        <v>186</v>
      </c>
      <c r="E28" s="1" t="s">
        <v>197</v>
      </c>
      <c r="F28" s="4">
        <v>25381</v>
      </c>
      <c r="G28" s="4">
        <v>139.6</v>
      </c>
      <c r="H28" s="4">
        <v>3.34</v>
      </c>
    </row>
    <row r="29" spans="2:8">
      <c r="B29" s="1" t="s">
        <v>2599</v>
      </c>
      <c r="C29" s="23" t="s">
        <v>131</v>
      </c>
      <c r="D29" s="1" t="s">
        <v>168</v>
      </c>
      <c r="E29" s="1" t="s">
        <v>388</v>
      </c>
      <c r="F29" s="4">
        <v>727</v>
      </c>
      <c r="G29" s="4">
        <v>138.19999999999999</v>
      </c>
      <c r="H29" s="4">
        <v>3.3</v>
      </c>
    </row>
    <row r="30" spans="2:8">
      <c r="B30" s="1" t="s">
        <v>2245</v>
      </c>
      <c r="C30" s="23" t="s">
        <v>131</v>
      </c>
      <c r="D30" s="1" t="s">
        <v>347</v>
      </c>
      <c r="E30" s="1" t="s">
        <v>348</v>
      </c>
      <c r="F30" s="4">
        <v>40683</v>
      </c>
      <c r="G30" s="4">
        <v>137.77000000000001</v>
      </c>
      <c r="H30" s="4">
        <v>3.29</v>
      </c>
    </row>
    <row r="31" spans="2:8">
      <c r="B31" s="1" t="s">
        <v>2434</v>
      </c>
      <c r="C31" s="23" t="s">
        <v>131</v>
      </c>
      <c r="D31" s="1" t="s">
        <v>159</v>
      </c>
      <c r="E31" s="1" t="s">
        <v>161</v>
      </c>
      <c r="F31" s="4">
        <v>3004</v>
      </c>
      <c r="G31" s="4">
        <v>131.99</v>
      </c>
      <c r="H31" s="4">
        <v>3.15</v>
      </c>
    </row>
    <row r="32" spans="2:8">
      <c r="B32" s="1" t="s">
        <v>2435</v>
      </c>
      <c r="C32" s="23" t="s">
        <v>131</v>
      </c>
      <c r="D32" s="1" t="s">
        <v>165</v>
      </c>
      <c r="E32" s="1" t="s">
        <v>389</v>
      </c>
      <c r="F32" s="4">
        <v>11550</v>
      </c>
      <c r="G32" s="4">
        <v>91.31</v>
      </c>
      <c r="H32" s="4">
        <v>2.1800000000000002</v>
      </c>
    </row>
    <row r="33" spans="2:8">
      <c r="B33" s="1" t="s">
        <v>2235</v>
      </c>
      <c r="C33" s="23" t="s">
        <v>131</v>
      </c>
      <c r="D33" s="1" t="s">
        <v>186</v>
      </c>
      <c r="E33" s="1" t="s">
        <v>187</v>
      </c>
      <c r="F33" s="4">
        <v>7247</v>
      </c>
      <c r="G33" s="4">
        <v>81.239999999999995</v>
      </c>
      <c r="H33" s="4">
        <v>1.94</v>
      </c>
    </row>
    <row r="34" spans="2:8">
      <c r="B34" s="1" t="s">
        <v>999</v>
      </c>
      <c r="C34" s="23" t="s">
        <v>131</v>
      </c>
      <c r="D34" s="1" t="s">
        <v>132</v>
      </c>
      <c r="E34" s="1" t="s">
        <v>136</v>
      </c>
      <c r="F34" s="4">
        <v>4534</v>
      </c>
      <c r="G34" s="4">
        <v>61.12</v>
      </c>
      <c r="H34" s="4">
        <v>1.46</v>
      </c>
    </row>
    <row r="35" spans="2:8">
      <c r="B35" s="1" t="s">
        <v>390</v>
      </c>
      <c r="C35" s="23" t="s">
        <v>131</v>
      </c>
      <c r="D35" s="1" t="s">
        <v>349</v>
      </c>
      <c r="E35" s="1" t="s">
        <v>391</v>
      </c>
      <c r="F35" s="4">
        <v>37783</v>
      </c>
      <c r="G35" s="4">
        <v>57.26</v>
      </c>
      <c r="H35" s="4">
        <v>1.37</v>
      </c>
    </row>
    <row r="36" spans="2:8">
      <c r="B36" s="1" t="s">
        <v>1024</v>
      </c>
      <c r="C36" s="23" t="s">
        <v>131</v>
      </c>
      <c r="D36" s="1" t="s">
        <v>147</v>
      </c>
      <c r="E36" s="1" t="s">
        <v>292</v>
      </c>
      <c r="F36" s="4">
        <v>3943</v>
      </c>
      <c r="G36" s="4">
        <v>38.340000000000003</v>
      </c>
      <c r="H36" s="4">
        <v>0.92</v>
      </c>
    </row>
    <row r="37" spans="2:8">
      <c r="B37" s="1" t="s">
        <v>2275</v>
      </c>
      <c r="C37" s="23" t="s">
        <v>131</v>
      </c>
      <c r="D37" s="1" t="s">
        <v>145</v>
      </c>
      <c r="E37" s="1" t="s">
        <v>392</v>
      </c>
      <c r="F37" s="4">
        <v>33415</v>
      </c>
      <c r="G37" s="4">
        <v>34.9</v>
      </c>
      <c r="H37" s="4">
        <v>0.83</v>
      </c>
    </row>
    <row r="38" spans="2:8">
      <c r="B38" s="1" t="s">
        <v>2239</v>
      </c>
      <c r="C38" s="23" t="s">
        <v>131</v>
      </c>
      <c r="D38" s="1" t="s">
        <v>137</v>
      </c>
      <c r="E38" s="1" t="s">
        <v>188</v>
      </c>
      <c r="F38" s="4">
        <v>925</v>
      </c>
      <c r="G38" s="4">
        <v>26.71</v>
      </c>
      <c r="H38" s="4">
        <v>0.64</v>
      </c>
    </row>
    <row r="39" spans="2:8">
      <c r="B39" s="1" t="s">
        <v>1001</v>
      </c>
      <c r="C39" s="23" t="s">
        <v>131</v>
      </c>
      <c r="D39" s="1" t="s">
        <v>137</v>
      </c>
      <c r="E39" s="1" t="s">
        <v>138</v>
      </c>
      <c r="F39" s="4">
        <v>1547</v>
      </c>
      <c r="G39" s="4">
        <v>22.62</v>
      </c>
      <c r="H39" s="4">
        <v>0.54</v>
      </c>
    </row>
    <row r="40" spans="2:8">
      <c r="B40" s="1" t="s">
        <v>2296</v>
      </c>
      <c r="C40" s="23" t="s">
        <v>131</v>
      </c>
      <c r="D40" s="1" t="s">
        <v>143</v>
      </c>
      <c r="E40" s="1" t="s">
        <v>393</v>
      </c>
      <c r="F40" s="4">
        <v>9656</v>
      </c>
      <c r="G40" s="4">
        <v>20.190000000000001</v>
      </c>
      <c r="H40" s="4">
        <v>0.48</v>
      </c>
    </row>
    <row r="41" spans="2:8">
      <c r="B41" s="1" t="s">
        <v>1012</v>
      </c>
      <c r="C41" s="23" t="s">
        <v>131</v>
      </c>
      <c r="D41" s="1" t="s">
        <v>170</v>
      </c>
      <c r="E41" s="1" t="s">
        <v>171</v>
      </c>
      <c r="F41" s="4">
        <v>2599</v>
      </c>
      <c r="G41" s="4">
        <v>18.36</v>
      </c>
      <c r="H41" s="4">
        <v>0.44</v>
      </c>
    </row>
    <row r="42" spans="2:8">
      <c r="B42" s="1" t="s">
        <v>2217</v>
      </c>
      <c r="C42" s="23" t="s">
        <v>131</v>
      </c>
      <c r="D42" s="1" t="s">
        <v>264</v>
      </c>
      <c r="E42" s="1" t="s">
        <v>394</v>
      </c>
      <c r="F42" s="4">
        <v>7640</v>
      </c>
      <c r="G42" s="4">
        <v>16.36</v>
      </c>
      <c r="H42" s="4">
        <v>0.39</v>
      </c>
    </row>
    <row r="43" spans="2:8">
      <c r="B43" s="1" t="s">
        <v>2232</v>
      </c>
      <c r="C43" s="23" t="s">
        <v>131</v>
      </c>
      <c r="D43" s="1" t="s">
        <v>268</v>
      </c>
      <c r="E43" s="1" t="s">
        <v>370</v>
      </c>
      <c r="F43" s="4">
        <v>7818</v>
      </c>
      <c r="G43" s="4">
        <v>15.81</v>
      </c>
      <c r="H43" s="4">
        <v>0.38</v>
      </c>
    </row>
    <row r="44" spans="2:8">
      <c r="B44" s="1" t="s">
        <v>2293</v>
      </c>
      <c r="C44" s="23" t="s">
        <v>131</v>
      </c>
      <c r="D44" s="1" t="s">
        <v>159</v>
      </c>
      <c r="E44" s="1" t="s">
        <v>179</v>
      </c>
      <c r="F44" s="4">
        <v>407</v>
      </c>
      <c r="G44" s="4">
        <v>14.78</v>
      </c>
      <c r="H44" s="4">
        <v>0.35</v>
      </c>
    </row>
    <row r="45" spans="2:8">
      <c r="B45" s="1" t="s">
        <v>2227</v>
      </c>
      <c r="C45" s="23" t="s">
        <v>131</v>
      </c>
      <c r="D45" s="1" t="s">
        <v>191</v>
      </c>
      <c r="E45" s="1" t="s">
        <v>354</v>
      </c>
      <c r="F45" s="4">
        <v>1084</v>
      </c>
      <c r="G45" s="4">
        <v>6.86</v>
      </c>
      <c r="H45" s="4">
        <v>0.16</v>
      </c>
    </row>
    <row r="46" spans="2:8">
      <c r="B46" s="2" t="s">
        <v>209</v>
      </c>
      <c r="C46" s="30"/>
      <c r="D46" s="2"/>
      <c r="E46" s="2"/>
      <c r="F46" s="10"/>
      <c r="G46" s="10">
        <f>SUM(G13:G45)</f>
        <v>4034.7</v>
      </c>
      <c r="H46" s="10">
        <f>SUM(H13:H45)</f>
        <v>96.43</v>
      </c>
    </row>
    <row r="47" spans="2:8">
      <c r="B47" s="6" t="s">
        <v>98</v>
      </c>
      <c r="C47" s="7" t="s">
        <v>99</v>
      </c>
      <c r="D47" s="6" t="s">
        <v>100</v>
      </c>
      <c r="E47" s="6" t="s">
        <v>101</v>
      </c>
      <c r="F47" s="8" t="s">
        <v>102</v>
      </c>
      <c r="G47" s="8" t="s">
        <v>103</v>
      </c>
      <c r="H47" s="8" t="s">
        <v>104</v>
      </c>
    </row>
    <row r="48" spans="2:8">
      <c r="B48" s="2" t="s">
        <v>105</v>
      </c>
      <c r="C48" s="23"/>
    </row>
    <row r="49" spans="2:8">
      <c r="B49" s="2" t="s">
        <v>106</v>
      </c>
      <c r="C49" s="23"/>
    </row>
    <row r="50" spans="2:8">
      <c r="B50" s="2" t="s">
        <v>395</v>
      </c>
      <c r="C50" s="23"/>
    </row>
    <row r="51" spans="2:8">
      <c r="B51" s="1" t="s">
        <v>2549</v>
      </c>
      <c r="C51" s="23">
        <v>7.21</v>
      </c>
      <c r="D51" s="1" t="s">
        <v>320</v>
      </c>
      <c r="E51" s="1" t="s">
        <v>396</v>
      </c>
      <c r="F51" s="4">
        <v>8627</v>
      </c>
      <c r="G51" s="4">
        <v>2.4300000000000002</v>
      </c>
      <c r="H51" s="4">
        <v>0.06</v>
      </c>
    </row>
    <row r="52" spans="2:8">
      <c r="B52" s="2" t="s">
        <v>336</v>
      </c>
      <c r="C52" s="30"/>
      <c r="D52" s="2"/>
      <c r="E52" s="2"/>
      <c r="F52" s="10"/>
      <c r="G52" s="10">
        <f>SUM(G47:G51)</f>
        <v>2.4300000000000002</v>
      </c>
      <c r="H52" s="10">
        <f>SUM(H47:H51)</f>
        <v>0.06</v>
      </c>
    </row>
    <row r="53" spans="2:8">
      <c r="B53" s="2" t="s">
        <v>397</v>
      </c>
      <c r="C53" s="9"/>
      <c r="D53" s="2"/>
      <c r="E53" s="2"/>
      <c r="F53" s="10"/>
      <c r="G53" s="10">
        <v>123</v>
      </c>
      <c r="H53" s="10">
        <v>2.94</v>
      </c>
    </row>
    <row r="54" spans="2:8">
      <c r="B54" s="2" t="s">
        <v>116</v>
      </c>
      <c r="C54" s="9"/>
      <c r="D54" s="2"/>
      <c r="E54" s="2"/>
      <c r="F54" s="10"/>
      <c r="G54" s="10">
        <v>4160.13</v>
      </c>
      <c r="H54" s="10">
        <v>99.44</v>
      </c>
    </row>
    <row r="55" spans="2:8">
      <c r="B55" s="2" t="s">
        <v>211</v>
      </c>
      <c r="C55" s="9"/>
      <c r="D55" s="2"/>
      <c r="E55" s="2"/>
      <c r="F55" s="10"/>
      <c r="G55" s="10">
        <v>23.460727890000271</v>
      </c>
      <c r="H55" s="10">
        <v>0.56000000000000227</v>
      </c>
    </row>
    <row r="56" spans="2:8">
      <c r="B56" s="2" t="s">
        <v>118</v>
      </c>
      <c r="C56" s="9"/>
      <c r="D56" s="2"/>
      <c r="E56" s="2"/>
      <c r="F56" s="10"/>
      <c r="G56" s="10">
        <v>4183.5907278900004</v>
      </c>
      <c r="H56" s="10">
        <v>100</v>
      </c>
    </row>
    <row r="57" spans="2:8">
      <c r="B57" s="1" t="s">
        <v>119</v>
      </c>
    </row>
    <row r="58" spans="2:8">
      <c r="B58" s="1" t="s">
        <v>120</v>
      </c>
    </row>
    <row r="59" spans="2:8">
      <c r="B59" s="1" t="s">
        <v>121</v>
      </c>
      <c r="C59" s="31">
        <v>44742</v>
      </c>
    </row>
    <row r="60" spans="2:8" ht="25.5">
      <c r="B60" s="11" t="s">
        <v>122</v>
      </c>
      <c r="C60" s="5" t="s">
        <v>123</v>
      </c>
    </row>
    <row r="61" spans="2:8">
      <c r="B61" s="2"/>
    </row>
    <row r="62" spans="2:8">
      <c r="B62" s="2" t="s">
        <v>124</v>
      </c>
    </row>
    <row r="63" spans="2:8">
      <c r="B63" s="2" t="s">
        <v>212</v>
      </c>
    </row>
    <row r="64" spans="2:8">
      <c r="B64" s="2" t="s">
        <v>125</v>
      </c>
    </row>
    <row r="65" spans="2:3">
      <c r="B65" s="2" t="s">
        <v>398</v>
      </c>
      <c r="C65" s="9"/>
    </row>
    <row r="66" spans="2:3">
      <c r="B66" s="2" t="s">
        <v>399</v>
      </c>
      <c r="C66" s="9"/>
    </row>
    <row r="67" spans="2:3">
      <c r="B67" s="2" t="s">
        <v>400</v>
      </c>
      <c r="C67" s="9"/>
    </row>
    <row r="68" spans="2:3">
      <c r="B68" s="2" t="s">
        <v>401</v>
      </c>
      <c r="C68" s="9"/>
    </row>
    <row r="69" spans="2:3">
      <c r="B69" s="2" t="s">
        <v>402</v>
      </c>
      <c r="C69" s="9"/>
    </row>
    <row r="70" spans="2:3">
      <c r="B70" s="2" t="s">
        <v>403</v>
      </c>
      <c r="C70" s="9"/>
    </row>
    <row r="71" spans="2:3">
      <c r="B71" s="2" t="s">
        <v>404</v>
      </c>
      <c r="C71" s="9"/>
    </row>
    <row r="72" spans="2:3">
      <c r="B72" s="2" t="s">
        <v>405</v>
      </c>
      <c r="C72" s="9"/>
    </row>
    <row r="73" spans="2:3">
      <c r="B73" s="134" t="s">
        <v>2206</v>
      </c>
      <c r="C73" s="9"/>
    </row>
    <row r="74" spans="2:3">
      <c r="B74" s="134" t="s">
        <v>126</v>
      </c>
    </row>
    <row r="75" spans="2:3">
      <c r="B75" s="134" t="s">
        <v>127</v>
      </c>
    </row>
  </sheetData>
  <mergeCells count="3">
    <mergeCell ref="B1:E1"/>
    <mergeCell ref="C3:C7"/>
    <mergeCell ref="D3:D7"/>
  </mergeCells>
  <hyperlinks>
    <hyperlink ref="A1" location="Index!A1" display="Index" xr:uid="{00000000-0004-0000-0700-000000000000}"/>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80"/>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0" t="s">
        <v>90</v>
      </c>
      <c r="C1" s="390"/>
      <c r="D1" s="390"/>
      <c r="E1" s="390"/>
    </row>
    <row r="2" spans="1:9" ht="13.5" thickBot="1"/>
    <row r="3" spans="1:9" s="15" customFormat="1" ht="15">
      <c r="B3" s="32" t="s">
        <v>2121</v>
      </c>
      <c r="C3" s="418"/>
      <c r="D3" s="394"/>
      <c r="F3" s="21"/>
      <c r="G3" s="21"/>
      <c r="H3" s="21"/>
    </row>
    <row r="4" spans="1:9" s="15" customFormat="1" ht="30">
      <c r="B4" s="33" t="s">
        <v>992</v>
      </c>
      <c r="C4" s="419"/>
      <c r="D4" s="395"/>
      <c r="F4" s="21"/>
      <c r="G4" s="21"/>
      <c r="H4" s="21"/>
    </row>
    <row r="5" spans="1:9" s="15" customFormat="1" ht="15">
      <c r="B5" s="33" t="s">
        <v>993</v>
      </c>
      <c r="C5" s="419"/>
      <c r="D5" s="395"/>
      <c r="F5" s="21"/>
      <c r="G5" s="21"/>
      <c r="H5" s="21"/>
    </row>
    <row r="6" spans="1:9" s="15" customFormat="1" ht="45.75" thickBot="1">
      <c r="B6" s="34" t="s">
        <v>2122</v>
      </c>
      <c r="C6" s="420"/>
      <c r="D6" s="396"/>
      <c r="F6" s="21"/>
      <c r="G6" s="21"/>
      <c r="H6" s="21"/>
    </row>
    <row r="7" spans="1:9" s="15" customFormat="1">
      <c r="C7" s="17" t="s">
        <v>995</v>
      </c>
      <c r="D7" s="17" t="s">
        <v>996</v>
      </c>
      <c r="F7" s="21"/>
      <c r="G7" s="21"/>
      <c r="H7" s="21"/>
    </row>
    <row r="10" spans="1:9">
      <c r="B10" s="1" t="s">
        <v>97</v>
      </c>
    </row>
    <row r="12" spans="1:9">
      <c r="B12" s="6" t="s">
        <v>98</v>
      </c>
      <c r="C12" s="7" t="s">
        <v>99</v>
      </c>
      <c r="D12" s="6" t="s">
        <v>128</v>
      </c>
      <c r="E12" s="6" t="s">
        <v>101</v>
      </c>
      <c r="F12" s="8" t="s">
        <v>102</v>
      </c>
      <c r="G12" s="8" t="s">
        <v>103</v>
      </c>
      <c r="H12" s="8" t="s">
        <v>104</v>
      </c>
      <c r="I12" s="2" t="s">
        <v>129</v>
      </c>
    </row>
    <row r="13" spans="1:9">
      <c r="B13" s="2" t="s">
        <v>130</v>
      </c>
      <c r="C13" s="23"/>
    </row>
    <row r="14" spans="1:9">
      <c r="B14" s="2" t="s">
        <v>106</v>
      </c>
      <c r="C14" s="23"/>
    </row>
    <row r="15" spans="1:9">
      <c r="B15" s="1" t="s">
        <v>997</v>
      </c>
      <c r="C15" s="23" t="s">
        <v>131</v>
      </c>
      <c r="D15" s="1" t="s">
        <v>132</v>
      </c>
      <c r="E15" s="1" t="s">
        <v>133</v>
      </c>
      <c r="F15" s="4">
        <v>1370000</v>
      </c>
      <c r="G15" s="4">
        <v>9688.64</v>
      </c>
      <c r="H15" s="4">
        <v>8.56</v>
      </c>
    </row>
    <row r="16" spans="1:9">
      <c r="B16" s="1" t="s">
        <v>998</v>
      </c>
      <c r="C16" s="23" t="s">
        <v>131</v>
      </c>
      <c r="D16" s="1" t="s">
        <v>134</v>
      </c>
      <c r="E16" s="1" t="s">
        <v>135</v>
      </c>
      <c r="F16" s="4">
        <v>324500</v>
      </c>
      <c r="G16" s="4">
        <v>8422.8799999999992</v>
      </c>
      <c r="H16" s="4">
        <v>7.44</v>
      </c>
    </row>
    <row r="17" spans="2:8">
      <c r="B17" s="1" t="s">
        <v>999</v>
      </c>
      <c r="C17" s="23" t="s">
        <v>131</v>
      </c>
      <c r="D17" s="1" t="s">
        <v>132</v>
      </c>
      <c r="E17" s="1" t="s">
        <v>136</v>
      </c>
      <c r="F17" s="4">
        <v>484300</v>
      </c>
      <c r="G17" s="4">
        <v>6528.36</v>
      </c>
      <c r="H17" s="4">
        <v>5.77</v>
      </c>
    </row>
    <row r="18" spans="2:8">
      <c r="B18" s="1" t="s">
        <v>1000</v>
      </c>
      <c r="C18" s="23" t="s">
        <v>131</v>
      </c>
      <c r="D18" s="1" t="s">
        <v>137</v>
      </c>
      <c r="E18" s="1" t="s">
        <v>139</v>
      </c>
      <c r="F18" s="4">
        <v>192500</v>
      </c>
      <c r="G18" s="4">
        <v>6289.17</v>
      </c>
      <c r="H18" s="4">
        <v>5.56</v>
      </c>
    </row>
    <row r="19" spans="2:8">
      <c r="B19" s="1" t="s">
        <v>1001</v>
      </c>
      <c r="C19" s="23" t="s">
        <v>131</v>
      </c>
      <c r="D19" s="1" t="s">
        <v>137</v>
      </c>
      <c r="E19" s="1" t="s">
        <v>138</v>
      </c>
      <c r="F19" s="4">
        <v>407000</v>
      </c>
      <c r="G19" s="4">
        <v>5949.93</v>
      </c>
      <c r="H19" s="4">
        <v>5.26</v>
      </c>
    </row>
    <row r="20" spans="2:8">
      <c r="B20" s="1" t="s">
        <v>1002</v>
      </c>
      <c r="C20" s="23" t="s">
        <v>131</v>
      </c>
      <c r="D20" s="1" t="s">
        <v>141</v>
      </c>
      <c r="E20" s="1" t="s">
        <v>142</v>
      </c>
      <c r="F20" s="4">
        <v>1830000</v>
      </c>
      <c r="G20" s="4">
        <v>5005.05</v>
      </c>
      <c r="H20" s="4">
        <v>4.42</v>
      </c>
    </row>
    <row r="21" spans="2:8">
      <c r="B21" s="1" t="s">
        <v>1004</v>
      </c>
      <c r="C21" s="23" t="s">
        <v>131</v>
      </c>
      <c r="D21" s="1" t="s">
        <v>137</v>
      </c>
      <c r="E21" s="1" t="s">
        <v>278</v>
      </c>
      <c r="F21" s="4">
        <v>298000</v>
      </c>
      <c r="G21" s="4">
        <v>2900.29</v>
      </c>
      <c r="H21" s="4">
        <v>2.56</v>
      </c>
    </row>
    <row r="22" spans="2:8">
      <c r="B22" s="1" t="s">
        <v>1003</v>
      </c>
      <c r="C22" s="23" t="s">
        <v>131</v>
      </c>
      <c r="D22" s="1" t="s">
        <v>145</v>
      </c>
      <c r="E22" s="1" t="s">
        <v>279</v>
      </c>
      <c r="F22" s="4">
        <v>374000</v>
      </c>
      <c r="G22" s="4">
        <v>2873.26</v>
      </c>
      <c r="H22" s="4">
        <v>2.54</v>
      </c>
    </row>
    <row r="23" spans="2:8">
      <c r="B23" s="1" t="s">
        <v>1005</v>
      </c>
      <c r="C23" s="23" t="s">
        <v>131</v>
      </c>
      <c r="D23" s="1" t="s">
        <v>145</v>
      </c>
      <c r="E23" s="1" t="s">
        <v>146</v>
      </c>
      <c r="F23" s="4">
        <v>125000</v>
      </c>
      <c r="G23" s="4">
        <v>2713.56</v>
      </c>
      <c r="H23" s="4">
        <v>2.4</v>
      </c>
    </row>
    <row r="24" spans="2:8">
      <c r="B24" s="1" t="s">
        <v>1006</v>
      </c>
      <c r="C24" s="23" t="s">
        <v>131</v>
      </c>
      <c r="D24" s="1" t="s">
        <v>237</v>
      </c>
      <c r="E24" s="1" t="s">
        <v>280</v>
      </c>
      <c r="F24" s="4">
        <v>528000</v>
      </c>
      <c r="G24" s="4">
        <v>2704.68</v>
      </c>
      <c r="H24" s="4">
        <v>2.39</v>
      </c>
    </row>
    <row r="25" spans="2:8">
      <c r="B25" s="1" t="s">
        <v>1007</v>
      </c>
      <c r="C25" s="23" t="s">
        <v>131</v>
      </c>
      <c r="D25" s="1" t="s">
        <v>147</v>
      </c>
      <c r="E25" s="1" t="s">
        <v>148</v>
      </c>
      <c r="F25" s="4">
        <v>138000</v>
      </c>
      <c r="G25" s="4">
        <v>2678.93</v>
      </c>
      <c r="H25" s="4">
        <v>2.37</v>
      </c>
    </row>
    <row r="26" spans="2:8">
      <c r="B26" s="1" t="s">
        <v>1009</v>
      </c>
      <c r="C26" s="23" t="s">
        <v>131</v>
      </c>
      <c r="D26" s="1" t="s">
        <v>155</v>
      </c>
      <c r="E26" s="1" t="s">
        <v>281</v>
      </c>
      <c r="F26" s="4">
        <v>114800</v>
      </c>
      <c r="G26" s="4">
        <v>2526.98</v>
      </c>
      <c r="H26" s="4">
        <v>2.23</v>
      </c>
    </row>
    <row r="27" spans="2:8">
      <c r="B27" s="1" t="s">
        <v>1008</v>
      </c>
      <c r="C27" s="23" t="s">
        <v>131</v>
      </c>
      <c r="D27" s="1" t="s">
        <v>165</v>
      </c>
      <c r="E27" s="1" t="s">
        <v>231</v>
      </c>
      <c r="F27" s="4">
        <v>289000</v>
      </c>
      <c r="G27" s="4">
        <v>2521.5300000000002</v>
      </c>
      <c r="H27" s="4">
        <v>2.23</v>
      </c>
    </row>
    <row r="28" spans="2:8">
      <c r="B28" s="1" t="s">
        <v>1010</v>
      </c>
      <c r="C28" s="23" t="s">
        <v>131</v>
      </c>
      <c r="D28" s="1" t="s">
        <v>168</v>
      </c>
      <c r="E28" s="1" t="s">
        <v>282</v>
      </c>
      <c r="F28" s="4">
        <v>635000</v>
      </c>
      <c r="G28" s="4">
        <v>2305.0500000000002</v>
      </c>
      <c r="H28" s="4">
        <v>2.04</v>
      </c>
    </row>
    <row r="29" spans="2:8">
      <c r="B29" s="1" t="s">
        <v>1012</v>
      </c>
      <c r="C29" s="23" t="s">
        <v>131</v>
      </c>
      <c r="D29" s="1" t="s">
        <v>170</v>
      </c>
      <c r="E29" s="1" t="s">
        <v>171</v>
      </c>
      <c r="F29" s="4">
        <v>303649</v>
      </c>
      <c r="G29" s="4">
        <v>2144.8200000000002</v>
      </c>
      <c r="H29" s="4">
        <v>1.89</v>
      </c>
    </row>
    <row r="30" spans="2:8">
      <c r="B30" s="1" t="s">
        <v>1011</v>
      </c>
      <c r="C30" s="23" t="s">
        <v>131</v>
      </c>
      <c r="D30" s="1" t="s">
        <v>147</v>
      </c>
      <c r="E30" s="1" t="s">
        <v>283</v>
      </c>
      <c r="F30" s="4">
        <v>50800</v>
      </c>
      <c r="G30" s="4">
        <v>2099.44</v>
      </c>
      <c r="H30" s="4">
        <v>1.85</v>
      </c>
    </row>
    <row r="31" spans="2:8">
      <c r="B31" s="1" t="s">
        <v>1013</v>
      </c>
      <c r="C31" s="23" t="s">
        <v>131</v>
      </c>
      <c r="D31" s="1" t="s">
        <v>147</v>
      </c>
      <c r="E31" s="1" t="s">
        <v>284</v>
      </c>
      <c r="F31" s="4">
        <v>73000</v>
      </c>
      <c r="G31" s="4">
        <v>1967.5</v>
      </c>
      <c r="H31" s="4">
        <v>1.74</v>
      </c>
    </row>
    <row r="32" spans="2:8">
      <c r="B32" s="1" t="s">
        <v>1016</v>
      </c>
      <c r="C32" s="23" t="s">
        <v>131</v>
      </c>
      <c r="D32" s="1" t="s">
        <v>177</v>
      </c>
      <c r="E32" s="1" t="s">
        <v>285</v>
      </c>
      <c r="F32" s="4">
        <v>231600</v>
      </c>
      <c r="G32" s="4">
        <v>1879.78</v>
      </c>
      <c r="H32" s="4">
        <v>1.66</v>
      </c>
    </row>
    <row r="33" spans="2:8">
      <c r="B33" s="1" t="s">
        <v>1014</v>
      </c>
      <c r="C33" s="23" t="s">
        <v>131</v>
      </c>
      <c r="D33" s="1" t="s">
        <v>132</v>
      </c>
      <c r="E33" s="1" t="s">
        <v>149</v>
      </c>
      <c r="F33" s="4">
        <v>286000</v>
      </c>
      <c r="G33" s="4">
        <v>1821.25</v>
      </c>
      <c r="H33" s="4">
        <v>1.61</v>
      </c>
    </row>
    <row r="34" spans="2:8">
      <c r="B34" s="1" t="s">
        <v>1017</v>
      </c>
      <c r="C34" s="23" t="s">
        <v>131</v>
      </c>
      <c r="D34" s="1" t="s">
        <v>132</v>
      </c>
      <c r="E34" s="1" t="s">
        <v>140</v>
      </c>
      <c r="F34" s="4">
        <v>105000</v>
      </c>
      <c r="G34" s="4">
        <v>1744.16</v>
      </c>
      <c r="H34" s="4">
        <v>1.54</v>
      </c>
    </row>
    <row r="35" spans="2:8">
      <c r="B35" s="1" t="s">
        <v>1019</v>
      </c>
      <c r="C35" s="23" t="s">
        <v>131</v>
      </c>
      <c r="D35" s="1" t="s">
        <v>147</v>
      </c>
      <c r="E35" s="1" t="s">
        <v>286</v>
      </c>
      <c r="F35" s="4">
        <v>46400</v>
      </c>
      <c r="G35" s="4">
        <v>1658.8</v>
      </c>
      <c r="H35" s="4">
        <v>1.47</v>
      </c>
    </row>
    <row r="36" spans="2:8">
      <c r="B36" s="1" t="s">
        <v>1015</v>
      </c>
      <c r="C36" s="23" t="s">
        <v>131</v>
      </c>
      <c r="D36" s="1" t="s">
        <v>193</v>
      </c>
      <c r="E36" s="1" t="s">
        <v>194</v>
      </c>
      <c r="F36" s="4">
        <v>7100</v>
      </c>
      <c r="G36" s="4">
        <v>1551.64</v>
      </c>
      <c r="H36" s="4">
        <v>1.37</v>
      </c>
    </row>
    <row r="37" spans="2:8">
      <c r="B37" s="1" t="s">
        <v>1020</v>
      </c>
      <c r="C37" s="23" t="s">
        <v>131</v>
      </c>
      <c r="D37" s="1" t="s">
        <v>186</v>
      </c>
      <c r="E37" s="1" t="s">
        <v>197</v>
      </c>
      <c r="F37" s="4">
        <v>276000</v>
      </c>
      <c r="G37" s="4">
        <v>1518</v>
      </c>
      <c r="H37" s="4">
        <v>1.34</v>
      </c>
    </row>
    <row r="38" spans="2:8">
      <c r="B38" s="1" t="s">
        <v>1023</v>
      </c>
      <c r="C38" s="23" t="s">
        <v>131</v>
      </c>
      <c r="D38" s="1" t="s">
        <v>177</v>
      </c>
      <c r="E38" s="1" t="s">
        <v>287</v>
      </c>
      <c r="F38" s="4">
        <v>38660</v>
      </c>
      <c r="G38" s="4">
        <v>1453.15</v>
      </c>
      <c r="H38" s="4">
        <v>1.28</v>
      </c>
    </row>
    <row r="39" spans="2:8">
      <c r="B39" s="1" t="s">
        <v>1025</v>
      </c>
      <c r="C39" s="23" t="s">
        <v>131</v>
      </c>
      <c r="D39" s="1" t="s">
        <v>168</v>
      </c>
      <c r="E39" s="1" t="s">
        <v>169</v>
      </c>
      <c r="F39" s="4">
        <v>68000</v>
      </c>
      <c r="G39" s="4">
        <v>1442.93</v>
      </c>
      <c r="H39" s="4">
        <v>1.27</v>
      </c>
    </row>
    <row r="40" spans="2:8">
      <c r="B40" s="1" t="s">
        <v>1027</v>
      </c>
      <c r="C40" s="23" t="s">
        <v>131</v>
      </c>
      <c r="D40" s="1" t="s">
        <v>147</v>
      </c>
      <c r="E40" s="1" t="s">
        <v>288</v>
      </c>
      <c r="F40" s="4">
        <v>130000</v>
      </c>
      <c r="G40" s="4">
        <v>1427.66</v>
      </c>
      <c r="H40" s="4">
        <v>1.26</v>
      </c>
    </row>
    <row r="41" spans="2:8">
      <c r="B41" s="1" t="s">
        <v>1021</v>
      </c>
      <c r="C41" s="23" t="s">
        <v>131</v>
      </c>
      <c r="D41" s="1" t="s">
        <v>147</v>
      </c>
      <c r="E41" s="1" t="s">
        <v>289</v>
      </c>
      <c r="F41" s="4">
        <v>150000</v>
      </c>
      <c r="G41" s="4">
        <v>1421.55</v>
      </c>
      <c r="H41" s="4">
        <v>1.26</v>
      </c>
    </row>
    <row r="42" spans="2:8">
      <c r="B42" s="1" t="s">
        <v>1022</v>
      </c>
      <c r="C42" s="23" t="s">
        <v>131</v>
      </c>
      <c r="D42" s="1" t="s">
        <v>290</v>
      </c>
      <c r="E42" s="1" t="s">
        <v>291</v>
      </c>
      <c r="F42" s="4">
        <v>38000</v>
      </c>
      <c r="G42" s="4">
        <v>1408.51</v>
      </c>
      <c r="H42" s="4">
        <v>1.24</v>
      </c>
    </row>
    <row r="43" spans="2:8">
      <c r="B43" s="1" t="s">
        <v>1024</v>
      </c>
      <c r="C43" s="23" t="s">
        <v>131</v>
      </c>
      <c r="D43" s="1" t="s">
        <v>147</v>
      </c>
      <c r="E43" s="1" t="s">
        <v>292</v>
      </c>
      <c r="F43" s="4">
        <v>144000</v>
      </c>
      <c r="G43" s="4">
        <v>1400.26</v>
      </c>
      <c r="H43" s="4">
        <v>1.24</v>
      </c>
    </row>
    <row r="44" spans="2:8">
      <c r="B44" s="1" t="s">
        <v>1018</v>
      </c>
      <c r="C44" s="23" t="s">
        <v>131</v>
      </c>
      <c r="D44" s="1" t="s">
        <v>137</v>
      </c>
      <c r="E44" s="1" t="s">
        <v>293</v>
      </c>
      <c r="F44" s="4">
        <v>43335</v>
      </c>
      <c r="G44" s="4">
        <v>1342.65</v>
      </c>
      <c r="H44" s="4">
        <v>1.19</v>
      </c>
    </row>
    <row r="45" spans="2:8">
      <c r="B45" s="1" t="s">
        <v>1026</v>
      </c>
      <c r="C45" s="23" t="s">
        <v>131</v>
      </c>
      <c r="D45" s="1" t="s">
        <v>186</v>
      </c>
      <c r="E45" s="1" t="s">
        <v>294</v>
      </c>
      <c r="F45" s="4">
        <v>265000</v>
      </c>
      <c r="G45" s="4">
        <v>1295.8499999999999</v>
      </c>
      <c r="H45" s="4">
        <v>1.1399999999999999</v>
      </c>
    </row>
    <row r="46" spans="2:8">
      <c r="B46" s="1" t="s">
        <v>1029</v>
      </c>
      <c r="C46" s="23" t="s">
        <v>131</v>
      </c>
      <c r="D46" s="1" t="s">
        <v>204</v>
      </c>
      <c r="E46" s="1" t="s">
        <v>295</v>
      </c>
      <c r="F46" s="4">
        <v>520000</v>
      </c>
      <c r="G46" s="4">
        <v>1217.32</v>
      </c>
      <c r="H46" s="4">
        <v>1.08</v>
      </c>
    </row>
    <row r="47" spans="2:8">
      <c r="B47" s="1" t="s">
        <v>1028</v>
      </c>
      <c r="C47" s="23" t="s">
        <v>131</v>
      </c>
      <c r="D47" s="1" t="s">
        <v>250</v>
      </c>
      <c r="E47" s="1" t="s">
        <v>296</v>
      </c>
      <c r="F47" s="4">
        <v>335000</v>
      </c>
      <c r="G47" s="4">
        <v>1192.27</v>
      </c>
      <c r="H47" s="4">
        <v>1.05</v>
      </c>
    </row>
    <row r="48" spans="2:8">
      <c r="B48" s="1" t="s">
        <v>1032</v>
      </c>
      <c r="C48" s="23" t="s">
        <v>131</v>
      </c>
      <c r="D48" s="1" t="s">
        <v>186</v>
      </c>
      <c r="E48" s="1" t="s">
        <v>297</v>
      </c>
      <c r="F48" s="4">
        <v>106500</v>
      </c>
      <c r="G48" s="4">
        <v>1151.9000000000001</v>
      </c>
      <c r="H48" s="4">
        <v>1.02</v>
      </c>
    </row>
    <row r="49" spans="2:8">
      <c r="B49" s="1" t="s">
        <v>1033</v>
      </c>
      <c r="C49" s="23" t="s">
        <v>131</v>
      </c>
      <c r="D49" s="1" t="s">
        <v>143</v>
      </c>
      <c r="E49" s="1" t="s">
        <v>144</v>
      </c>
      <c r="F49" s="4">
        <v>167500</v>
      </c>
      <c r="G49" s="4">
        <v>1147.29</v>
      </c>
      <c r="H49" s="4">
        <v>1.01</v>
      </c>
    </row>
    <row r="50" spans="2:8">
      <c r="B50" s="1" t="s">
        <v>1034</v>
      </c>
      <c r="C50" s="23" t="s">
        <v>131</v>
      </c>
      <c r="D50" s="1" t="s">
        <v>182</v>
      </c>
      <c r="E50" s="1" t="s">
        <v>298</v>
      </c>
      <c r="F50" s="4">
        <v>64000</v>
      </c>
      <c r="G50" s="4">
        <v>1147.0999999999999</v>
      </c>
      <c r="H50" s="4">
        <v>1.01</v>
      </c>
    </row>
    <row r="51" spans="2:8">
      <c r="B51" s="1" t="s">
        <v>1031</v>
      </c>
      <c r="C51" s="23" t="s">
        <v>131</v>
      </c>
      <c r="D51" s="1" t="s">
        <v>220</v>
      </c>
      <c r="E51" s="1" t="s">
        <v>299</v>
      </c>
      <c r="F51" s="4">
        <v>31000</v>
      </c>
      <c r="G51" s="4">
        <v>1141.8900000000001</v>
      </c>
      <c r="H51" s="4">
        <v>1.01</v>
      </c>
    </row>
    <row r="52" spans="2:8">
      <c r="B52" s="1" t="s">
        <v>1035</v>
      </c>
      <c r="C52" s="23" t="s">
        <v>131</v>
      </c>
      <c r="D52" s="1" t="s">
        <v>155</v>
      </c>
      <c r="E52" s="1" t="s">
        <v>300</v>
      </c>
      <c r="F52" s="4">
        <v>64500</v>
      </c>
      <c r="G52" s="4">
        <v>1139.6199999999999</v>
      </c>
      <c r="H52" s="4">
        <v>1.01</v>
      </c>
    </row>
    <row r="53" spans="2:8">
      <c r="B53" s="1" t="s">
        <v>1030</v>
      </c>
      <c r="C53" s="23" t="s">
        <v>131</v>
      </c>
      <c r="D53" s="1" t="s">
        <v>165</v>
      </c>
      <c r="E53" s="1" t="s">
        <v>166</v>
      </c>
      <c r="F53" s="4">
        <v>149781</v>
      </c>
      <c r="G53" s="4">
        <v>1137.96</v>
      </c>
      <c r="H53" s="4">
        <v>1.01</v>
      </c>
    </row>
    <row r="54" spans="2:8">
      <c r="B54" s="1" t="s">
        <v>1036</v>
      </c>
      <c r="C54" s="23" t="s">
        <v>131</v>
      </c>
      <c r="D54" s="1" t="s">
        <v>159</v>
      </c>
      <c r="E54" s="1" t="s">
        <v>301</v>
      </c>
      <c r="F54" s="4">
        <v>27000</v>
      </c>
      <c r="G54" s="4">
        <v>1131.53</v>
      </c>
      <c r="H54" s="4">
        <v>1</v>
      </c>
    </row>
    <row r="55" spans="2:8">
      <c r="B55" s="1" t="s">
        <v>1037</v>
      </c>
      <c r="C55" s="23" t="s">
        <v>131</v>
      </c>
      <c r="D55" s="1" t="s">
        <v>268</v>
      </c>
      <c r="E55" s="1" t="s">
        <v>302</v>
      </c>
      <c r="F55" s="4">
        <v>526666</v>
      </c>
      <c r="G55" s="4">
        <v>1116.01</v>
      </c>
      <c r="H55" s="4">
        <v>0.99</v>
      </c>
    </row>
    <row r="56" spans="2:8">
      <c r="B56" s="1" t="s">
        <v>2493</v>
      </c>
      <c r="C56" s="23" t="s">
        <v>131</v>
      </c>
      <c r="D56" s="1" t="s">
        <v>132</v>
      </c>
      <c r="E56" s="1" t="s">
        <v>259</v>
      </c>
      <c r="F56" s="4">
        <v>448800</v>
      </c>
      <c r="G56" s="4">
        <v>1075.32</v>
      </c>
      <c r="H56" s="4">
        <v>0.95</v>
      </c>
    </row>
    <row r="57" spans="2:8">
      <c r="B57" s="1" t="s">
        <v>1038</v>
      </c>
      <c r="C57" s="23" t="s">
        <v>131</v>
      </c>
      <c r="D57" s="1" t="s">
        <v>155</v>
      </c>
      <c r="E57" s="1" t="s">
        <v>303</v>
      </c>
      <c r="F57" s="4">
        <v>150000</v>
      </c>
      <c r="G57" s="4">
        <v>897.23</v>
      </c>
      <c r="H57" s="4">
        <v>0.79</v>
      </c>
    </row>
    <row r="58" spans="2:8">
      <c r="B58" s="1" t="s">
        <v>1040</v>
      </c>
      <c r="C58" s="23" t="s">
        <v>131</v>
      </c>
      <c r="D58" s="1" t="s">
        <v>182</v>
      </c>
      <c r="E58" s="1" t="s">
        <v>183</v>
      </c>
      <c r="F58" s="4">
        <v>129400</v>
      </c>
      <c r="G58" s="4">
        <v>835.79</v>
      </c>
      <c r="H58" s="4">
        <v>0.74</v>
      </c>
    </row>
    <row r="59" spans="2:8">
      <c r="B59" s="1" t="s">
        <v>1039</v>
      </c>
      <c r="C59" s="23" t="s">
        <v>131</v>
      </c>
      <c r="D59" s="1" t="s">
        <v>145</v>
      </c>
      <c r="E59" s="1" t="s">
        <v>304</v>
      </c>
      <c r="F59" s="4">
        <v>77000</v>
      </c>
      <c r="G59" s="4">
        <v>751.75</v>
      </c>
      <c r="H59" s="4">
        <v>0.66</v>
      </c>
    </row>
    <row r="60" spans="2:8">
      <c r="B60" s="1" t="s">
        <v>2587</v>
      </c>
      <c r="C60" s="23" t="s">
        <v>131</v>
      </c>
      <c r="D60" s="1" t="s">
        <v>191</v>
      </c>
      <c r="E60" s="1" t="s">
        <v>305</v>
      </c>
      <c r="F60" s="4">
        <v>37395</v>
      </c>
      <c r="G60" s="4">
        <v>681.79</v>
      </c>
      <c r="H60" s="4">
        <v>0.6</v>
      </c>
    </row>
    <row r="61" spans="2:8">
      <c r="B61" s="2" t="s">
        <v>209</v>
      </c>
      <c r="C61" s="30"/>
      <c r="D61" s="2"/>
      <c r="E61" s="2"/>
      <c r="F61" s="10"/>
      <c r="G61" s="10">
        <f>SUM(G12:G60)</f>
        <v>106451.02999999998</v>
      </c>
      <c r="H61" s="10">
        <f>SUM(H12:H60)</f>
        <v>94.050000000000011</v>
      </c>
    </row>
    <row r="62" spans="2:8">
      <c r="B62" s="2" t="s">
        <v>210</v>
      </c>
      <c r="C62" s="30"/>
      <c r="D62" s="2"/>
      <c r="E62" s="2"/>
      <c r="F62" s="10"/>
      <c r="G62" s="10">
        <v>5141</v>
      </c>
      <c r="H62" s="10">
        <v>4.54</v>
      </c>
    </row>
    <row r="63" spans="2:8">
      <c r="B63" s="2" t="s">
        <v>116</v>
      </c>
      <c r="C63" s="30"/>
      <c r="D63" s="2"/>
      <c r="E63" s="2"/>
      <c r="F63" s="10"/>
      <c r="G63" s="10">
        <v>111592.03</v>
      </c>
      <c r="H63" s="10">
        <v>98.57</v>
      </c>
    </row>
    <row r="64" spans="2:8">
      <c r="B64" s="2" t="s">
        <v>211</v>
      </c>
      <c r="C64" s="30"/>
      <c r="D64" s="2"/>
      <c r="E64" s="2"/>
      <c r="F64" s="10"/>
      <c r="G64" s="10">
        <v>1616.6488074000081</v>
      </c>
      <c r="H64" s="10">
        <v>1.4300000000000068</v>
      </c>
    </row>
    <row r="65" spans="2:8">
      <c r="B65" s="2" t="s">
        <v>118</v>
      </c>
      <c r="C65" s="9"/>
      <c r="D65" s="2"/>
      <c r="E65" s="2"/>
      <c r="F65" s="10"/>
      <c r="G65" s="10">
        <v>113208.67880740001</v>
      </c>
      <c r="H65" s="10">
        <v>100</v>
      </c>
    </row>
    <row r="66" spans="2:8">
      <c r="B66" s="1" t="s">
        <v>119</v>
      </c>
    </row>
    <row r="67" spans="2:8">
      <c r="B67" s="1" t="s">
        <v>120</v>
      </c>
    </row>
    <row r="68" spans="2:8">
      <c r="B68" s="1" t="s">
        <v>121</v>
      </c>
      <c r="C68" s="31">
        <v>44742</v>
      </c>
    </row>
    <row r="69" spans="2:8" ht="25.5">
      <c r="B69" s="11" t="s">
        <v>122</v>
      </c>
      <c r="C69" s="5" t="s">
        <v>123</v>
      </c>
    </row>
    <row r="70" spans="2:8">
      <c r="B70" s="2"/>
    </row>
    <row r="71" spans="2:8">
      <c r="B71" s="2" t="s">
        <v>124</v>
      </c>
    </row>
    <row r="72" spans="2:8">
      <c r="B72" s="2" t="s">
        <v>212</v>
      </c>
    </row>
    <row r="73" spans="2:8">
      <c r="B73" s="2" t="s">
        <v>125</v>
      </c>
    </row>
    <row r="74" spans="2:8">
      <c r="B74" s="2" t="s">
        <v>306</v>
      </c>
      <c r="C74" s="9"/>
    </row>
    <row r="75" spans="2:8">
      <c r="B75" s="2" t="s">
        <v>307</v>
      </c>
      <c r="C75" s="9"/>
    </row>
    <row r="76" spans="2:8">
      <c r="B76" s="2" t="s">
        <v>308</v>
      </c>
      <c r="C76" s="9"/>
    </row>
    <row r="77" spans="2:8">
      <c r="B77" s="2" t="s">
        <v>309</v>
      </c>
      <c r="C77" s="9"/>
    </row>
    <row r="78" spans="2:8">
      <c r="B78" s="134" t="s">
        <v>2207</v>
      </c>
      <c r="C78" s="9"/>
    </row>
    <row r="79" spans="2:8">
      <c r="B79" s="134" t="s">
        <v>126</v>
      </c>
    </row>
    <row r="80" spans="2:8">
      <c r="B80" s="134" t="s">
        <v>127</v>
      </c>
    </row>
  </sheetData>
  <mergeCells count="3">
    <mergeCell ref="B1:E1"/>
    <mergeCell ref="C3:C6"/>
    <mergeCell ref="D3:D6"/>
  </mergeCells>
  <hyperlinks>
    <hyperlink ref="A1" location="Index!A1" display="Index" xr:uid="{00000000-0004-0000-0400-000000000000}"/>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30"/>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0" t="s">
        <v>88</v>
      </c>
      <c r="C1" s="390"/>
      <c r="D1" s="390"/>
      <c r="E1" s="390"/>
    </row>
    <row r="2" spans="1:9" ht="13.5" thickBot="1"/>
    <row r="3" spans="1:9" s="15" customFormat="1" ht="15">
      <c r="B3" s="102" t="s">
        <v>2121</v>
      </c>
      <c r="C3" s="421"/>
      <c r="D3" s="394"/>
      <c r="F3" s="21"/>
      <c r="G3" s="21"/>
      <c r="H3" s="21"/>
    </row>
    <row r="4" spans="1:9" s="15" customFormat="1" ht="30">
      <c r="B4" s="105" t="s">
        <v>992</v>
      </c>
      <c r="C4" s="422"/>
      <c r="D4" s="395"/>
      <c r="F4" s="21"/>
      <c r="G4" s="21"/>
      <c r="H4" s="21"/>
    </row>
    <row r="5" spans="1:9" s="15" customFormat="1" ht="15">
      <c r="B5" s="105" t="s">
        <v>993</v>
      </c>
      <c r="C5" s="422"/>
      <c r="D5" s="395"/>
      <c r="F5" s="21"/>
      <c r="G5" s="21"/>
      <c r="H5" s="21"/>
    </row>
    <row r="6" spans="1:9" s="15" customFormat="1" ht="45.75" thickBot="1">
      <c r="B6" s="106" t="s">
        <v>2123</v>
      </c>
      <c r="C6" s="423"/>
      <c r="D6" s="396"/>
      <c r="F6" s="21"/>
      <c r="G6" s="21"/>
      <c r="H6" s="21"/>
    </row>
    <row r="7" spans="1:9" s="15" customFormat="1">
      <c r="C7" s="17" t="s">
        <v>995</v>
      </c>
      <c r="D7" s="17" t="s">
        <v>996</v>
      </c>
      <c r="F7" s="21"/>
      <c r="G7" s="21"/>
      <c r="H7" s="21"/>
    </row>
    <row r="10" spans="1:9">
      <c r="B10" s="1" t="s">
        <v>97</v>
      </c>
    </row>
    <row r="12" spans="1:9">
      <c r="B12" s="6" t="s">
        <v>98</v>
      </c>
      <c r="C12" s="7" t="s">
        <v>99</v>
      </c>
      <c r="D12" s="6" t="s">
        <v>128</v>
      </c>
      <c r="E12" s="6" t="s">
        <v>101</v>
      </c>
      <c r="F12" s="8" t="s">
        <v>102</v>
      </c>
      <c r="G12" s="8" t="s">
        <v>103</v>
      </c>
      <c r="H12" s="8" t="s">
        <v>104</v>
      </c>
      <c r="I12" s="2" t="s">
        <v>129</v>
      </c>
    </row>
    <row r="13" spans="1:9">
      <c r="B13" s="2" t="s">
        <v>130</v>
      </c>
      <c r="C13" s="23"/>
    </row>
    <row r="14" spans="1:9">
      <c r="B14" s="2" t="s">
        <v>106</v>
      </c>
      <c r="C14" s="23"/>
    </row>
    <row r="15" spans="1:9">
      <c r="B15" s="1" t="s">
        <v>997</v>
      </c>
      <c r="C15" s="23" t="s">
        <v>131</v>
      </c>
      <c r="D15" s="1" t="s">
        <v>132</v>
      </c>
      <c r="E15" s="1" t="s">
        <v>133</v>
      </c>
      <c r="F15" s="4">
        <v>1524000</v>
      </c>
      <c r="G15" s="4">
        <v>10777.73</v>
      </c>
      <c r="H15" s="4">
        <v>7.28</v>
      </c>
    </row>
    <row r="16" spans="1:9">
      <c r="B16" s="1" t="s">
        <v>998</v>
      </c>
      <c r="C16" s="23" t="s">
        <v>131</v>
      </c>
      <c r="D16" s="1" t="s">
        <v>134</v>
      </c>
      <c r="E16" s="1" t="s">
        <v>135</v>
      </c>
      <c r="F16" s="4">
        <v>359500</v>
      </c>
      <c r="G16" s="4">
        <v>9331.36</v>
      </c>
      <c r="H16" s="4">
        <v>6.3</v>
      </c>
    </row>
    <row r="17" spans="2:8">
      <c r="B17" s="1" t="s">
        <v>999</v>
      </c>
      <c r="C17" s="23" t="s">
        <v>131</v>
      </c>
      <c r="D17" s="1" t="s">
        <v>132</v>
      </c>
      <c r="E17" s="1" t="s">
        <v>136</v>
      </c>
      <c r="F17" s="4">
        <v>538500</v>
      </c>
      <c r="G17" s="4">
        <v>7258.98</v>
      </c>
      <c r="H17" s="4">
        <v>4.9000000000000004</v>
      </c>
    </row>
    <row r="18" spans="2:8">
      <c r="B18" s="1" t="s">
        <v>1000</v>
      </c>
      <c r="C18" s="23" t="s">
        <v>131</v>
      </c>
      <c r="D18" s="1" t="s">
        <v>137</v>
      </c>
      <c r="E18" s="1" t="s">
        <v>139</v>
      </c>
      <c r="F18" s="4">
        <v>214000</v>
      </c>
      <c r="G18" s="4">
        <v>6991.59</v>
      </c>
      <c r="H18" s="4">
        <v>4.72</v>
      </c>
    </row>
    <row r="19" spans="2:8">
      <c r="B19" s="1" t="s">
        <v>1001</v>
      </c>
      <c r="C19" s="23" t="s">
        <v>131</v>
      </c>
      <c r="D19" s="1" t="s">
        <v>137</v>
      </c>
      <c r="E19" s="1" t="s">
        <v>138</v>
      </c>
      <c r="F19" s="4">
        <v>459000</v>
      </c>
      <c r="G19" s="4">
        <v>6710.12</v>
      </c>
      <c r="H19" s="4">
        <v>4.53</v>
      </c>
    </row>
    <row r="20" spans="2:8">
      <c r="B20" s="1" t="s">
        <v>1002</v>
      </c>
      <c r="C20" s="23" t="s">
        <v>131</v>
      </c>
      <c r="D20" s="1" t="s">
        <v>141</v>
      </c>
      <c r="E20" s="1" t="s">
        <v>142</v>
      </c>
      <c r="F20" s="4">
        <v>2036000</v>
      </c>
      <c r="G20" s="4">
        <v>5568.46</v>
      </c>
      <c r="H20" s="4">
        <v>3.76</v>
      </c>
    </row>
    <row r="21" spans="2:8">
      <c r="B21" s="1" t="s">
        <v>1004</v>
      </c>
      <c r="C21" s="23" t="s">
        <v>131</v>
      </c>
      <c r="D21" s="1" t="s">
        <v>137</v>
      </c>
      <c r="E21" s="1" t="s">
        <v>278</v>
      </c>
      <c r="F21" s="4">
        <v>333000</v>
      </c>
      <c r="G21" s="4">
        <v>3240.92</v>
      </c>
      <c r="H21" s="4">
        <v>2.19</v>
      </c>
    </row>
    <row r="22" spans="2:8">
      <c r="B22" s="1" t="s">
        <v>1003</v>
      </c>
      <c r="C22" s="23" t="s">
        <v>131</v>
      </c>
      <c r="D22" s="1" t="s">
        <v>145</v>
      </c>
      <c r="E22" s="1" t="s">
        <v>279</v>
      </c>
      <c r="F22" s="4">
        <v>417000</v>
      </c>
      <c r="G22" s="4">
        <v>3203.6</v>
      </c>
      <c r="H22" s="4">
        <v>2.16</v>
      </c>
    </row>
    <row r="23" spans="2:8">
      <c r="B23" s="1" t="s">
        <v>1005</v>
      </c>
      <c r="C23" s="23" t="s">
        <v>131</v>
      </c>
      <c r="D23" s="1" t="s">
        <v>145</v>
      </c>
      <c r="E23" s="1" t="s">
        <v>146</v>
      </c>
      <c r="F23" s="4">
        <v>140000</v>
      </c>
      <c r="G23" s="4">
        <v>3039.19</v>
      </c>
      <c r="H23" s="4">
        <v>2.0499999999999998</v>
      </c>
    </row>
    <row r="24" spans="2:8">
      <c r="B24" s="1" t="s">
        <v>1006</v>
      </c>
      <c r="C24" s="23" t="s">
        <v>131</v>
      </c>
      <c r="D24" s="1" t="s">
        <v>237</v>
      </c>
      <c r="E24" s="1" t="s">
        <v>280</v>
      </c>
      <c r="F24" s="4">
        <v>588000</v>
      </c>
      <c r="G24" s="4">
        <v>3012.03</v>
      </c>
      <c r="H24" s="4">
        <v>2.0299999999999998</v>
      </c>
    </row>
    <row r="25" spans="2:8">
      <c r="B25" s="1" t="s">
        <v>1008</v>
      </c>
      <c r="C25" s="23" t="s">
        <v>131</v>
      </c>
      <c r="D25" s="1" t="s">
        <v>165</v>
      </c>
      <c r="E25" s="1" t="s">
        <v>231</v>
      </c>
      <c r="F25" s="4">
        <v>338300</v>
      </c>
      <c r="G25" s="4">
        <v>2951.67</v>
      </c>
      <c r="H25" s="4">
        <v>1.99</v>
      </c>
    </row>
    <row r="26" spans="2:8">
      <c r="B26" s="1" t="s">
        <v>1007</v>
      </c>
      <c r="C26" s="23" t="s">
        <v>131</v>
      </c>
      <c r="D26" s="1" t="s">
        <v>147</v>
      </c>
      <c r="E26" s="1" t="s">
        <v>148</v>
      </c>
      <c r="F26" s="4">
        <v>152000</v>
      </c>
      <c r="G26" s="4">
        <v>2950.7</v>
      </c>
      <c r="H26" s="4">
        <v>1.99</v>
      </c>
    </row>
    <row r="27" spans="2:8">
      <c r="B27" s="1" t="s">
        <v>1009</v>
      </c>
      <c r="C27" s="23" t="s">
        <v>131</v>
      </c>
      <c r="D27" s="1" t="s">
        <v>155</v>
      </c>
      <c r="E27" s="1" t="s">
        <v>281</v>
      </c>
      <c r="F27" s="4">
        <v>131400</v>
      </c>
      <c r="G27" s="4">
        <v>2892.38</v>
      </c>
      <c r="H27" s="4">
        <v>1.95</v>
      </c>
    </row>
    <row r="28" spans="2:8">
      <c r="B28" s="1" t="s">
        <v>1010</v>
      </c>
      <c r="C28" s="23" t="s">
        <v>131</v>
      </c>
      <c r="D28" s="1" t="s">
        <v>168</v>
      </c>
      <c r="E28" s="1" t="s">
        <v>282</v>
      </c>
      <c r="F28" s="4">
        <v>715000</v>
      </c>
      <c r="G28" s="4">
        <v>2595.4499999999998</v>
      </c>
      <c r="H28" s="4">
        <v>1.75</v>
      </c>
    </row>
    <row r="29" spans="2:8">
      <c r="B29" s="1" t="s">
        <v>1012</v>
      </c>
      <c r="C29" s="23" t="s">
        <v>131</v>
      </c>
      <c r="D29" s="1" t="s">
        <v>170</v>
      </c>
      <c r="E29" s="1" t="s">
        <v>171</v>
      </c>
      <c r="F29" s="4">
        <v>340456</v>
      </c>
      <c r="G29" s="4">
        <v>2404.81</v>
      </c>
      <c r="H29" s="4">
        <v>1.62</v>
      </c>
    </row>
    <row r="30" spans="2:8">
      <c r="B30" s="1" t="s">
        <v>1011</v>
      </c>
      <c r="C30" s="23" t="s">
        <v>131</v>
      </c>
      <c r="D30" s="1" t="s">
        <v>147</v>
      </c>
      <c r="E30" s="1" t="s">
        <v>283</v>
      </c>
      <c r="F30" s="4">
        <v>56800</v>
      </c>
      <c r="G30" s="4">
        <v>2347.4</v>
      </c>
      <c r="H30" s="4">
        <v>1.59</v>
      </c>
    </row>
    <row r="31" spans="2:8">
      <c r="B31" s="1" t="s">
        <v>1013</v>
      </c>
      <c r="C31" s="23" t="s">
        <v>131</v>
      </c>
      <c r="D31" s="1" t="s">
        <v>147</v>
      </c>
      <c r="E31" s="1" t="s">
        <v>284</v>
      </c>
      <c r="F31" s="4">
        <v>82000</v>
      </c>
      <c r="G31" s="4">
        <v>2210.06</v>
      </c>
      <c r="H31" s="4">
        <v>1.49</v>
      </c>
    </row>
    <row r="32" spans="2:8">
      <c r="B32" s="1" t="s">
        <v>1016</v>
      </c>
      <c r="C32" s="23" t="s">
        <v>131</v>
      </c>
      <c r="D32" s="1" t="s">
        <v>177</v>
      </c>
      <c r="E32" s="1" t="s">
        <v>285</v>
      </c>
      <c r="F32" s="4">
        <v>255000</v>
      </c>
      <c r="G32" s="4">
        <v>2069.71</v>
      </c>
      <c r="H32" s="4">
        <v>1.4</v>
      </c>
    </row>
    <row r="33" spans="2:8">
      <c r="B33" s="1" t="s">
        <v>1014</v>
      </c>
      <c r="C33" s="23" t="s">
        <v>131</v>
      </c>
      <c r="D33" s="1" t="s">
        <v>132</v>
      </c>
      <c r="E33" s="1" t="s">
        <v>149</v>
      </c>
      <c r="F33" s="4">
        <v>320000</v>
      </c>
      <c r="G33" s="4">
        <v>2037.76</v>
      </c>
      <c r="H33" s="4">
        <v>1.38</v>
      </c>
    </row>
    <row r="34" spans="2:8">
      <c r="B34" s="1" t="s">
        <v>1015</v>
      </c>
      <c r="C34" s="23" t="s">
        <v>131</v>
      </c>
      <c r="D34" s="1" t="s">
        <v>193</v>
      </c>
      <c r="E34" s="1" t="s">
        <v>194</v>
      </c>
      <c r="F34" s="4">
        <v>9200</v>
      </c>
      <c r="G34" s="4">
        <v>2010.57</v>
      </c>
      <c r="H34" s="4">
        <v>1.36</v>
      </c>
    </row>
    <row r="35" spans="2:8">
      <c r="B35" s="1" t="s">
        <v>1017</v>
      </c>
      <c r="C35" s="23" t="s">
        <v>131</v>
      </c>
      <c r="D35" s="1" t="s">
        <v>132</v>
      </c>
      <c r="E35" s="1" t="s">
        <v>140</v>
      </c>
      <c r="F35" s="4">
        <v>116500</v>
      </c>
      <c r="G35" s="4">
        <v>1935.18</v>
      </c>
      <c r="H35" s="4">
        <v>1.31</v>
      </c>
    </row>
    <row r="36" spans="2:8">
      <c r="B36" s="1" t="s">
        <v>1019</v>
      </c>
      <c r="C36" s="23" t="s">
        <v>131</v>
      </c>
      <c r="D36" s="1" t="s">
        <v>147</v>
      </c>
      <c r="E36" s="1" t="s">
        <v>286</v>
      </c>
      <c r="F36" s="4">
        <v>51500</v>
      </c>
      <c r="G36" s="4">
        <v>1841.13</v>
      </c>
      <c r="H36" s="4">
        <v>1.24</v>
      </c>
    </row>
    <row r="37" spans="2:8">
      <c r="B37" s="1" t="s">
        <v>1027</v>
      </c>
      <c r="C37" s="23" t="s">
        <v>131</v>
      </c>
      <c r="D37" s="1" t="s">
        <v>147</v>
      </c>
      <c r="E37" s="1" t="s">
        <v>288</v>
      </c>
      <c r="F37" s="4">
        <v>155000</v>
      </c>
      <c r="G37" s="4">
        <v>1702.21</v>
      </c>
      <c r="H37" s="4">
        <v>1.1499999999999999</v>
      </c>
    </row>
    <row r="38" spans="2:8">
      <c r="B38" s="1" t="s">
        <v>1020</v>
      </c>
      <c r="C38" s="23" t="s">
        <v>131</v>
      </c>
      <c r="D38" s="1" t="s">
        <v>186</v>
      </c>
      <c r="E38" s="1" t="s">
        <v>197</v>
      </c>
      <c r="F38" s="4">
        <v>306540</v>
      </c>
      <c r="G38" s="4">
        <v>1685.97</v>
      </c>
      <c r="H38" s="4">
        <v>1.1399999999999999</v>
      </c>
    </row>
    <row r="39" spans="2:8">
      <c r="B39" s="1" t="s">
        <v>1025</v>
      </c>
      <c r="C39" s="23" t="s">
        <v>131</v>
      </c>
      <c r="D39" s="1" t="s">
        <v>168</v>
      </c>
      <c r="E39" s="1" t="s">
        <v>169</v>
      </c>
      <c r="F39" s="4">
        <v>78000</v>
      </c>
      <c r="G39" s="4">
        <v>1655.12</v>
      </c>
      <c r="H39" s="4">
        <v>1.1200000000000001</v>
      </c>
    </row>
    <row r="40" spans="2:8">
      <c r="B40" s="1" t="s">
        <v>1023</v>
      </c>
      <c r="C40" s="23" t="s">
        <v>131</v>
      </c>
      <c r="D40" s="1" t="s">
        <v>177</v>
      </c>
      <c r="E40" s="1" t="s">
        <v>287</v>
      </c>
      <c r="F40" s="4">
        <v>43262</v>
      </c>
      <c r="G40" s="4">
        <v>1626.13</v>
      </c>
      <c r="H40" s="4">
        <v>1.1000000000000001</v>
      </c>
    </row>
    <row r="41" spans="2:8">
      <c r="B41" s="1" t="s">
        <v>1021</v>
      </c>
      <c r="C41" s="23" t="s">
        <v>131</v>
      </c>
      <c r="D41" s="1" t="s">
        <v>147</v>
      </c>
      <c r="E41" s="1" t="s">
        <v>289</v>
      </c>
      <c r="F41" s="4">
        <v>165000</v>
      </c>
      <c r="G41" s="4">
        <v>1563.71</v>
      </c>
      <c r="H41" s="4">
        <v>1.06</v>
      </c>
    </row>
    <row r="42" spans="2:8">
      <c r="B42" s="1" t="s">
        <v>1024</v>
      </c>
      <c r="C42" s="23" t="s">
        <v>131</v>
      </c>
      <c r="D42" s="1" t="s">
        <v>147</v>
      </c>
      <c r="E42" s="1" t="s">
        <v>292</v>
      </c>
      <c r="F42" s="4">
        <v>160000</v>
      </c>
      <c r="G42" s="4">
        <v>1555.84</v>
      </c>
      <c r="H42" s="4">
        <v>1.05</v>
      </c>
    </row>
    <row r="43" spans="2:8">
      <c r="B43" s="1" t="s">
        <v>1022</v>
      </c>
      <c r="C43" s="23" t="s">
        <v>131</v>
      </c>
      <c r="D43" s="1" t="s">
        <v>290</v>
      </c>
      <c r="E43" s="1" t="s">
        <v>291</v>
      </c>
      <c r="F43" s="4">
        <v>41500</v>
      </c>
      <c r="G43" s="4">
        <v>1538.24</v>
      </c>
      <c r="H43" s="4">
        <v>1.04</v>
      </c>
    </row>
    <row r="44" spans="2:8">
      <c r="B44" s="1" t="s">
        <v>1018</v>
      </c>
      <c r="C44" s="23" t="s">
        <v>131</v>
      </c>
      <c r="D44" s="1" t="s">
        <v>137</v>
      </c>
      <c r="E44" s="1" t="s">
        <v>293</v>
      </c>
      <c r="F44" s="4">
        <v>47760</v>
      </c>
      <c r="G44" s="4">
        <v>1479.75</v>
      </c>
      <c r="H44" s="4">
        <v>1</v>
      </c>
    </row>
    <row r="45" spans="2:8">
      <c r="B45" s="1" t="s">
        <v>1026</v>
      </c>
      <c r="C45" s="23" t="s">
        <v>131</v>
      </c>
      <c r="D45" s="1" t="s">
        <v>186</v>
      </c>
      <c r="E45" s="1" t="s">
        <v>294</v>
      </c>
      <c r="F45" s="4">
        <v>297000</v>
      </c>
      <c r="G45" s="4">
        <v>1452.33</v>
      </c>
      <c r="H45" s="4">
        <v>0.98</v>
      </c>
    </row>
    <row r="46" spans="2:8">
      <c r="B46" s="1" t="s">
        <v>1028</v>
      </c>
      <c r="C46" s="23" t="s">
        <v>131</v>
      </c>
      <c r="D46" s="1" t="s">
        <v>250</v>
      </c>
      <c r="E46" s="1" t="s">
        <v>296</v>
      </c>
      <c r="F46" s="4">
        <v>380000</v>
      </c>
      <c r="G46" s="4">
        <v>1352.42</v>
      </c>
      <c r="H46" s="4">
        <v>0.91</v>
      </c>
    </row>
    <row r="47" spans="2:8">
      <c r="B47" s="1" t="s">
        <v>1029</v>
      </c>
      <c r="C47" s="23" t="s">
        <v>131</v>
      </c>
      <c r="D47" s="1" t="s">
        <v>204</v>
      </c>
      <c r="E47" s="1" t="s">
        <v>295</v>
      </c>
      <c r="F47" s="4">
        <v>555000</v>
      </c>
      <c r="G47" s="4">
        <v>1299.26</v>
      </c>
      <c r="H47" s="4">
        <v>0.88</v>
      </c>
    </row>
    <row r="48" spans="2:8">
      <c r="B48" s="1" t="s">
        <v>1036</v>
      </c>
      <c r="C48" s="23" t="s">
        <v>131</v>
      </c>
      <c r="D48" s="1" t="s">
        <v>159</v>
      </c>
      <c r="E48" s="1" t="s">
        <v>301</v>
      </c>
      <c r="F48" s="4">
        <v>31000</v>
      </c>
      <c r="G48" s="4">
        <v>1299.1600000000001</v>
      </c>
      <c r="H48" s="4">
        <v>0.88</v>
      </c>
    </row>
    <row r="49" spans="2:8">
      <c r="B49" s="1" t="s">
        <v>1033</v>
      </c>
      <c r="C49" s="23" t="s">
        <v>131</v>
      </c>
      <c r="D49" s="1" t="s">
        <v>143</v>
      </c>
      <c r="E49" s="1" t="s">
        <v>144</v>
      </c>
      <c r="F49" s="4">
        <v>186500</v>
      </c>
      <c r="G49" s="4">
        <v>1277.43</v>
      </c>
      <c r="H49" s="4">
        <v>0.86</v>
      </c>
    </row>
    <row r="50" spans="2:8">
      <c r="B50" s="1" t="s">
        <v>1032</v>
      </c>
      <c r="C50" s="23" t="s">
        <v>131</v>
      </c>
      <c r="D50" s="1" t="s">
        <v>186</v>
      </c>
      <c r="E50" s="1" t="s">
        <v>297</v>
      </c>
      <c r="F50" s="4">
        <v>118000</v>
      </c>
      <c r="G50" s="4">
        <v>1276.29</v>
      </c>
      <c r="H50" s="4">
        <v>0.86</v>
      </c>
    </row>
    <row r="51" spans="2:8">
      <c r="B51" s="1" t="s">
        <v>1034</v>
      </c>
      <c r="C51" s="23" t="s">
        <v>131</v>
      </c>
      <c r="D51" s="1" t="s">
        <v>182</v>
      </c>
      <c r="E51" s="1" t="s">
        <v>298</v>
      </c>
      <c r="F51" s="4">
        <v>71000</v>
      </c>
      <c r="G51" s="4">
        <v>1272.57</v>
      </c>
      <c r="H51" s="4">
        <v>0.86</v>
      </c>
    </row>
    <row r="52" spans="2:8">
      <c r="B52" s="1" t="s">
        <v>1030</v>
      </c>
      <c r="C52" s="23" t="s">
        <v>131</v>
      </c>
      <c r="D52" s="1" t="s">
        <v>165</v>
      </c>
      <c r="E52" s="1" t="s">
        <v>166</v>
      </c>
      <c r="F52" s="4">
        <v>166781</v>
      </c>
      <c r="G52" s="4">
        <v>1267.1199999999999</v>
      </c>
      <c r="H52" s="4">
        <v>0.86</v>
      </c>
    </row>
    <row r="53" spans="2:8">
      <c r="B53" s="1" t="s">
        <v>1035</v>
      </c>
      <c r="C53" s="23" t="s">
        <v>131</v>
      </c>
      <c r="D53" s="1" t="s">
        <v>155</v>
      </c>
      <c r="E53" s="1" t="s">
        <v>300</v>
      </c>
      <c r="F53" s="4">
        <v>71500</v>
      </c>
      <c r="G53" s="4">
        <v>1263.3</v>
      </c>
      <c r="H53" s="4">
        <v>0.85</v>
      </c>
    </row>
    <row r="54" spans="2:8">
      <c r="B54" s="1" t="s">
        <v>1037</v>
      </c>
      <c r="C54" s="23" t="s">
        <v>131</v>
      </c>
      <c r="D54" s="1" t="s">
        <v>268</v>
      </c>
      <c r="E54" s="1" t="s">
        <v>302</v>
      </c>
      <c r="F54" s="4">
        <v>593666</v>
      </c>
      <c r="G54" s="4">
        <v>1257.98</v>
      </c>
      <c r="H54" s="4">
        <v>0.85</v>
      </c>
    </row>
    <row r="55" spans="2:8">
      <c r="B55" s="1" t="s">
        <v>1031</v>
      </c>
      <c r="C55" s="23" t="s">
        <v>131</v>
      </c>
      <c r="D55" s="1" t="s">
        <v>220</v>
      </c>
      <c r="E55" s="1" t="s">
        <v>299</v>
      </c>
      <c r="F55" s="4">
        <v>34000</v>
      </c>
      <c r="G55" s="4">
        <v>1252.3900000000001</v>
      </c>
      <c r="H55" s="4">
        <v>0.85</v>
      </c>
    </row>
    <row r="56" spans="2:8">
      <c r="B56" s="1" t="s">
        <v>1038</v>
      </c>
      <c r="C56" s="23" t="s">
        <v>131</v>
      </c>
      <c r="D56" s="1" t="s">
        <v>155</v>
      </c>
      <c r="E56" s="1" t="s">
        <v>303</v>
      </c>
      <c r="F56" s="4">
        <v>167000</v>
      </c>
      <c r="G56" s="4">
        <v>998.91</v>
      </c>
      <c r="H56" s="4">
        <v>0.67</v>
      </c>
    </row>
    <row r="57" spans="2:8">
      <c r="B57" s="1" t="s">
        <v>1040</v>
      </c>
      <c r="C57" s="23" t="s">
        <v>131</v>
      </c>
      <c r="D57" s="1" t="s">
        <v>182</v>
      </c>
      <c r="E57" s="1" t="s">
        <v>183</v>
      </c>
      <c r="F57" s="4">
        <v>141752</v>
      </c>
      <c r="G57" s="4">
        <v>915.58</v>
      </c>
      <c r="H57" s="4">
        <v>0.62</v>
      </c>
    </row>
    <row r="58" spans="2:8">
      <c r="B58" s="1" t="s">
        <v>1039</v>
      </c>
      <c r="C58" s="23" t="s">
        <v>131</v>
      </c>
      <c r="D58" s="1" t="s">
        <v>145</v>
      </c>
      <c r="E58" s="1" t="s">
        <v>304</v>
      </c>
      <c r="F58" s="4">
        <v>88700</v>
      </c>
      <c r="G58" s="4">
        <v>865.98</v>
      </c>
      <c r="H58" s="4">
        <v>0.57999999999999996</v>
      </c>
    </row>
    <row r="59" spans="2:8">
      <c r="B59" s="1" t="s">
        <v>2587</v>
      </c>
      <c r="C59" s="23" t="s">
        <v>131</v>
      </c>
      <c r="D59" s="1" t="s">
        <v>191</v>
      </c>
      <c r="E59" s="1" t="s">
        <v>305</v>
      </c>
      <c r="F59" s="4">
        <v>39060</v>
      </c>
      <c r="G59" s="4">
        <v>712.14</v>
      </c>
      <c r="H59" s="4">
        <v>0.48</v>
      </c>
    </row>
    <row r="60" spans="2:8">
      <c r="B60" s="2" t="s">
        <v>209</v>
      </c>
      <c r="C60" s="30"/>
      <c r="D60" s="2"/>
      <c r="E60" s="2"/>
      <c r="F60" s="10"/>
      <c r="G60" s="10">
        <f>SUM(G12:G59)</f>
        <v>117950.62999999999</v>
      </c>
      <c r="H60" s="10">
        <f>SUM(H12:H59)</f>
        <v>79.64</v>
      </c>
    </row>
    <row r="61" spans="2:8">
      <c r="B61" s="6" t="s">
        <v>98</v>
      </c>
      <c r="C61" s="7" t="s">
        <v>99</v>
      </c>
      <c r="D61" s="6" t="s">
        <v>100</v>
      </c>
      <c r="E61" s="6" t="s">
        <v>101</v>
      </c>
      <c r="F61" s="8" t="s">
        <v>102</v>
      </c>
      <c r="G61" s="8" t="s">
        <v>103</v>
      </c>
      <c r="H61" s="8" t="s">
        <v>104</v>
      </c>
    </row>
    <row r="62" spans="2:8">
      <c r="B62" s="2" t="s">
        <v>105</v>
      </c>
      <c r="C62" s="23"/>
    </row>
    <row r="63" spans="2:8">
      <c r="B63" s="2" t="s">
        <v>106</v>
      </c>
      <c r="C63" s="23"/>
    </row>
    <row r="64" spans="2:8">
      <c r="B64" s="2" t="s">
        <v>107</v>
      </c>
      <c r="C64" s="23"/>
    </row>
    <row r="65" spans="2:8">
      <c r="B65" s="1" t="s">
        <v>310</v>
      </c>
      <c r="C65" s="23">
        <v>7.17</v>
      </c>
      <c r="D65" s="1" t="s">
        <v>108</v>
      </c>
      <c r="E65" s="1" t="s">
        <v>311</v>
      </c>
      <c r="F65" s="4">
        <v>3000000</v>
      </c>
      <c r="G65" s="4">
        <v>3009.57</v>
      </c>
      <c r="H65" s="4">
        <v>2.0299999999999998</v>
      </c>
    </row>
    <row r="66" spans="2:8">
      <c r="B66" s="1" t="s">
        <v>312</v>
      </c>
      <c r="C66" s="23">
        <v>7.39</v>
      </c>
      <c r="D66" s="1" t="s">
        <v>108</v>
      </c>
      <c r="E66" s="1" t="s">
        <v>313</v>
      </c>
      <c r="F66" s="4">
        <v>2000000</v>
      </c>
      <c r="G66" s="4">
        <v>1931.99</v>
      </c>
      <c r="H66" s="4">
        <v>1.3</v>
      </c>
    </row>
    <row r="67" spans="2:8">
      <c r="B67" s="1" t="s">
        <v>314</v>
      </c>
      <c r="C67" s="23">
        <v>7.43</v>
      </c>
      <c r="D67" s="1" t="s">
        <v>108</v>
      </c>
      <c r="E67" s="1" t="s">
        <v>315</v>
      </c>
      <c r="F67" s="4">
        <v>1162900</v>
      </c>
      <c r="G67" s="4">
        <v>1062.28</v>
      </c>
      <c r="H67" s="4">
        <v>0.72</v>
      </c>
    </row>
    <row r="68" spans="2:8">
      <c r="B68" s="1" t="s">
        <v>316</v>
      </c>
      <c r="C68" s="23">
        <v>7.36</v>
      </c>
      <c r="D68" s="1" t="s">
        <v>108</v>
      </c>
      <c r="E68" s="1" t="s">
        <v>317</v>
      </c>
      <c r="F68" s="4">
        <v>200000</v>
      </c>
      <c r="G68" s="4">
        <v>198.99</v>
      </c>
      <c r="H68" s="4">
        <v>0.13</v>
      </c>
    </row>
    <row r="69" spans="2:8">
      <c r="B69" s="2" t="s">
        <v>109</v>
      </c>
      <c r="C69" s="30"/>
      <c r="D69" s="2"/>
      <c r="E69" s="2"/>
      <c r="F69" s="10"/>
      <c r="G69" s="10">
        <f>SUM(G61:G68)</f>
        <v>6202.83</v>
      </c>
      <c r="H69" s="10">
        <f>SUM(H61:H68)</f>
        <v>4.18</v>
      </c>
    </row>
    <row r="70" spans="2:8">
      <c r="B70" s="2" t="s">
        <v>318</v>
      </c>
      <c r="C70" s="23"/>
    </row>
    <row r="71" spans="2:8">
      <c r="B71" s="1" t="s">
        <v>319</v>
      </c>
      <c r="C71" s="23">
        <v>8.02</v>
      </c>
      <c r="D71" s="1" t="s">
        <v>320</v>
      </c>
      <c r="E71" s="1" t="s">
        <v>321</v>
      </c>
      <c r="F71" s="4">
        <v>220</v>
      </c>
      <c r="G71" s="4">
        <v>2128.65</v>
      </c>
      <c r="H71" s="4">
        <v>1.44</v>
      </c>
    </row>
    <row r="72" spans="2:8">
      <c r="B72" s="1" t="s">
        <v>1528</v>
      </c>
      <c r="C72" s="23">
        <v>8.23</v>
      </c>
      <c r="D72" s="1" t="s">
        <v>320</v>
      </c>
      <c r="E72" s="1" t="s">
        <v>322</v>
      </c>
      <c r="F72" s="4">
        <v>160</v>
      </c>
      <c r="G72" s="4">
        <v>1469.21</v>
      </c>
      <c r="H72" s="4">
        <v>0.99</v>
      </c>
    </row>
    <row r="73" spans="2:8">
      <c r="B73" s="1" t="s">
        <v>1047</v>
      </c>
      <c r="C73" s="23">
        <v>7.35</v>
      </c>
      <c r="D73" s="1" t="s">
        <v>320</v>
      </c>
      <c r="E73" s="1" t="s">
        <v>323</v>
      </c>
      <c r="F73" s="4">
        <v>150</v>
      </c>
      <c r="G73" s="4">
        <v>1456.63</v>
      </c>
      <c r="H73" s="4">
        <v>0.98</v>
      </c>
    </row>
    <row r="74" spans="2:8">
      <c r="B74" s="1" t="s">
        <v>1048</v>
      </c>
      <c r="C74" s="23">
        <v>7.94</v>
      </c>
      <c r="D74" s="1" t="s">
        <v>320</v>
      </c>
      <c r="E74" s="1" t="s">
        <v>324</v>
      </c>
      <c r="F74" s="4">
        <v>150</v>
      </c>
      <c r="G74" s="4">
        <v>1418.61</v>
      </c>
      <c r="H74" s="4">
        <v>0.96</v>
      </c>
    </row>
    <row r="75" spans="2:8">
      <c r="B75" s="1" t="s">
        <v>1052</v>
      </c>
      <c r="C75" s="23">
        <v>7.68</v>
      </c>
      <c r="D75" s="1" t="s">
        <v>320</v>
      </c>
      <c r="E75" s="1" t="s">
        <v>325</v>
      </c>
      <c r="F75" s="4">
        <v>150</v>
      </c>
      <c r="G75" s="4">
        <v>1414.23</v>
      </c>
      <c r="H75" s="4">
        <v>0.96</v>
      </c>
    </row>
    <row r="76" spans="2:8">
      <c r="B76" s="1" t="s">
        <v>1284</v>
      </c>
      <c r="C76" s="23">
        <v>8.23</v>
      </c>
      <c r="D76" s="1" t="s">
        <v>320</v>
      </c>
      <c r="E76" s="1" t="s">
        <v>326</v>
      </c>
      <c r="F76" s="4">
        <v>120</v>
      </c>
      <c r="G76" s="4">
        <v>1110.22</v>
      </c>
      <c r="H76" s="4">
        <v>0.75</v>
      </c>
    </row>
    <row r="77" spans="2:8">
      <c r="B77" s="1" t="s">
        <v>1523</v>
      </c>
      <c r="C77" s="23">
        <v>8.23</v>
      </c>
      <c r="D77" s="1" t="s">
        <v>320</v>
      </c>
      <c r="E77" s="1" t="s">
        <v>327</v>
      </c>
      <c r="F77" s="4">
        <v>110</v>
      </c>
      <c r="G77" s="4">
        <v>1013.06</v>
      </c>
      <c r="H77" s="4">
        <v>0.68</v>
      </c>
    </row>
    <row r="78" spans="2:8">
      <c r="B78" s="1" t="s">
        <v>2617</v>
      </c>
      <c r="C78" s="23">
        <v>7.55</v>
      </c>
      <c r="D78" s="1" t="s">
        <v>328</v>
      </c>
      <c r="E78" s="1" t="s">
        <v>329</v>
      </c>
      <c r="F78" s="4">
        <v>100</v>
      </c>
      <c r="G78" s="4">
        <v>972.53</v>
      </c>
      <c r="H78" s="4">
        <v>0.66</v>
      </c>
    </row>
    <row r="79" spans="2:8">
      <c r="B79" s="1" t="s">
        <v>330</v>
      </c>
      <c r="C79" s="23">
        <v>7.26</v>
      </c>
      <c r="D79" s="1" t="s">
        <v>320</v>
      </c>
      <c r="E79" s="1" t="s">
        <v>331</v>
      </c>
      <c r="F79" s="4">
        <v>50</v>
      </c>
      <c r="G79" s="4">
        <v>501.39</v>
      </c>
      <c r="H79" s="4">
        <v>0.34</v>
      </c>
    </row>
    <row r="80" spans="2:8">
      <c r="B80" s="1" t="s">
        <v>2618</v>
      </c>
      <c r="C80" s="23">
        <v>7.25</v>
      </c>
      <c r="D80" s="1" t="s">
        <v>332</v>
      </c>
      <c r="E80" s="1" t="s">
        <v>333</v>
      </c>
      <c r="F80" s="4">
        <v>250</v>
      </c>
      <c r="G80" s="4">
        <v>497.86</v>
      </c>
      <c r="H80" s="4">
        <v>0.34</v>
      </c>
    </row>
    <row r="81" spans="2:8">
      <c r="B81" s="1" t="s">
        <v>2485</v>
      </c>
      <c r="C81" s="23">
        <v>7.64</v>
      </c>
      <c r="D81" s="1" t="s">
        <v>332</v>
      </c>
      <c r="E81" s="1" t="s">
        <v>334</v>
      </c>
      <c r="F81" s="4">
        <v>250</v>
      </c>
      <c r="G81" s="4">
        <v>486.96</v>
      </c>
      <c r="H81" s="4">
        <v>0.33</v>
      </c>
    </row>
    <row r="82" spans="2:8">
      <c r="B82" s="1" t="s">
        <v>2619</v>
      </c>
      <c r="C82" s="23">
        <v>8.23</v>
      </c>
      <c r="D82" s="1" t="s">
        <v>320</v>
      </c>
      <c r="E82" s="1" t="s">
        <v>335</v>
      </c>
      <c r="F82" s="4">
        <v>10</v>
      </c>
      <c r="G82" s="4">
        <v>89.04</v>
      </c>
      <c r="H82" s="4">
        <v>0.06</v>
      </c>
    </row>
    <row r="83" spans="2:8">
      <c r="B83" s="2" t="s">
        <v>336</v>
      </c>
      <c r="C83" s="30"/>
      <c r="D83" s="2"/>
      <c r="E83" s="2"/>
      <c r="F83" s="10"/>
      <c r="G83" s="10">
        <f>SUM(G70:G82)</f>
        <v>12558.39</v>
      </c>
      <c r="H83" s="10">
        <f>SUM(H70:H82)</f>
        <v>8.49</v>
      </c>
    </row>
    <row r="84" spans="2:8">
      <c r="B84" s="2" t="s">
        <v>337</v>
      </c>
      <c r="C84" s="23"/>
    </row>
    <row r="85" spans="2:8">
      <c r="B85" s="1" t="s">
        <v>1323</v>
      </c>
      <c r="C85" s="23">
        <v>7.52</v>
      </c>
      <c r="D85" s="1" t="s">
        <v>320</v>
      </c>
      <c r="E85" s="1" t="s">
        <v>338</v>
      </c>
      <c r="F85" s="4">
        <v>40</v>
      </c>
      <c r="G85" s="4">
        <v>402.52</v>
      </c>
      <c r="H85" s="4">
        <v>0.27</v>
      </c>
    </row>
    <row r="86" spans="2:8">
      <c r="B86" s="2" t="s">
        <v>339</v>
      </c>
      <c r="C86" s="30"/>
      <c r="D86" s="2"/>
      <c r="E86" s="2"/>
      <c r="F86" s="10"/>
      <c r="G86" s="10">
        <f>SUM(G84:G85)</f>
        <v>402.52</v>
      </c>
      <c r="H86" s="10">
        <f>SUM(H84:H85)</f>
        <v>0.27</v>
      </c>
    </row>
    <row r="87" spans="2:8">
      <c r="B87" s="2" t="s">
        <v>110</v>
      </c>
      <c r="C87" s="23"/>
    </row>
    <row r="88" spans="2:8">
      <c r="B88" s="1" t="s">
        <v>1053</v>
      </c>
      <c r="C88" s="23">
        <v>5.74</v>
      </c>
      <c r="D88" s="1" t="s">
        <v>111</v>
      </c>
      <c r="E88" s="1" t="s">
        <v>340</v>
      </c>
      <c r="F88" s="4">
        <v>300</v>
      </c>
      <c r="G88" s="4">
        <v>1485.99</v>
      </c>
      <c r="H88" s="4">
        <v>1</v>
      </c>
    </row>
    <row r="89" spans="2:8">
      <c r="B89" s="2" t="s">
        <v>114</v>
      </c>
      <c r="C89" s="9"/>
      <c r="D89" s="2"/>
      <c r="E89" s="2"/>
      <c r="F89" s="10"/>
      <c r="G89" s="10">
        <f>SUM(G87:G88)</f>
        <v>1485.99</v>
      </c>
      <c r="H89" s="10">
        <f>SUM(H87:H88)</f>
        <v>1</v>
      </c>
    </row>
    <row r="90" spans="2:8">
      <c r="B90" s="2" t="s">
        <v>115</v>
      </c>
      <c r="C90" s="9"/>
      <c r="D90" s="2"/>
      <c r="E90" s="2"/>
      <c r="F90" s="10"/>
      <c r="G90" s="10">
        <v>7349</v>
      </c>
      <c r="H90" s="10">
        <v>4.96</v>
      </c>
    </row>
    <row r="91" spans="2:8">
      <c r="B91" s="2" t="s">
        <v>116</v>
      </c>
      <c r="C91" s="9"/>
      <c r="D91" s="2"/>
      <c r="E91" s="2"/>
      <c r="F91" s="10"/>
      <c r="G91" s="10">
        <v>145949.35999999999</v>
      </c>
      <c r="H91" s="10">
        <v>98.56</v>
      </c>
    </row>
    <row r="92" spans="2:8">
      <c r="B92" s="2" t="s">
        <v>211</v>
      </c>
      <c r="C92" s="9"/>
      <c r="D92" s="2"/>
      <c r="E92" s="2"/>
      <c r="F92" s="10"/>
      <c r="G92" s="10">
        <v>2131.470860100002</v>
      </c>
      <c r="H92" s="10">
        <v>1.4399999999999977</v>
      </c>
    </row>
    <row r="93" spans="2:8">
      <c r="B93" s="2" t="s">
        <v>118</v>
      </c>
      <c r="C93" s="9"/>
      <c r="D93" s="2"/>
      <c r="E93" s="2"/>
      <c r="F93" s="10"/>
      <c r="G93" s="10">
        <v>148080.83086009999</v>
      </c>
      <c r="H93" s="10">
        <v>100</v>
      </c>
    </row>
    <row r="94" spans="2:8">
      <c r="B94" s="1" t="s">
        <v>119</v>
      </c>
    </row>
    <row r="95" spans="2:8">
      <c r="B95" s="1" t="s">
        <v>120</v>
      </c>
    </row>
    <row r="96" spans="2:8">
      <c r="B96" s="1" t="s">
        <v>121</v>
      </c>
      <c r="C96" s="31">
        <v>44742</v>
      </c>
    </row>
    <row r="97" spans="2:3" ht="25.5">
      <c r="B97" s="11" t="s">
        <v>122</v>
      </c>
      <c r="C97" s="5" t="s">
        <v>123</v>
      </c>
    </row>
    <row r="98" spans="2:3">
      <c r="B98" s="2"/>
    </row>
    <row r="99" spans="2:3">
      <c r="B99" s="2" t="s">
        <v>124</v>
      </c>
    </row>
    <row r="100" spans="2:3">
      <c r="B100" s="2" t="s">
        <v>212</v>
      </c>
    </row>
    <row r="101" spans="2:3">
      <c r="B101" s="2" t="s">
        <v>125</v>
      </c>
    </row>
    <row r="102" spans="2:3">
      <c r="B102" s="2" t="s">
        <v>341</v>
      </c>
      <c r="C102" s="9"/>
    </row>
    <row r="103" spans="2:3">
      <c r="B103" s="2" t="s">
        <v>342</v>
      </c>
      <c r="C103" s="9"/>
    </row>
    <row r="104" spans="2:3">
      <c r="B104" s="2" t="s">
        <v>343</v>
      </c>
      <c r="C104" s="9"/>
    </row>
    <row r="105" spans="2:3">
      <c r="B105" s="2" t="s">
        <v>344</v>
      </c>
      <c r="C105" s="9"/>
    </row>
    <row r="106" spans="2:3">
      <c r="B106" s="2" t="s">
        <v>2208</v>
      </c>
      <c r="C106" s="30"/>
    </row>
    <row r="107" spans="2:3">
      <c r="B107" s="2" t="s">
        <v>2158</v>
      </c>
      <c r="C107" s="23"/>
    </row>
    <row r="108" spans="2:3">
      <c r="B108" s="2" t="s">
        <v>126</v>
      </c>
      <c r="C108" s="23"/>
    </row>
    <row r="109" spans="2:3">
      <c r="B109" s="2" t="s">
        <v>127</v>
      </c>
      <c r="C109" s="23"/>
    </row>
    <row r="111" spans="2:3" ht="15.75">
      <c r="B111" s="69" t="s">
        <v>1371</v>
      </c>
    </row>
    <row r="113" spans="2:3">
      <c r="B113" s="73" t="s">
        <v>1372</v>
      </c>
      <c r="C113" s="74"/>
    </row>
    <row r="114" spans="2:3">
      <c r="B114"/>
      <c r="C114" s="74"/>
    </row>
    <row r="115" spans="2:3">
      <c r="B115"/>
      <c r="C115" s="74"/>
    </row>
    <row r="116" spans="2:3">
      <c r="B116" t="s">
        <v>1373</v>
      </c>
      <c r="C116" s="75">
        <v>294368055</v>
      </c>
    </row>
    <row r="117" spans="2:3">
      <c r="B117"/>
      <c r="C117" s="77"/>
    </row>
    <row r="118" spans="2:3">
      <c r="B118" t="s">
        <v>1374</v>
      </c>
      <c r="C118" s="75">
        <v>236588055</v>
      </c>
    </row>
    <row r="119" spans="2:3">
      <c r="B119"/>
      <c r="C119" s="77"/>
    </row>
    <row r="120" spans="2:3">
      <c r="B120" t="s">
        <v>1375</v>
      </c>
      <c r="C120" s="77">
        <v>57780000</v>
      </c>
    </row>
    <row r="121" spans="2:3">
      <c r="B121"/>
      <c r="C121" s="77"/>
    </row>
    <row r="122" spans="2:3">
      <c r="B122" s="73" t="s">
        <v>1376</v>
      </c>
      <c r="C122" s="78">
        <v>130738066</v>
      </c>
    </row>
    <row r="123" spans="2:3">
      <c r="B123"/>
      <c r="C123" s="77"/>
    </row>
    <row r="124" spans="2:3">
      <c r="B124" t="s">
        <v>1377</v>
      </c>
      <c r="C124" s="75">
        <v>59388066</v>
      </c>
    </row>
    <row r="125" spans="2:3">
      <c r="B125"/>
      <c r="C125" s="77"/>
    </row>
    <row r="126" spans="2:3" ht="25.5">
      <c r="B126" s="79" t="s">
        <v>1378</v>
      </c>
      <c r="C126" s="75">
        <v>71350000</v>
      </c>
    </row>
    <row r="127" spans="2:3">
      <c r="B127"/>
      <c r="C127" s="77"/>
    </row>
    <row r="128" spans="2:3" ht="25.5">
      <c r="B128" s="79" t="s">
        <v>1379</v>
      </c>
      <c r="C128" s="75">
        <v>61273551.370000005</v>
      </c>
    </row>
    <row r="129" spans="2:3">
      <c r="B129"/>
      <c r="C129" s="77"/>
    </row>
    <row r="130" spans="2:3">
      <c r="B130" s="73" t="s">
        <v>1380</v>
      </c>
      <c r="C130" s="78">
        <v>0</v>
      </c>
    </row>
  </sheetData>
  <mergeCells count="3">
    <mergeCell ref="B1:E1"/>
    <mergeCell ref="C3:C6"/>
    <mergeCell ref="D3:D6"/>
  </mergeCells>
  <hyperlinks>
    <hyperlink ref="A1" location="Index!A1" display="Index" xr:uid="{00000000-0004-0000-0500-000000000000}"/>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AB37B-5954-478E-8FB3-9FE82C7AC639}">
  <dimension ref="A1:IV100"/>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30.28515625" style="1" bestFit="1" customWidth="1"/>
    <col min="261" max="261" width="14"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30.28515625" style="1" bestFit="1" customWidth="1"/>
    <col min="517" max="517" width="14"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30.28515625" style="1" bestFit="1" customWidth="1"/>
    <col min="773" max="773" width="14"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30.28515625" style="1" bestFit="1" customWidth="1"/>
    <col min="1029" max="1029" width="14"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30.28515625" style="1" bestFit="1" customWidth="1"/>
    <col min="1285" max="1285" width="14"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30.28515625" style="1" bestFit="1" customWidth="1"/>
    <col min="1541" max="1541" width="14"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30.28515625" style="1" bestFit="1" customWidth="1"/>
    <col min="1797" max="1797" width="14"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30.28515625" style="1" bestFit="1" customWidth="1"/>
    <col min="2053" max="2053" width="14"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30.28515625" style="1" bestFit="1" customWidth="1"/>
    <col min="2309" max="2309" width="14"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30.28515625" style="1" bestFit="1" customWidth="1"/>
    <col min="2565" max="2565" width="14"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30.28515625" style="1" bestFit="1" customWidth="1"/>
    <col min="2821" max="2821" width="14"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30.28515625" style="1" bestFit="1" customWidth="1"/>
    <col min="3077" max="3077" width="14"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30.28515625" style="1" bestFit="1" customWidth="1"/>
    <col min="3333" max="3333" width="14"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30.28515625" style="1" bestFit="1" customWidth="1"/>
    <col min="3589" max="3589" width="14"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30.28515625" style="1" bestFit="1" customWidth="1"/>
    <col min="3845" max="3845" width="14"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30.28515625" style="1" bestFit="1" customWidth="1"/>
    <col min="4101" max="4101" width="14"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30.28515625" style="1" bestFit="1" customWidth="1"/>
    <col min="4357" max="4357" width="14"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30.28515625" style="1" bestFit="1" customWidth="1"/>
    <col min="4613" max="4613" width="14"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30.28515625" style="1" bestFit="1" customWidth="1"/>
    <col min="4869" max="4869" width="14"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30.28515625" style="1" bestFit="1" customWidth="1"/>
    <col min="5125" max="5125" width="14"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30.28515625" style="1" bestFit="1" customWidth="1"/>
    <col min="5381" max="5381" width="14"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30.28515625" style="1" bestFit="1" customWidth="1"/>
    <col min="5637" max="5637" width="14"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30.28515625" style="1" bestFit="1" customWidth="1"/>
    <col min="5893" max="5893" width="14"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30.28515625" style="1" bestFit="1" customWidth="1"/>
    <col min="6149" max="6149" width="14"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30.28515625" style="1" bestFit="1" customWidth="1"/>
    <col min="6405" max="6405" width="14"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30.28515625" style="1" bestFit="1" customWidth="1"/>
    <col min="6661" max="6661" width="14"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30.28515625" style="1" bestFit="1" customWidth="1"/>
    <col min="6917" max="6917" width="14"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30.28515625" style="1" bestFit="1" customWidth="1"/>
    <col min="7173" max="7173" width="14"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30.28515625" style="1" bestFit="1" customWidth="1"/>
    <col min="7429" max="7429" width="14"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30.28515625" style="1" bestFit="1" customWidth="1"/>
    <col min="7685" max="7685" width="14"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30.28515625" style="1" bestFit="1" customWidth="1"/>
    <col min="7941" max="7941" width="14"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30.28515625" style="1" bestFit="1" customWidth="1"/>
    <col min="8197" max="8197" width="14"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30.28515625" style="1" bestFit="1" customWidth="1"/>
    <col min="8453" max="8453" width="14"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30.28515625" style="1" bestFit="1" customWidth="1"/>
    <col min="8709" max="8709" width="14"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30.28515625" style="1" bestFit="1" customWidth="1"/>
    <col min="8965" max="8965" width="14"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30.28515625" style="1" bestFit="1" customWidth="1"/>
    <col min="9221" max="9221" width="14"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30.28515625" style="1" bestFit="1" customWidth="1"/>
    <col min="9477" max="9477" width="14"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30.28515625" style="1" bestFit="1" customWidth="1"/>
    <col min="9733" max="9733" width="14"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30.28515625" style="1" bestFit="1" customWidth="1"/>
    <col min="9989" max="9989" width="14"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30.28515625" style="1" bestFit="1" customWidth="1"/>
    <col min="10245" max="10245" width="14"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30.28515625" style="1" bestFit="1" customWidth="1"/>
    <col min="10501" max="10501" width="14"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30.28515625" style="1" bestFit="1" customWidth="1"/>
    <col min="10757" max="10757" width="14"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30.28515625" style="1" bestFit="1" customWidth="1"/>
    <col min="11013" max="11013" width="14"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30.28515625" style="1" bestFit="1" customWidth="1"/>
    <col min="11269" max="11269" width="14"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30.28515625" style="1" bestFit="1" customWidth="1"/>
    <col min="11525" max="11525" width="14"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30.28515625" style="1" bestFit="1" customWidth="1"/>
    <col min="11781" max="11781" width="14"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30.28515625" style="1" bestFit="1" customWidth="1"/>
    <col min="12037" max="12037" width="14"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30.28515625" style="1" bestFit="1" customWidth="1"/>
    <col min="12293" max="12293" width="14"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30.28515625" style="1" bestFit="1" customWidth="1"/>
    <col min="12549" max="12549" width="14"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30.28515625" style="1" bestFit="1" customWidth="1"/>
    <col min="12805" max="12805" width="14"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30.28515625" style="1" bestFit="1" customWidth="1"/>
    <col min="13061" max="13061" width="14"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30.28515625" style="1" bestFit="1" customWidth="1"/>
    <col min="13317" max="13317" width="14"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30.28515625" style="1" bestFit="1" customWidth="1"/>
    <col min="13573" max="13573" width="14"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30.28515625" style="1" bestFit="1" customWidth="1"/>
    <col min="13829" max="13829" width="14"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30.28515625" style="1" bestFit="1" customWidth="1"/>
    <col min="14085" max="14085" width="14"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30.28515625" style="1" bestFit="1" customWidth="1"/>
    <col min="14341" max="14341" width="14"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30.28515625" style="1" bestFit="1" customWidth="1"/>
    <col min="14597" max="14597" width="14"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30.28515625" style="1" bestFit="1" customWidth="1"/>
    <col min="14853" max="14853" width="14"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30.28515625" style="1" bestFit="1" customWidth="1"/>
    <col min="15109" max="15109" width="14"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30.28515625" style="1" bestFit="1" customWidth="1"/>
    <col min="15365" max="15365" width="14"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30.28515625" style="1" bestFit="1" customWidth="1"/>
    <col min="15621" max="15621" width="14"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30.28515625" style="1" bestFit="1" customWidth="1"/>
    <col min="15877" max="15877" width="14"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30.28515625" style="1" bestFit="1" customWidth="1"/>
    <col min="16133" max="16133" width="14" style="1" bestFit="1" customWidth="1"/>
    <col min="16134" max="16134" width="10.5703125" style="1" bestFit="1" customWidth="1"/>
    <col min="16135" max="16135" width="18.140625" style="1" bestFit="1" customWidth="1"/>
    <col min="16136" max="16384" width="9.140625" style="1"/>
  </cols>
  <sheetData>
    <row r="1" spans="1:256">
      <c r="A1" s="3" t="s">
        <v>0</v>
      </c>
      <c r="B1" s="390" t="s">
        <v>26</v>
      </c>
      <c r="C1" s="390"/>
      <c r="D1" s="390"/>
      <c r="E1" s="390"/>
    </row>
    <row r="3" spans="1:256" ht="30">
      <c r="A3" s="15"/>
      <c r="B3" s="27" t="s">
        <v>992</v>
      </c>
      <c r="C3" s="424"/>
      <c r="D3" s="427"/>
      <c r="E3" s="15"/>
      <c r="F3" s="21"/>
      <c r="G3" s="21"/>
      <c r="H3" s="21"/>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c r="DF3" s="15"/>
      <c r="DG3" s="15"/>
      <c r="DH3" s="15"/>
      <c r="DI3" s="15"/>
      <c r="DJ3" s="15"/>
      <c r="DK3" s="15"/>
      <c r="DL3" s="15"/>
      <c r="DM3" s="15"/>
      <c r="DN3" s="15"/>
      <c r="DO3" s="15"/>
      <c r="DP3" s="15"/>
      <c r="DQ3" s="15"/>
      <c r="DR3" s="15"/>
      <c r="DS3" s="15"/>
      <c r="DT3" s="15"/>
      <c r="DU3" s="15"/>
      <c r="DV3" s="15"/>
      <c r="DW3" s="15"/>
      <c r="DX3" s="15"/>
      <c r="DY3" s="15"/>
      <c r="DZ3" s="15"/>
      <c r="EA3" s="15"/>
      <c r="EB3" s="15"/>
      <c r="EC3" s="15"/>
      <c r="ED3" s="15"/>
      <c r="EE3" s="15"/>
      <c r="EF3" s="15"/>
      <c r="EG3" s="15"/>
      <c r="EH3" s="15"/>
      <c r="EI3" s="15"/>
      <c r="EJ3" s="15"/>
      <c r="EK3" s="15"/>
      <c r="EL3" s="15"/>
      <c r="EM3" s="15"/>
      <c r="EN3" s="15"/>
      <c r="EO3" s="15"/>
      <c r="EP3" s="15"/>
      <c r="EQ3" s="15"/>
      <c r="ER3" s="15"/>
      <c r="ES3" s="15"/>
      <c r="ET3" s="15"/>
      <c r="EU3" s="15"/>
      <c r="EV3" s="15"/>
      <c r="EW3" s="15"/>
      <c r="EX3" s="15"/>
      <c r="EY3" s="15"/>
      <c r="EZ3" s="15"/>
      <c r="FA3" s="15"/>
      <c r="FB3" s="15"/>
      <c r="FC3" s="15"/>
      <c r="FD3" s="15"/>
      <c r="FE3" s="15"/>
      <c r="FF3" s="15"/>
      <c r="FG3" s="15"/>
      <c r="FH3" s="15"/>
      <c r="FI3" s="15"/>
      <c r="FJ3" s="15"/>
      <c r="FK3" s="15"/>
      <c r="FL3" s="15"/>
      <c r="FM3" s="15"/>
      <c r="FN3" s="15"/>
      <c r="FO3" s="15"/>
      <c r="FP3" s="15"/>
      <c r="FQ3" s="15"/>
      <c r="FR3" s="15"/>
      <c r="FS3" s="15"/>
      <c r="FT3" s="15"/>
      <c r="FU3" s="15"/>
      <c r="FV3" s="15"/>
      <c r="FW3" s="15"/>
      <c r="FX3" s="15"/>
      <c r="FY3" s="15"/>
      <c r="FZ3" s="15"/>
      <c r="GA3" s="15"/>
      <c r="GB3" s="15"/>
      <c r="GC3" s="15"/>
      <c r="GD3" s="15"/>
      <c r="GE3" s="15"/>
      <c r="GF3" s="15"/>
      <c r="GG3" s="15"/>
      <c r="GH3" s="15"/>
      <c r="GI3" s="15"/>
      <c r="GJ3" s="15"/>
      <c r="GK3" s="15"/>
      <c r="GL3" s="15"/>
      <c r="GM3" s="15"/>
      <c r="GN3" s="15"/>
      <c r="GO3" s="15"/>
      <c r="GP3" s="15"/>
      <c r="GQ3" s="15"/>
      <c r="GR3" s="15"/>
      <c r="GS3" s="15"/>
      <c r="GT3" s="15"/>
      <c r="GU3" s="15"/>
      <c r="GV3" s="15"/>
      <c r="GW3" s="15"/>
      <c r="GX3" s="15"/>
      <c r="GY3" s="15"/>
      <c r="GZ3" s="15"/>
      <c r="HA3" s="15"/>
      <c r="HB3" s="15"/>
      <c r="HC3" s="15"/>
      <c r="HD3" s="15"/>
      <c r="HE3" s="15"/>
      <c r="HF3" s="15"/>
      <c r="HG3" s="15"/>
      <c r="HH3" s="15"/>
      <c r="HI3" s="15"/>
      <c r="HJ3" s="15"/>
      <c r="HK3" s="15"/>
      <c r="HL3" s="15"/>
      <c r="HM3" s="15"/>
      <c r="HN3" s="15"/>
      <c r="HO3" s="15"/>
      <c r="HP3" s="15"/>
      <c r="HQ3" s="15"/>
      <c r="HR3" s="15"/>
      <c r="HS3" s="15"/>
      <c r="HT3" s="15"/>
      <c r="HU3" s="15"/>
      <c r="HV3" s="15"/>
      <c r="HW3" s="15"/>
      <c r="HX3" s="15"/>
      <c r="HY3" s="15"/>
      <c r="HZ3" s="15"/>
      <c r="IA3" s="15"/>
      <c r="IB3" s="15"/>
      <c r="IC3" s="15"/>
      <c r="ID3" s="15"/>
      <c r="IE3" s="15"/>
      <c r="IF3" s="15"/>
      <c r="IG3" s="15"/>
      <c r="IH3" s="15"/>
      <c r="II3" s="15"/>
      <c r="IJ3" s="15"/>
      <c r="IK3" s="15"/>
      <c r="IL3" s="15"/>
      <c r="IM3" s="15"/>
      <c r="IN3" s="15"/>
      <c r="IO3" s="15"/>
      <c r="IP3" s="15"/>
      <c r="IQ3" s="15"/>
      <c r="IR3" s="15"/>
      <c r="IS3" s="15"/>
      <c r="IT3" s="15"/>
      <c r="IU3" s="15"/>
      <c r="IV3" s="15"/>
    </row>
    <row r="4" spans="1:256" ht="15">
      <c r="A4" s="15"/>
      <c r="B4" s="28" t="s">
        <v>993</v>
      </c>
      <c r="C4" s="425"/>
      <c r="D4" s="428"/>
      <c r="E4" s="15"/>
      <c r="F4" s="21"/>
      <c r="G4" s="21"/>
      <c r="H4" s="21"/>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c r="DF4" s="15"/>
      <c r="DG4" s="15"/>
      <c r="DH4" s="15"/>
      <c r="DI4" s="15"/>
      <c r="DJ4" s="15"/>
      <c r="DK4" s="15"/>
      <c r="DL4" s="15"/>
      <c r="DM4" s="15"/>
      <c r="DN4" s="15"/>
      <c r="DO4" s="15"/>
      <c r="DP4" s="15"/>
      <c r="DQ4" s="15"/>
      <c r="DR4" s="15"/>
      <c r="DS4" s="15"/>
      <c r="DT4" s="15"/>
      <c r="DU4" s="15"/>
      <c r="DV4" s="15"/>
      <c r="DW4" s="15"/>
      <c r="DX4" s="15"/>
      <c r="DY4" s="15"/>
      <c r="DZ4" s="15"/>
      <c r="EA4" s="15"/>
      <c r="EB4" s="15"/>
      <c r="EC4" s="15"/>
      <c r="ED4" s="15"/>
      <c r="EE4" s="15"/>
      <c r="EF4" s="15"/>
      <c r="EG4" s="15"/>
      <c r="EH4" s="15"/>
      <c r="EI4" s="15"/>
      <c r="EJ4" s="15"/>
      <c r="EK4" s="15"/>
      <c r="EL4" s="15"/>
      <c r="EM4" s="15"/>
      <c r="EN4" s="15"/>
      <c r="EO4" s="15"/>
      <c r="EP4" s="15"/>
      <c r="EQ4" s="15"/>
      <c r="ER4" s="15"/>
      <c r="ES4" s="15"/>
      <c r="ET4" s="15"/>
      <c r="EU4" s="15"/>
      <c r="EV4" s="15"/>
      <c r="EW4" s="15"/>
      <c r="EX4" s="15"/>
      <c r="EY4" s="15"/>
      <c r="EZ4" s="15"/>
      <c r="FA4" s="15"/>
      <c r="FB4" s="15"/>
      <c r="FC4" s="15"/>
      <c r="FD4" s="15"/>
      <c r="FE4" s="15"/>
      <c r="FF4" s="15"/>
      <c r="FG4" s="15"/>
      <c r="FH4" s="15"/>
      <c r="FI4" s="15"/>
      <c r="FJ4" s="15"/>
      <c r="FK4" s="15"/>
      <c r="FL4" s="15"/>
      <c r="FM4" s="15"/>
      <c r="FN4" s="15"/>
      <c r="FO4" s="15"/>
      <c r="FP4" s="15"/>
      <c r="FQ4" s="15"/>
      <c r="FR4" s="15"/>
      <c r="FS4" s="15"/>
      <c r="FT4" s="15"/>
      <c r="FU4" s="15"/>
      <c r="FV4" s="15"/>
      <c r="FW4" s="15"/>
      <c r="FX4" s="15"/>
      <c r="FY4" s="15"/>
      <c r="FZ4" s="15"/>
      <c r="GA4" s="15"/>
      <c r="GB4" s="15"/>
      <c r="GC4" s="15"/>
      <c r="GD4" s="15"/>
      <c r="GE4" s="15"/>
      <c r="GF4" s="15"/>
      <c r="GG4" s="15"/>
      <c r="GH4" s="15"/>
      <c r="GI4" s="15"/>
      <c r="GJ4" s="15"/>
      <c r="GK4" s="15"/>
      <c r="GL4" s="15"/>
      <c r="GM4" s="15"/>
      <c r="GN4" s="15"/>
      <c r="GO4" s="15"/>
      <c r="GP4" s="15"/>
      <c r="GQ4" s="15"/>
      <c r="GR4" s="15"/>
      <c r="GS4" s="15"/>
      <c r="GT4" s="15"/>
      <c r="GU4" s="15"/>
      <c r="GV4" s="15"/>
      <c r="GW4" s="15"/>
      <c r="GX4" s="15"/>
      <c r="GY4" s="15"/>
      <c r="GZ4" s="15"/>
      <c r="HA4" s="15"/>
      <c r="HB4" s="15"/>
      <c r="HC4" s="15"/>
      <c r="HD4" s="15"/>
      <c r="HE4" s="15"/>
      <c r="HF4" s="15"/>
      <c r="HG4" s="15"/>
      <c r="HH4" s="15"/>
      <c r="HI4" s="15"/>
      <c r="HJ4" s="15"/>
      <c r="HK4" s="15"/>
      <c r="HL4" s="15"/>
      <c r="HM4" s="15"/>
      <c r="HN4" s="15"/>
      <c r="HO4" s="15"/>
      <c r="HP4" s="15"/>
      <c r="HQ4" s="15"/>
      <c r="HR4" s="15"/>
      <c r="HS4" s="15"/>
      <c r="HT4" s="15"/>
      <c r="HU4" s="15"/>
      <c r="HV4" s="15"/>
      <c r="HW4" s="15"/>
      <c r="HX4" s="15"/>
      <c r="HY4" s="15"/>
      <c r="HZ4" s="15"/>
      <c r="IA4" s="15"/>
      <c r="IB4" s="15"/>
      <c r="IC4" s="15"/>
      <c r="ID4" s="15"/>
      <c r="IE4" s="15"/>
      <c r="IF4" s="15"/>
      <c r="IG4" s="15"/>
      <c r="IH4" s="15"/>
      <c r="II4" s="15"/>
      <c r="IJ4" s="15"/>
      <c r="IK4" s="15"/>
      <c r="IL4" s="15"/>
      <c r="IM4" s="15"/>
      <c r="IN4" s="15"/>
      <c r="IO4" s="15"/>
      <c r="IP4" s="15"/>
      <c r="IQ4" s="15"/>
      <c r="IR4" s="15"/>
      <c r="IS4" s="15"/>
      <c r="IT4" s="15"/>
      <c r="IU4" s="15"/>
      <c r="IV4" s="15"/>
    </row>
    <row r="5" spans="1:256" ht="45">
      <c r="A5" s="15"/>
      <c r="B5" s="27" t="s">
        <v>994</v>
      </c>
      <c r="C5" s="426"/>
      <c r="D5" s="429"/>
      <c r="E5" s="15"/>
      <c r="F5" s="21"/>
      <c r="G5" s="21"/>
      <c r="H5" s="21"/>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c r="FT5" s="15"/>
      <c r="FU5" s="15"/>
      <c r="FV5" s="15"/>
      <c r="FW5" s="15"/>
      <c r="FX5" s="15"/>
      <c r="FY5" s="15"/>
      <c r="FZ5" s="15"/>
      <c r="GA5" s="15"/>
      <c r="GB5" s="15"/>
      <c r="GC5" s="15"/>
      <c r="GD5" s="15"/>
      <c r="GE5" s="15"/>
      <c r="GF5" s="15"/>
      <c r="GG5" s="15"/>
      <c r="GH5" s="15"/>
      <c r="GI5" s="15"/>
      <c r="GJ5" s="15"/>
      <c r="GK5" s="15"/>
      <c r="GL5" s="15"/>
      <c r="GM5" s="15"/>
      <c r="GN5" s="15"/>
      <c r="GO5" s="15"/>
      <c r="GP5" s="15"/>
      <c r="GQ5" s="15"/>
      <c r="GR5" s="15"/>
      <c r="GS5" s="15"/>
      <c r="GT5" s="15"/>
      <c r="GU5" s="15"/>
      <c r="GV5" s="15"/>
      <c r="GW5" s="15"/>
      <c r="GX5" s="15"/>
      <c r="GY5" s="15"/>
      <c r="GZ5" s="15"/>
      <c r="HA5" s="15"/>
      <c r="HB5" s="15"/>
      <c r="HC5" s="15"/>
      <c r="HD5" s="15"/>
      <c r="HE5" s="15"/>
      <c r="HF5" s="15"/>
      <c r="HG5" s="15"/>
      <c r="HH5" s="15"/>
      <c r="HI5" s="15"/>
      <c r="HJ5" s="15"/>
      <c r="HK5" s="15"/>
      <c r="HL5" s="15"/>
      <c r="HM5" s="15"/>
      <c r="HN5" s="15"/>
      <c r="HO5" s="15"/>
      <c r="HP5" s="15"/>
      <c r="HQ5" s="15"/>
      <c r="HR5" s="15"/>
      <c r="HS5" s="15"/>
      <c r="HT5" s="15"/>
      <c r="HU5" s="15"/>
      <c r="HV5" s="15"/>
      <c r="HW5" s="15"/>
      <c r="HX5" s="15"/>
      <c r="HY5" s="15"/>
      <c r="HZ5" s="15"/>
      <c r="IA5" s="15"/>
      <c r="IB5" s="15"/>
      <c r="IC5" s="15"/>
      <c r="ID5" s="15"/>
      <c r="IE5" s="15"/>
      <c r="IF5" s="15"/>
      <c r="IG5" s="15"/>
      <c r="IH5" s="15"/>
      <c r="II5" s="15"/>
      <c r="IJ5" s="15"/>
      <c r="IK5" s="15"/>
      <c r="IL5" s="15"/>
      <c r="IM5" s="15"/>
      <c r="IN5" s="15"/>
      <c r="IO5" s="15"/>
      <c r="IP5" s="15"/>
      <c r="IQ5" s="15"/>
      <c r="IR5" s="15"/>
      <c r="IS5" s="15"/>
      <c r="IT5" s="15"/>
      <c r="IU5" s="15"/>
      <c r="IV5" s="15"/>
    </row>
    <row r="6" spans="1:256">
      <c r="A6" s="15"/>
      <c r="B6" s="15"/>
      <c r="C6" s="17" t="s">
        <v>995</v>
      </c>
      <c r="D6" s="29" t="s">
        <v>996</v>
      </c>
      <c r="E6" s="15"/>
      <c r="F6" s="21"/>
      <c r="G6" s="21"/>
      <c r="H6" s="21"/>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5"/>
      <c r="CZ6" s="15"/>
      <c r="DA6" s="15"/>
      <c r="DB6" s="15"/>
      <c r="DC6" s="15"/>
      <c r="DD6" s="15"/>
      <c r="DE6" s="15"/>
      <c r="DF6" s="15"/>
      <c r="DG6" s="15"/>
      <c r="DH6" s="15"/>
      <c r="DI6" s="15"/>
      <c r="DJ6" s="15"/>
      <c r="DK6" s="15"/>
      <c r="DL6" s="15"/>
      <c r="DM6" s="15"/>
      <c r="DN6" s="15"/>
      <c r="DO6" s="15"/>
      <c r="DP6" s="15"/>
      <c r="DQ6" s="15"/>
      <c r="DR6" s="15"/>
      <c r="DS6" s="15"/>
      <c r="DT6" s="15"/>
      <c r="DU6" s="15"/>
      <c r="DV6" s="15"/>
      <c r="DW6" s="15"/>
      <c r="DX6" s="15"/>
      <c r="DY6" s="15"/>
      <c r="DZ6" s="15"/>
      <c r="EA6" s="15"/>
      <c r="EB6" s="15"/>
      <c r="EC6" s="15"/>
      <c r="ED6" s="15"/>
      <c r="EE6" s="15"/>
      <c r="EF6" s="15"/>
      <c r="EG6" s="15"/>
      <c r="EH6" s="15"/>
      <c r="EI6" s="15"/>
      <c r="EJ6" s="15"/>
      <c r="EK6" s="15"/>
      <c r="EL6" s="15"/>
      <c r="EM6" s="15"/>
      <c r="EN6" s="15"/>
      <c r="EO6" s="15"/>
      <c r="EP6" s="15"/>
      <c r="EQ6" s="15"/>
      <c r="ER6" s="15"/>
      <c r="ES6" s="15"/>
      <c r="ET6" s="15"/>
      <c r="EU6" s="15"/>
      <c r="EV6" s="15"/>
      <c r="EW6" s="15"/>
      <c r="EX6" s="15"/>
      <c r="EY6" s="15"/>
      <c r="EZ6" s="15"/>
      <c r="FA6" s="15"/>
      <c r="FB6" s="15"/>
      <c r="FC6" s="15"/>
      <c r="FD6" s="15"/>
      <c r="FE6" s="15"/>
      <c r="FF6" s="15"/>
      <c r="FG6" s="15"/>
      <c r="FH6" s="15"/>
      <c r="FI6" s="15"/>
      <c r="FJ6" s="15"/>
      <c r="FK6" s="15"/>
      <c r="FL6" s="15"/>
      <c r="FM6" s="15"/>
      <c r="FN6" s="15"/>
      <c r="FO6" s="15"/>
      <c r="FP6" s="15"/>
      <c r="FQ6" s="15"/>
      <c r="FR6" s="15"/>
      <c r="FS6" s="15"/>
      <c r="FT6" s="15"/>
      <c r="FU6" s="15"/>
      <c r="FV6" s="15"/>
      <c r="FW6" s="15"/>
      <c r="FX6" s="15"/>
      <c r="FY6" s="15"/>
      <c r="FZ6" s="15"/>
      <c r="GA6" s="15"/>
      <c r="GB6" s="15"/>
      <c r="GC6" s="15"/>
      <c r="GD6" s="15"/>
      <c r="GE6" s="15"/>
      <c r="GF6" s="15"/>
      <c r="GG6" s="15"/>
      <c r="GH6" s="15"/>
      <c r="GI6" s="15"/>
      <c r="GJ6" s="15"/>
      <c r="GK6" s="15"/>
      <c r="GL6" s="15"/>
      <c r="GM6" s="15"/>
      <c r="GN6" s="15"/>
      <c r="GO6" s="15"/>
      <c r="GP6" s="15"/>
      <c r="GQ6" s="15"/>
      <c r="GR6" s="15"/>
      <c r="GS6" s="15"/>
      <c r="GT6" s="15"/>
      <c r="GU6" s="15"/>
      <c r="GV6" s="15"/>
      <c r="GW6" s="15"/>
      <c r="GX6" s="15"/>
      <c r="GY6" s="15"/>
      <c r="GZ6" s="15"/>
      <c r="HA6" s="15"/>
      <c r="HB6" s="15"/>
      <c r="HC6" s="15"/>
      <c r="HD6" s="15"/>
      <c r="HE6" s="15"/>
      <c r="HF6" s="15"/>
      <c r="HG6" s="15"/>
      <c r="HH6" s="15"/>
      <c r="HI6" s="15"/>
      <c r="HJ6" s="15"/>
      <c r="HK6" s="15"/>
      <c r="HL6" s="15"/>
      <c r="HM6" s="15"/>
      <c r="HN6" s="15"/>
      <c r="HO6" s="15"/>
      <c r="HP6" s="15"/>
      <c r="HQ6" s="15"/>
      <c r="HR6" s="15"/>
      <c r="HS6" s="15"/>
      <c r="HT6" s="15"/>
      <c r="HU6" s="15"/>
      <c r="HV6" s="15"/>
      <c r="HW6" s="15"/>
      <c r="HX6" s="15"/>
      <c r="HY6" s="15"/>
      <c r="HZ6" s="15"/>
      <c r="IA6" s="15"/>
      <c r="IB6" s="15"/>
      <c r="IC6" s="15"/>
      <c r="ID6" s="15"/>
      <c r="IE6" s="15"/>
      <c r="IF6" s="15"/>
      <c r="IG6" s="15"/>
      <c r="IH6" s="15"/>
      <c r="II6" s="15"/>
      <c r="IJ6" s="15"/>
      <c r="IK6" s="15"/>
      <c r="IL6" s="15"/>
      <c r="IM6" s="15"/>
      <c r="IN6" s="15"/>
      <c r="IO6" s="15"/>
      <c r="IP6" s="15"/>
      <c r="IQ6" s="15"/>
      <c r="IR6" s="15"/>
      <c r="IS6" s="15"/>
      <c r="IT6" s="15"/>
      <c r="IU6" s="15"/>
      <c r="IV6" s="15"/>
    </row>
    <row r="9" spans="1:256">
      <c r="B9" s="1" t="s">
        <v>97</v>
      </c>
    </row>
    <row r="11" spans="1:256">
      <c r="B11" s="6" t="s">
        <v>98</v>
      </c>
      <c r="C11" s="7" t="s">
        <v>99</v>
      </c>
      <c r="D11" s="6" t="s">
        <v>128</v>
      </c>
      <c r="E11" s="6" t="s">
        <v>101</v>
      </c>
      <c r="F11" s="8" t="s">
        <v>102</v>
      </c>
      <c r="G11" s="8" t="s">
        <v>103</v>
      </c>
      <c r="H11" s="8" t="s">
        <v>104</v>
      </c>
      <c r="I11" s="2" t="s">
        <v>129</v>
      </c>
    </row>
    <row r="12" spans="1:256">
      <c r="B12" s="2" t="s">
        <v>130</v>
      </c>
      <c r="C12" s="23"/>
    </row>
    <row r="13" spans="1:256">
      <c r="B13" s="2" t="s">
        <v>106</v>
      </c>
      <c r="C13" s="23"/>
    </row>
    <row r="14" spans="1:256">
      <c r="B14" s="1" t="s">
        <v>997</v>
      </c>
      <c r="C14" s="23" t="s">
        <v>131</v>
      </c>
      <c r="D14" s="1" t="s">
        <v>132</v>
      </c>
      <c r="E14" s="1" t="s">
        <v>133</v>
      </c>
      <c r="F14" s="4">
        <v>66000</v>
      </c>
      <c r="G14" s="4">
        <v>466.75</v>
      </c>
      <c r="H14" s="4">
        <v>2.61</v>
      </c>
    </row>
    <row r="15" spans="1:256">
      <c r="B15" s="1" t="s">
        <v>998</v>
      </c>
      <c r="C15" s="23" t="s">
        <v>131</v>
      </c>
      <c r="D15" s="1" t="s">
        <v>134</v>
      </c>
      <c r="E15" s="1" t="s">
        <v>135</v>
      </c>
      <c r="F15" s="4">
        <v>15500</v>
      </c>
      <c r="G15" s="4">
        <v>402.33</v>
      </c>
      <c r="H15" s="4">
        <v>2.25</v>
      </c>
    </row>
    <row r="16" spans="1:256">
      <c r="B16" s="1" t="s">
        <v>999</v>
      </c>
      <c r="C16" s="23" t="s">
        <v>131</v>
      </c>
      <c r="D16" s="1" t="s">
        <v>132</v>
      </c>
      <c r="E16" s="1" t="s">
        <v>136</v>
      </c>
      <c r="F16" s="4">
        <v>22650</v>
      </c>
      <c r="G16" s="4">
        <v>305.32</v>
      </c>
      <c r="H16" s="4">
        <v>1.71</v>
      </c>
    </row>
    <row r="17" spans="2:8">
      <c r="B17" s="1" t="s">
        <v>1000</v>
      </c>
      <c r="C17" s="23" t="s">
        <v>131</v>
      </c>
      <c r="D17" s="1" t="s">
        <v>137</v>
      </c>
      <c r="E17" s="1" t="s">
        <v>139</v>
      </c>
      <c r="F17" s="4">
        <v>9200</v>
      </c>
      <c r="G17" s="4">
        <v>300.57</v>
      </c>
      <c r="H17" s="4">
        <v>1.68</v>
      </c>
    </row>
    <row r="18" spans="2:8">
      <c r="B18" s="1" t="s">
        <v>1001</v>
      </c>
      <c r="C18" s="23" t="s">
        <v>131</v>
      </c>
      <c r="D18" s="1" t="s">
        <v>137</v>
      </c>
      <c r="E18" s="1" t="s">
        <v>138</v>
      </c>
      <c r="F18" s="4">
        <v>20000</v>
      </c>
      <c r="G18" s="4">
        <v>292.38</v>
      </c>
      <c r="H18" s="4">
        <v>1.63</v>
      </c>
    </row>
    <row r="19" spans="2:8">
      <c r="B19" s="1" t="s">
        <v>1002</v>
      </c>
      <c r="C19" s="23" t="s">
        <v>131</v>
      </c>
      <c r="D19" s="1" t="s">
        <v>141</v>
      </c>
      <c r="E19" s="1" t="s">
        <v>142</v>
      </c>
      <c r="F19" s="4">
        <v>83000</v>
      </c>
      <c r="G19" s="4">
        <v>227.01</v>
      </c>
      <c r="H19" s="4">
        <v>1.27</v>
      </c>
    </row>
    <row r="20" spans="2:8">
      <c r="B20" s="1" t="s">
        <v>1003</v>
      </c>
      <c r="C20" s="23" t="s">
        <v>131</v>
      </c>
      <c r="D20" s="1" t="s">
        <v>145</v>
      </c>
      <c r="E20" s="1" t="s">
        <v>279</v>
      </c>
      <c r="F20" s="4">
        <v>18000</v>
      </c>
      <c r="G20" s="4">
        <v>138.29</v>
      </c>
      <c r="H20" s="4">
        <v>0.77</v>
      </c>
    </row>
    <row r="21" spans="2:8">
      <c r="B21" s="1" t="s">
        <v>1004</v>
      </c>
      <c r="C21" s="23" t="s">
        <v>131</v>
      </c>
      <c r="D21" s="1" t="s">
        <v>137</v>
      </c>
      <c r="E21" s="1" t="s">
        <v>278</v>
      </c>
      <c r="F21" s="4">
        <v>14000</v>
      </c>
      <c r="G21" s="4">
        <v>136.26</v>
      </c>
      <c r="H21" s="4">
        <v>0.76</v>
      </c>
    </row>
    <row r="22" spans="2:8">
      <c r="B22" s="1" t="s">
        <v>1005</v>
      </c>
      <c r="C22" s="23" t="s">
        <v>131</v>
      </c>
      <c r="D22" s="1" t="s">
        <v>145</v>
      </c>
      <c r="E22" s="1" t="s">
        <v>146</v>
      </c>
      <c r="F22" s="4">
        <v>6000</v>
      </c>
      <c r="G22" s="4">
        <v>130.25</v>
      </c>
      <c r="H22" s="4">
        <v>0.73</v>
      </c>
    </row>
    <row r="23" spans="2:8">
      <c r="B23" s="1" t="s">
        <v>1006</v>
      </c>
      <c r="C23" s="23" t="s">
        <v>131</v>
      </c>
      <c r="D23" s="1" t="s">
        <v>237</v>
      </c>
      <c r="E23" s="1" t="s">
        <v>280</v>
      </c>
      <c r="F23" s="4">
        <v>25100</v>
      </c>
      <c r="G23" s="4">
        <v>128.57</v>
      </c>
      <c r="H23" s="4">
        <v>0.72</v>
      </c>
    </row>
    <row r="24" spans="2:8">
      <c r="B24" s="1" t="s">
        <v>1007</v>
      </c>
      <c r="C24" s="23" t="s">
        <v>131</v>
      </c>
      <c r="D24" s="1" t="s">
        <v>147</v>
      </c>
      <c r="E24" s="1" t="s">
        <v>148</v>
      </c>
      <c r="F24" s="4">
        <v>6600</v>
      </c>
      <c r="G24" s="4">
        <v>128.12</v>
      </c>
      <c r="H24" s="4">
        <v>0.72</v>
      </c>
    </row>
    <row r="25" spans="2:8">
      <c r="B25" s="1" t="s">
        <v>1008</v>
      </c>
      <c r="C25" s="23" t="s">
        <v>131</v>
      </c>
      <c r="D25" s="1" t="s">
        <v>165</v>
      </c>
      <c r="E25" s="1" t="s">
        <v>231</v>
      </c>
      <c r="F25" s="4">
        <v>14000</v>
      </c>
      <c r="G25" s="4">
        <v>122.15</v>
      </c>
      <c r="H25" s="4">
        <v>0.68</v>
      </c>
    </row>
    <row r="26" spans="2:8">
      <c r="B26" s="1" t="s">
        <v>1009</v>
      </c>
      <c r="C26" s="23" t="s">
        <v>131</v>
      </c>
      <c r="D26" s="1" t="s">
        <v>155</v>
      </c>
      <c r="E26" s="1" t="s">
        <v>281</v>
      </c>
      <c r="F26" s="4">
        <v>5000</v>
      </c>
      <c r="G26" s="4">
        <v>110.06</v>
      </c>
      <c r="H26" s="4">
        <v>0.61</v>
      </c>
    </row>
    <row r="27" spans="2:8">
      <c r="B27" s="1" t="s">
        <v>1010</v>
      </c>
      <c r="C27" s="23" t="s">
        <v>131</v>
      </c>
      <c r="D27" s="1" t="s">
        <v>168</v>
      </c>
      <c r="E27" s="1" t="s">
        <v>282</v>
      </c>
      <c r="F27" s="4">
        <v>30000</v>
      </c>
      <c r="G27" s="4">
        <v>108.9</v>
      </c>
      <c r="H27" s="4">
        <v>0.61</v>
      </c>
    </row>
    <row r="28" spans="2:8">
      <c r="B28" s="1" t="s">
        <v>1011</v>
      </c>
      <c r="C28" s="23" t="s">
        <v>131</v>
      </c>
      <c r="D28" s="1" t="s">
        <v>147</v>
      </c>
      <c r="E28" s="1" t="s">
        <v>283</v>
      </c>
      <c r="F28" s="4">
        <v>2500</v>
      </c>
      <c r="G28" s="4">
        <v>103.32</v>
      </c>
      <c r="H28" s="4">
        <v>0.57999999999999996</v>
      </c>
    </row>
    <row r="29" spans="2:8">
      <c r="B29" s="1" t="s">
        <v>1012</v>
      </c>
      <c r="C29" s="23" t="s">
        <v>131</v>
      </c>
      <c r="D29" s="1" t="s">
        <v>170</v>
      </c>
      <c r="E29" s="1" t="s">
        <v>171</v>
      </c>
      <c r="F29" s="4">
        <v>14269</v>
      </c>
      <c r="G29" s="4">
        <v>100.79</v>
      </c>
      <c r="H29" s="4">
        <v>0.56000000000000005</v>
      </c>
    </row>
    <row r="30" spans="2:8">
      <c r="B30" s="1" t="s">
        <v>1013</v>
      </c>
      <c r="C30" s="23" t="s">
        <v>131</v>
      </c>
      <c r="D30" s="1" t="s">
        <v>147</v>
      </c>
      <c r="E30" s="1" t="s">
        <v>284</v>
      </c>
      <c r="F30" s="4">
        <v>3500</v>
      </c>
      <c r="G30" s="4">
        <v>94.33</v>
      </c>
      <c r="H30" s="4">
        <v>0.53</v>
      </c>
    </row>
    <row r="31" spans="2:8">
      <c r="B31" s="1" t="s">
        <v>1014</v>
      </c>
      <c r="C31" s="23" t="s">
        <v>131</v>
      </c>
      <c r="D31" s="1" t="s">
        <v>132</v>
      </c>
      <c r="E31" s="1" t="s">
        <v>149</v>
      </c>
      <c r="F31" s="4">
        <v>14000</v>
      </c>
      <c r="G31" s="4">
        <v>89.15</v>
      </c>
      <c r="H31" s="4">
        <v>0.5</v>
      </c>
    </row>
    <row r="32" spans="2:8">
      <c r="B32" s="1" t="s">
        <v>1015</v>
      </c>
      <c r="C32" s="23" t="s">
        <v>131</v>
      </c>
      <c r="D32" s="1" t="s">
        <v>193</v>
      </c>
      <c r="E32" s="1" t="s">
        <v>194</v>
      </c>
      <c r="F32" s="4">
        <v>400</v>
      </c>
      <c r="G32" s="4">
        <v>87.42</v>
      </c>
      <c r="H32" s="4">
        <v>0.49</v>
      </c>
    </row>
    <row r="33" spans="2:8">
      <c r="B33" s="1" t="s">
        <v>1016</v>
      </c>
      <c r="C33" s="23" t="s">
        <v>131</v>
      </c>
      <c r="D33" s="1" t="s">
        <v>177</v>
      </c>
      <c r="E33" s="1" t="s">
        <v>285</v>
      </c>
      <c r="F33" s="4">
        <v>10591</v>
      </c>
      <c r="G33" s="4">
        <v>85.96</v>
      </c>
      <c r="H33" s="4">
        <v>0.48</v>
      </c>
    </row>
    <row r="34" spans="2:8">
      <c r="B34" s="1" t="s">
        <v>1017</v>
      </c>
      <c r="C34" s="23" t="s">
        <v>131</v>
      </c>
      <c r="D34" s="1" t="s">
        <v>132</v>
      </c>
      <c r="E34" s="1" t="s">
        <v>140</v>
      </c>
      <c r="F34" s="4">
        <v>5000</v>
      </c>
      <c r="G34" s="4">
        <v>83.06</v>
      </c>
      <c r="H34" s="4">
        <v>0.46</v>
      </c>
    </row>
    <row r="35" spans="2:8">
      <c r="B35" s="1" t="s">
        <v>1018</v>
      </c>
      <c r="C35" s="23" t="s">
        <v>131</v>
      </c>
      <c r="D35" s="1" t="s">
        <v>137</v>
      </c>
      <c r="E35" s="1" t="s">
        <v>293</v>
      </c>
      <c r="F35" s="4">
        <v>2630</v>
      </c>
      <c r="G35" s="4">
        <v>81.489999999999995</v>
      </c>
      <c r="H35" s="4">
        <v>0.46</v>
      </c>
    </row>
    <row r="36" spans="2:8">
      <c r="B36" s="1" t="s">
        <v>1019</v>
      </c>
      <c r="C36" s="23" t="s">
        <v>131</v>
      </c>
      <c r="D36" s="1" t="s">
        <v>147</v>
      </c>
      <c r="E36" s="1" t="s">
        <v>286</v>
      </c>
      <c r="F36" s="4">
        <v>2098</v>
      </c>
      <c r="G36" s="4">
        <v>75</v>
      </c>
      <c r="H36" s="4">
        <v>0.42</v>
      </c>
    </row>
    <row r="37" spans="2:8">
      <c r="B37" s="1" t="s">
        <v>1020</v>
      </c>
      <c r="C37" s="23" t="s">
        <v>131</v>
      </c>
      <c r="D37" s="1" t="s">
        <v>186</v>
      </c>
      <c r="E37" s="1" t="s">
        <v>197</v>
      </c>
      <c r="F37" s="4">
        <v>12550</v>
      </c>
      <c r="G37" s="4">
        <v>69.03</v>
      </c>
      <c r="H37" s="4">
        <v>0.39</v>
      </c>
    </row>
    <row r="38" spans="2:8">
      <c r="B38" s="1" t="s">
        <v>1021</v>
      </c>
      <c r="C38" s="23" t="s">
        <v>131</v>
      </c>
      <c r="D38" s="1" t="s">
        <v>147</v>
      </c>
      <c r="E38" s="1" t="s">
        <v>289</v>
      </c>
      <c r="F38" s="4">
        <v>7200</v>
      </c>
      <c r="G38" s="4">
        <v>68.23</v>
      </c>
      <c r="H38" s="4">
        <v>0.38</v>
      </c>
    </row>
    <row r="39" spans="2:8">
      <c r="B39" s="1" t="s">
        <v>1022</v>
      </c>
      <c r="C39" s="23" t="s">
        <v>131</v>
      </c>
      <c r="D39" s="1" t="s">
        <v>290</v>
      </c>
      <c r="E39" s="1" t="s">
        <v>291</v>
      </c>
      <c r="F39" s="4">
        <v>1825</v>
      </c>
      <c r="G39" s="4">
        <v>67.650000000000006</v>
      </c>
      <c r="H39" s="4">
        <v>0.38</v>
      </c>
    </row>
    <row r="40" spans="2:8">
      <c r="B40" s="1" t="s">
        <v>1023</v>
      </c>
      <c r="C40" s="23" t="s">
        <v>131</v>
      </c>
      <c r="D40" s="1" t="s">
        <v>177</v>
      </c>
      <c r="E40" s="1" t="s">
        <v>287</v>
      </c>
      <c r="F40" s="4">
        <v>1794</v>
      </c>
      <c r="G40" s="4">
        <v>67.430000000000007</v>
      </c>
      <c r="H40" s="4">
        <v>0.38</v>
      </c>
    </row>
    <row r="41" spans="2:8">
      <c r="B41" s="1" t="s">
        <v>1024</v>
      </c>
      <c r="C41" s="23" t="s">
        <v>131</v>
      </c>
      <c r="D41" s="1" t="s">
        <v>147</v>
      </c>
      <c r="E41" s="1" t="s">
        <v>292</v>
      </c>
      <c r="F41" s="4">
        <v>6700</v>
      </c>
      <c r="G41" s="4">
        <v>65.150000000000006</v>
      </c>
      <c r="H41" s="4">
        <v>0.36</v>
      </c>
    </row>
    <row r="42" spans="2:8">
      <c r="B42" s="1" t="s">
        <v>1025</v>
      </c>
      <c r="C42" s="23" t="s">
        <v>131</v>
      </c>
      <c r="D42" s="1" t="s">
        <v>168</v>
      </c>
      <c r="E42" s="1" t="s">
        <v>169</v>
      </c>
      <c r="F42" s="4">
        <v>3000</v>
      </c>
      <c r="G42" s="4">
        <v>63.66</v>
      </c>
      <c r="H42" s="4">
        <v>0.36</v>
      </c>
    </row>
    <row r="43" spans="2:8">
      <c r="B43" s="1" t="s">
        <v>1026</v>
      </c>
      <c r="C43" s="23" t="s">
        <v>131</v>
      </c>
      <c r="D43" s="1" t="s">
        <v>186</v>
      </c>
      <c r="E43" s="1" t="s">
        <v>294</v>
      </c>
      <c r="F43" s="4">
        <v>13000</v>
      </c>
      <c r="G43" s="4">
        <v>63.57</v>
      </c>
      <c r="H43" s="4">
        <v>0.36</v>
      </c>
    </row>
    <row r="44" spans="2:8">
      <c r="B44" s="1" t="s">
        <v>1027</v>
      </c>
      <c r="C44" s="23" t="s">
        <v>131</v>
      </c>
      <c r="D44" s="1" t="s">
        <v>147</v>
      </c>
      <c r="E44" s="1" t="s">
        <v>288</v>
      </c>
      <c r="F44" s="4">
        <v>5786</v>
      </c>
      <c r="G44" s="4">
        <v>63.54</v>
      </c>
      <c r="H44" s="4">
        <v>0.35</v>
      </c>
    </row>
    <row r="45" spans="2:8">
      <c r="B45" s="1" t="s">
        <v>1028</v>
      </c>
      <c r="C45" s="23" t="s">
        <v>131</v>
      </c>
      <c r="D45" s="1" t="s">
        <v>250</v>
      </c>
      <c r="E45" s="1" t="s">
        <v>296</v>
      </c>
      <c r="F45" s="4">
        <v>16900</v>
      </c>
      <c r="G45" s="4">
        <v>60.15</v>
      </c>
      <c r="H45" s="4">
        <v>0.34</v>
      </c>
    </row>
    <row r="46" spans="2:8">
      <c r="B46" s="1" t="s">
        <v>1029</v>
      </c>
      <c r="C46" s="23" t="s">
        <v>131</v>
      </c>
      <c r="D46" s="1" t="s">
        <v>204</v>
      </c>
      <c r="E46" s="1" t="s">
        <v>295</v>
      </c>
      <c r="F46" s="4">
        <v>25000</v>
      </c>
      <c r="G46" s="4">
        <v>58.53</v>
      </c>
      <c r="H46" s="4">
        <v>0.33</v>
      </c>
    </row>
    <row r="47" spans="2:8">
      <c r="B47" s="1" t="s">
        <v>1030</v>
      </c>
      <c r="C47" s="23" t="s">
        <v>131</v>
      </c>
      <c r="D47" s="1" t="s">
        <v>165</v>
      </c>
      <c r="E47" s="1" t="s">
        <v>166</v>
      </c>
      <c r="F47" s="4">
        <v>7500</v>
      </c>
      <c r="G47" s="4">
        <v>56.98</v>
      </c>
      <c r="H47" s="4">
        <v>0.32</v>
      </c>
    </row>
    <row r="48" spans="2:8">
      <c r="B48" s="1" t="s">
        <v>1031</v>
      </c>
      <c r="C48" s="23" t="s">
        <v>131</v>
      </c>
      <c r="D48" s="1" t="s">
        <v>220</v>
      </c>
      <c r="E48" s="1" t="s">
        <v>299</v>
      </c>
      <c r="F48" s="4">
        <v>1500</v>
      </c>
      <c r="G48" s="4">
        <v>55.25</v>
      </c>
      <c r="H48" s="4">
        <v>0.31</v>
      </c>
    </row>
    <row r="49" spans="2:8">
      <c r="B49" s="1" t="s">
        <v>1032</v>
      </c>
      <c r="C49" s="23" t="s">
        <v>131</v>
      </c>
      <c r="D49" s="1" t="s">
        <v>186</v>
      </c>
      <c r="E49" s="1" t="s">
        <v>297</v>
      </c>
      <c r="F49" s="4">
        <v>5100</v>
      </c>
      <c r="G49" s="4">
        <v>55.16</v>
      </c>
      <c r="H49" s="4">
        <v>0.31</v>
      </c>
    </row>
    <row r="50" spans="2:8">
      <c r="B50" s="1" t="s">
        <v>1033</v>
      </c>
      <c r="C50" s="23" t="s">
        <v>131</v>
      </c>
      <c r="D50" s="1" t="s">
        <v>143</v>
      </c>
      <c r="E50" s="1" t="s">
        <v>144</v>
      </c>
      <c r="F50" s="4">
        <v>8000</v>
      </c>
      <c r="G50" s="4">
        <v>54.8</v>
      </c>
      <c r="H50" s="4">
        <v>0.31</v>
      </c>
    </row>
    <row r="51" spans="2:8">
      <c r="B51" s="1" t="s">
        <v>1034</v>
      </c>
      <c r="C51" s="23" t="s">
        <v>131</v>
      </c>
      <c r="D51" s="1" t="s">
        <v>182</v>
      </c>
      <c r="E51" s="1" t="s">
        <v>298</v>
      </c>
      <c r="F51" s="4">
        <v>3000</v>
      </c>
      <c r="G51" s="4">
        <v>53.77</v>
      </c>
      <c r="H51" s="4">
        <v>0.3</v>
      </c>
    </row>
    <row r="52" spans="2:8">
      <c r="B52" s="1" t="s">
        <v>1035</v>
      </c>
      <c r="C52" s="23" t="s">
        <v>131</v>
      </c>
      <c r="D52" s="1" t="s">
        <v>155</v>
      </c>
      <c r="E52" s="1" t="s">
        <v>300</v>
      </c>
      <c r="F52" s="4">
        <v>3000</v>
      </c>
      <c r="G52" s="4">
        <v>53.01</v>
      </c>
      <c r="H52" s="4">
        <v>0.3</v>
      </c>
    </row>
    <row r="53" spans="2:8">
      <c r="B53" s="1" t="s">
        <v>1036</v>
      </c>
      <c r="C53" s="23" t="s">
        <v>131</v>
      </c>
      <c r="D53" s="1" t="s">
        <v>159</v>
      </c>
      <c r="E53" s="1" t="s">
        <v>301</v>
      </c>
      <c r="F53" s="4">
        <v>1220</v>
      </c>
      <c r="G53" s="4">
        <v>51.13</v>
      </c>
      <c r="H53" s="4">
        <v>0.28999999999999998</v>
      </c>
    </row>
    <row r="54" spans="2:8">
      <c r="B54" s="1" t="s">
        <v>1037</v>
      </c>
      <c r="C54" s="23" t="s">
        <v>131</v>
      </c>
      <c r="D54" s="1" t="s">
        <v>268</v>
      </c>
      <c r="E54" s="1" t="s">
        <v>302</v>
      </c>
      <c r="F54" s="4">
        <v>23666</v>
      </c>
      <c r="G54" s="4">
        <v>50.15</v>
      </c>
      <c r="H54" s="4">
        <v>0.28000000000000003</v>
      </c>
    </row>
    <row r="55" spans="2:8">
      <c r="B55" s="1" t="s">
        <v>1038</v>
      </c>
      <c r="C55" s="23" t="s">
        <v>131</v>
      </c>
      <c r="D55" s="1" t="s">
        <v>155</v>
      </c>
      <c r="E55" s="1" t="s">
        <v>303</v>
      </c>
      <c r="F55" s="4">
        <v>6858</v>
      </c>
      <c r="G55" s="4">
        <v>41.02</v>
      </c>
      <c r="H55" s="4">
        <v>0.23</v>
      </c>
    </row>
    <row r="56" spans="2:8">
      <c r="B56" s="1" t="s">
        <v>1039</v>
      </c>
      <c r="C56" s="23" t="s">
        <v>131</v>
      </c>
      <c r="D56" s="1" t="s">
        <v>145</v>
      </c>
      <c r="E56" s="1" t="s">
        <v>304</v>
      </c>
      <c r="F56" s="4">
        <v>3500</v>
      </c>
      <c r="G56" s="4">
        <v>34.17</v>
      </c>
      <c r="H56" s="4">
        <v>0.19</v>
      </c>
    </row>
    <row r="57" spans="2:8">
      <c r="B57" s="1" t="s">
        <v>1040</v>
      </c>
      <c r="C57" s="23" t="s">
        <v>131</v>
      </c>
      <c r="D57" s="1" t="s">
        <v>182</v>
      </c>
      <c r="E57" s="1" t="s">
        <v>183</v>
      </c>
      <c r="F57" s="4">
        <v>5240</v>
      </c>
      <c r="G57" s="4">
        <v>33.85</v>
      </c>
      <c r="H57" s="4">
        <v>0.19</v>
      </c>
    </row>
    <row r="58" spans="2:8">
      <c r="B58" s="2" t="s">
        <v>209</v>
      </c>
      <c r="C58" s="30"/>
      <c r="D58" s="2"/>
      <c r="E58" s="2"/>
      <c r="F58" s="10"/>
      <c r="G58" s="10">
        <f>SUM(G11:G57)</f>
        <v>4983.71</v>
      </c>
      <c r="H58" s="10">
        <f>SUM(H11:H57)</f>
        <v>27.889999999999997</v>
      </c>
    </row>
    <row r="59" spans="2:8">
      <c r="B59" s="6" t="s">
        <v>98</v>
      </c>
      <c r="C59" s="7" t="s">
        <v>99</v>
      </c>
      <c r="D59" s="6" t="s">
        <v>100</v>
      </c>
      <c r="E59" s="6" t="s">
        <v>101</v>
      </c>
      <c r="F59" s="8" t="s">
        <v>102</v>
      </c>
      <c r="G59" s="8" t="s">
        <v>103</v>
      </c>
      <c r="H59" s="8" t="s">
        <v>104</v>
      </c>
    </row>
    <row r="60" spans="2:8">
      <c r="B60" s="2" t="s">
        <v>105</v>
      </c>
      <c r="C60" s="23"/>
    </row>
    <row r="61" spans="2:8">
      <c r="B61" s="2" t="s">
        <v>106</v>
      </c>
      <c r="C61" s="23"/>
    </row>
    <row r="62" spans="2:8">
      <c r="B62" s="2" t="s">
        <v>107</v>
      </c>
      <c r="C62" s="23"/>
    </row>
    <row r="63" spans="2:8">
      <c r="B63" s="1" t="s">
        <v>494</v>
      </c>
      <c r="C63" s="23">
        <v>6.54</v>
      </c>
      <c r="D63" s="1" t="s">
        <v>108</v>
      </c>
      <c r="E63" s="1" t="s">
        <v>495</v>
      </c>
      <c r="F63" s="4">
        <v>2500000</v>
      </c>
      <c r="G63" s="4">
        <v>2528.52</v>
      </c>
      <c r="H63" s="4">
        <v>14.12</v>
      </c>
    </row>
    <row r="64" spans="2:8">
      <c r="B64" s="1" t="s">
        <v>310</v>
      </c>
      <c r="C64" s="23">
        <v>7.17</v>
      </c>
      <c r="D64" s="1" t="s">
        <v>108</v>
      </c>
      <c r="E64" s="1" t="s">
        <v>311</v>
      </c>
      <c r="F64" s="4">
        <v>1000000</v>
      </c>
      <c r="G64" s="4">
        <v>1003.19</v>
      </c>
      <c r="H64" s="4">
        <v>5.6</v>
      </c>
    </row>
    <row r="65" spans="2:8">
      <c r="B65" s="1" t="s">
        <v>737</v>
      </c>
      <c r="C65" s="23">
        <v>5.8</v>
      </c>
      <c r="D65" s="1" t="s">
        <v>108</v>
      </c>
      <c r="E65" s="1" t="s">
        <v>738</v>
      </c>
      <c r="F65" s="4">
        <v>916800</v>
      </c>
      <c r="G65" s="4">
        <v>921</v>
      </c>
      <c r="H65" s="4">
        <v>5.14</v>
      </c>
    </row>
    <row r="66" spans="2:8">
      <c r="B66" s="1" t="s">
        <v>1041</v>
      </c>
      <c r="C66" s="23">
        <v>7.2</v>
      </c>
      <c r="D66" s="1" t="s">
        <v>108</v>
      </c>
      <c r="E66" s="1" t="s">
        <v>1042</v>
      </c>
      <c r="F66" s="4">
        <v>500000</v>
      </c>
      <c r="G66" s="4">
        <v>520</v>
      </c>
      <c r="H66" s="4">
        <v>2.9</v>
      </c>
    </row>
    <row r="67" spans="2:8">
      <c r="B67" s="1" t="s">
        <v>1043</v>
      </c>
      <c r="C67" s="23">
        <v>7.08</v>
      </c>
      <c r="D67" s="1" t="s">
        <v>108</v>
      </c>
      <c r="E67" s="1" t="s">
        <v>1044</v>
      </c>
      <c r="F67" s="4">
        <v>500000</v>
      </c>
      <c r="G67" s="4">
        <v>515.85</v>
      </c>
      <c r="H67" s="4">
        <v>2.88</v>
      </c>
    </row>
    <row r="68" spans="2:8">
      <c r="B68" s="1" t="s">
        <v>1045</v>
      </c>
      <c r="C68" s="23">
        <v>7.14</v>
      </c>
      <c r="D68" s="1" t="s">
        <v>108</v>
      </c>
      <c r="E68" s="1" t="s">
        <v>1046</v>
      </c>
      <c r="F68" s="4">
        <v>350000</v>
      </c>
      <c r="G68" s="4">
        <v>359.83</v>
      </c>
      <c r="H68" s="4">
        <v>2.0099999999999998</v>
      </c>
    </row>
    <row r="69" spans="2:8">
      <c r="B69" s="2" t="s">
        <v>109</v>
      </c>
      <c r="C69" s="30"/>
      <c r="D69" s="2"/>
      <c r="E69" s="2"/>
      <c r="F69" s="10"/>
      <c r="G69" s="10">
        <f>SUM(G59:G68)</f>
        <v>5848.39</v>
      </c>
      <c r="H69" s="10">
        <f>SUM(H59:H68)</f>
        <v>32.65</v>
      </c>
    </row>
    <row r="70" spans="2:8">
      <c r="B70" s="2" t="s">
        <v>318</v>
      </c>
      <c r="C70" s="23"/>
    </row>
    <row r="71" spans="2:8">
      <c r="B71" s="1" t="s">
        <v>330</v>
      </c>
      <c r="C71" s="23">
        <v>7.26</v>
      </c>
      <c r="D71" s="1" t="s">
        <v>320</v>
      </c>
      <c r="E71" s="1" t="s">
        <v>331</v>
      </c>
      <c r="F71" s="4">
        <v>100</v>
      </c>
      <c r="G71" s="4">
        <v>1002.78</v>
      </c>
      <c r="H71" s="4">
        <v>5.6</v>
      </c>
    </row>
    <row r="72" spans="2:8">
      <c r="B72" s="1" t="s">
        <v>1047</v>
      </c>
      <c r="C72" s="23">
        <v>7.35</v>
      </c>
      <c r="D72" s="1" t="s">
        <v>320</v>
      </c>
      <c r="E72" s="1" t="s">
        <v>323</v>
      </c>
      <c r="F72" s="4">
        <v>100</v>
      </c>
      <c r="G72" s="4">
        <v>971.09</v>
      </c>
      <c r="H72" s="4">
        <v>5.42</v>
      </c>
    </row>
    <row r="73" spans="2:8">
      <c r="B73" s="1" t="s">
        <v>1048</v>
      </c>
      <c r="C73" s="23">
        <v>7.94</v>
      </c>
      <c r="D73" s="1" t="s">
        <v>320</v>
      </c>
      <c r="E73" s="1" t="s">
        <v>324</v>
      </c>
      <c r="F73" s="4">
        <v>100</v>
      </c>
      <c r="G73" s="4">
        <v>945.74</v>
      </c>
      <c r="H73" s="4">
        <v>5.28</v>
      </c>
    </row>
    <row r="74" spans="2:8">
      <c r="B74" s="1" t="s">
        <v>1049</v>
      </c>
      <c r="C74" s="23">
        <v>8.41</v>
      </c>
      <c r="D74" s="1" t="s">
        <v>677</v>
      </c>
      <c r="E74" s="1" t="s">
        <v>678</v>
      </c>
      <c r="F74" s="4">
        <v>80</v>
      </c>
      <c r="G74" s="4">
        <v>749.73</v>
      </c>
      <c r="H74" s="4">
        <v>4.1900000000000004</v>
      </c>
    </row>
    <row r="75" spans="2:8">
      <c r="B75" s="1" t="s">
        <v>1050</v>
      </c>
      <c r="C75" s="23">
        <v>5.04</v>
      </c>
      <c r="D75" s="1" t="s">
        <v>332</v>
      </c>
      <c r="E75" s="1" t="s">
        <v>1051</v>
      </c>
      <c r="F75" s="4">
        <v>50</v>
      </c>
      <c r="G75" s="4">
        <v>500.85</v>
      </c>
      <c r="H75" s="4">
        <v>2.8</v>
      </c>
    </row>
    <row r="76" spans="2:8">
      <c r="B76" s="1" t="s">
        <v>1052</v>
      </c>
      <c r="C76" s="23">
        <v>7.68</v>
      </c>
      <c r="D76" s="1" t="s">
        <v>320</v>
      </c>
      <c r="E76" s="1" t="s">
        <v>325</v>
      </c>
      <c r="F76" s="4">
        <v>50</v>
      </c>
      <c r="G76" s="4">
        <v>471.41</v>
      </c>
      <c r="H76" s="4">
        <v>2.63</v>
      </c>
    </row>
    <row r="77" spans="2:8">
      <c r="B77" s="2" t="s">
        <v>336</v>
      </c>
      <c r="C77" s="30"/>
      <c r="D77" s="2"/>
      <c r="E77" s="2"/>
      <c r="F77" s="10"/>
      <c r="G77" s="10">
        <f>SUM(G70:G76)</f>
        <v>4641.5999999999995</v>
      </c>
      <c r="H77" s="10">
        <f>SUM(H70:H76)</f>
        <v>25.92</v>
      </c>
    </row>
    <row r="78" spans="2:8">
      <c r="B78" s="2" t="s">
        <v>110</v>
      </c>
      <c r="C78" s="23"/>
    </row>
    <row r="79" spans="2:8">
      <c r="B79" s="1" t="s">
        <v>1053</v>
      </c>
      <c r="C79" s="23">
        <v>5.74</v>
      </c>
      <c r="D79" s="1" t="s">
        <v>111</v>
      </c>
      <c r="E79" s="1" t="s">
        <v>340</v>
      </c>
      <c r="F79" s="4">
        <v>100</v>
      </c>
      <c r="G79" s="4">
        <v>495.33</v>
      </c>
      <c r="H79" s="4">
        <v>2.77</v>
      </c>
    </row>
    <row r="80" spans="2:8">
      <c r="B80" s="2" t="s">
        <v>114</v>
      </c>
      <c r="C80" s="30"/>
      <c r="D80" s="2"/>
      <c r="E80" s="2"/>
      <c r="F80" s="10"/>
      <c r="G80" s="10">
        <f>SUM(G78:G79)</f>
        <v>495.33</v>
      </c>
      <c r="H80" s="10">
        <f>SUM(H78:H79)</f>
        <v>2.77</v>
      </c>
    </row>
    <row r="81" spans="2:8">
      <c r="B81" s="2" t="s">
        <v>115</v>
      </c>
      <c r="C81" s="9"/>
      <c r="D81" s="2"/>
      <c r="E81" s="2"/>
      <c r="F81" s="10"/>
      <c r="G81" s="10">
        <v>1588</v>
      </c>
      <c r="H81" s="10">
        <v>8.8699999999999992</v>
      </c>
    </row>
    <row r="82" spans="2:8">
      <c r="B82" s="2" t="s">
        <v>116</v>
      </c>
      <c r="C82" s="9"/>
      <c r="D82" s="2"/>
      <c r="E82" s="2"/>
      <c r="F82" s="10"/>
      <c r="G82" s="10">
        <v>17557.03</v>
      </c>
      <c r="H82" s="10">
        <v>98.07</v>
      </c>
    </row>
    <row r="83" spans="2:8">
      <c r="B83" s="2" t="s">
        <v>211</v>
      </c>
      <c r="C83" s="9"/>
      <c r="D83" s="2"/>
      <c r="E83" s="2"/>
      <c r="F83" s="10"/>
      <c r="G83" s="10">
        <v>346.10063410000112</v>
      </c>
      <c r="H83" s="10">
        <v>1.9300000000000068</v>
      </c>
    </row>
    <row r="84" spans="2:8">
      <c r="B84" s="2" t="s">
        <v>118</v>
      </c>
      <c r="C84" s="9"/>
      <c r="D84" s="2"/>
      <c r="E84" s="2"/>
      <c r="F84" s="10"/>
      <c r="G84" s="10">
        <v>17903.130634100002</v>
      </c>
      <c r="H84" s="10">
        <v>100</v>
      </c>
    </row>
    <row r="85" spans="2:8">
      <c r="B85" s="1" t="s">
        <v>119</v>
      </c>
    </row>
    <row r="86" spans="2:8">
      <c r="B86" s="1" t="s">
        <v>120</v>
      </c>
    </row>
    <row r="87" spans="2:8">
      <c r="B87" s="2" t="s">
        <v>121</v>
      </c>
      <c r="C87" s="31">
        <v>44742</v>
      </c>
    </row>
    <row r="88" spans="2:8" ht="25.5">
      <c r="B88" s="11" t="s">
        <v>122</v>
      </c>
      <c r="C88" s="9" t="s">
        <v>123</v>
      </c>
    </row>
    <row r="89" spans="2:8">
      <c r="B89" s="2"/>
    </row>
    <row r="90" spans="2:8">
      <c r="B90" s="2" t="s">
        <v>1054</v>
      </c>
      <c r="C90" s="9" t="s">
        <v>123</v>
      </c>
    </row>
    <row r="91" spans="2:8">
      <c r="B91" s="2" t="s">
        <v>1055</v>
      </c>
      <c r="C91" s="9" t="s">
        <v>123</v>
      </c>
    </row>
    <row r="92" spans="2:8">
      <c r="B92" s="2" t="s">
        <v>1056</v>
      </c>
      <c r="C92" s="9"/>
    </row>
    <row r="93" spans="2:8">
      <c r="B93" s="2" t="s">
        <v>1057</v>
      </c>
      <c r="C93" s="9"/>
    </row>
    <row r="94" spans="2:8">
      <c r="B94" s="2" t="s">
        <v>1058</v>
      </c>
      <c r="C94" s="9"/>
    </row>
    <row r="95" spans="2:8">
      <c r="B95" s="2" t="s">
        <v>1059</v>
      </c>
      <c r="C95" s="9"/>
    </row>
    <row r="96" spans="2:8" ht="12.75" customHeight="1">
      <c r="B96" s="2" t="s">
        <v>126</v>
      </c>
      <c r="C96" s="9"/>
    </row>
    <row r="97" spans="2:6" ht="12.75" customHeight="1">
      <c r="B97" s="24" t="s">
        <v>1060</v>
      </c>
    </row>
    <row r="98" spans="2:6" ht="12.75" customHeight="1">
      <c r="B98" s="2" t="s">
        <v>127</v>
      </c>
    </row>
    <row r="100" spans="2:6" ht="63" customHeight="1">
      <c r="B100" s="430" t="s">
        <v>1061</v>
      </c>
      <c r="C100" s="430"/>
      <c r="D100" s="430"/>
      <c r="E100" s="430"/>
      <c r="F100" s="430"/>
    </row>
  </sheetData>
  <mergeCells count="4">
    <mergeCell ref="B1:E1"/>
    <mergeCell ref="C3:C5"/>
    <mergeCell ref="D3:D5"/>
    <mergeCell ref="B100:F100"/>
  </mergeCells>
  <hyperlinks>
    <hyperlink ref="A1" location="Index!A1" display="Index" xr:uid="{F766BE0A-8612-48A1-A002-7E3F0FAA13B7}"/>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9149B-7D1F-4932-A467-312BEF93E764}">
  <dimension ref="A1:I135"/>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570312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570312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570312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570312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570312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570312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570312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570312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570312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570312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570312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570312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570312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570312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570312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570312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570312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570312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570312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570312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570312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570312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570312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570312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570312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570312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570312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570312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570312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570312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570312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570312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570312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570312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570312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570312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570312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570312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570312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570312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570312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570312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570312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570312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570312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570312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570312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570312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570312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570312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570312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570312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570312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570312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570312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570312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570312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570312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570312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570312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570312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570312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570312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5703125" style="1" bestFit="1" customWidth="1"/>
    <col min="16134" max="16134" width="11.5703125" style="1" bestFit="1" customWidth="1"/>
    <col min="16135" max="16135" width="18.140625" style="1" bestFit="1" customWidth="1"/>
    <col min="16136" max="16384" width="9.140625" style="1"/>
  </cols>
  <sheetData>
    <row r="1" spans="1:5">
      <c r="A1" s="3" t="s">
        <v>0</v>
      </c>
      <c r="B1" s="390" t="s">
        <v>20</v>
      </c>
      <c r="C1" s="390"/>
      <c r="D1" s="390"/>
      <c r="E1" s="390"/>
    </row>
    <row r="2" spans="1:5" ht="13.5" thickBot="1"/>
    <row r="3" spans="1:5" ht="15">
      <c r="B3" s="32" t="s">
        <v>1062</v>
      </c>
      <c r="C3" s="391"/>
      <c r="D3" s="394"/>
      <c r="E3" s="15"/>
    </row>
    <row r="4" spans="1:5" ht="30">
      <c r="B4" s="33" t="s">
        <v>1063</v>
      </c>
      <c r="C4" s="392"/>
      <c r="D4" s="395"/>
      <c r="E4" s="15"/>
    </row>
    <row r="5" spans="1:5" ht="15">
      <c r="B5" s="33"/>
      <c r="C5" s="392"/>
      <c r="D5" s="395"/>
      <c r="E5" s="15"/>
    </row>
    <row r="6" spans="1:5" ht="15">
      <c r="B6" s="33" t="s">
        <v>993</v>
      </c>
      <c r="C6" s="392"/>
      <c r="D6" s="395"/>
      <c r="E6" s="15"/>
    </row>
    <row r="7" spans="1:5" ht="15">
      <c r="B7" s="33" t="s">
        <v>1064</v>
      </c>
      <c r="C7" s="392"/>
      <c r="D7" s="395"/>
      <c r="E7" s="15"/>
    </row>
    <row r="8" spans="1:5" ht="15.75" thickBot="1">
      <c r="B8" s="34" t="s">
        <v>1065</v>
      </c>
      <c r="C8" s="393"/>
      <c r="D8" s="396"/>
      <c r="E8" s="15"/>
    </row>
    <row r="9" spans="1:5">
      <c r="B9" s="15"/>
      <c r="C9" s="17" t="s">
        <v>995</v>
      </c>
      <c r="D9" s="17" t="s">
        <v>996</v>
      </c>
      <c r="E9" s="15"/>
    </row>
    <row r="10" spans="1:5">
      <c r="C10" s="23"/>
    </row>
    <row r="11" spans="1:5" ht="15">
      <c r="B11" s="432"/>
      <c r="C11" s="432"/>
      <c r="D11" s="432"/>
      <c r="E11" s="432"/>
    </row>
    <row r="12" spans="1:5">
      <c r="B12" s="431" t="s">
        <v>1066</v>
      </c>
      <c r="C12" s="431"/>
      <c r="D12" s="431"/>
      <c r="E12" s="431"/>
    </row>
    <row r="13" spans="1:5">
      <c r="B13" s="35" t="s">
        <v>1067</v>
      </c>
      <c r="C13" s="431" t="s">
        <v>1068</v>
      </c>
      <c r="D13" s="431" t="s">
        <v>1069</v>
      </c>
      <c r="E13" s="431" t="s">
        <v>1070</v>
      </c>
    </row>
    <row r="14" spans="1:5">
      <c r="B14" s="35" t="s">
        <v>1071</v>
      </c>
      <c r="C14" s="431"/>
      <c r="D14" s="431"/>
      <c r="E14" s="431"/>
    </row>
    <row r="15" spans="1:5">
      <c r="B15" s="36" t="s">
        <v>1072</v>
      </c>
      <c r="C15" s="37"/>
      <c r="D15" s="37" t="s">
        <v>1073</v>
      </c>
      <c r="E15" s="37"/>
    </row>
    <row r="16" spans="1:5">
      <c r="B16" s="36" t="s">
        <v>1074</v>
      </c>
      <c r="C16" s="37"/>
      <c r="D16" s="37"/>
      <c r="E16" s="37"/>
    </row>
    <row r="17" spans="2:8">
      <c r="B17" s="36" t="s">
        <v>1075</v>
      </c>
      <c r="C17" s="37"/>
      <c r="D17" s="37"/>
      <c r="E17" s="37"/>
    </row>
    <row r="18" spans="2:8">
      <c r="B18" s="38" t="s">
        <v>2124</v>
      </c>
      <c r="C18" s="35"/>
      <c r="D18" s="35"/>
      <c r="E18" s="35"/>
    </row>
    <row r="21" spans="2:8">
      <c r="B21" s="1" t="s">
        <v>97</v>
      </c>
    </row>
    <row r="23" spans="2:8">
      <c r="B23" s="6" t="s">
        <v>98</v>
      </c>
      <c r="C23" s="7" t="s">
        <v>99</v>
      </c>
      <c r="D23" s="6" t="s">
        <v>100</v>
      </c>
      <c r="E23" s="6" t="s">
        <v>101</v>
      </c>
      <c r="F23" s="8" t="s">
        <v>102</v>
      </c>
      <c r="G23" s="8" t="s">
        <v>103</v>
      </c>
      <c r="H23" s="8" t="s">
        <v>104</v>
      </c>
    </row>
    <row r="24" spans="2:8">
      <c r="B24" s="2" t="s">
        <v>105</v>
      </c>
      <c r="C24" s="23"/>
    </row>
    <row r="25" spans="2:8">
      <c r="B25" s="2" t="s">
        <v>106</v>
      </c>
      <c r="C25" s="23"/>
    </row>
    <row r="26" spans="2:8">
      <c r="B26" s="2" t="s">
        <v>107</v>
      </c>
      <c r="C26" s="23"/>
    </row>
    <row r="27" spans="2:8">
      <c r="B27" s="1" t="s">
        <v>1076</v>
      </c>
      <c r="C27" s="23">
        <v>5.79</v>
      </c>
      <c r="D27" s="1" t="s">
        <v>108</v>
      </c>
      <c r="E27" s="1" t="s">
        <v>1077</v>
      </c>
      <c r="F27" s="4">
        <v>20000000</v>
      </c>
      <c r="G27" s="4">
        <v>20062.48</v>
      </c>
      <c r="H27" s="4">
        <v>2.98</v>
      </c>
    </row>
    <row r="28" spans="2:8">
      <c r="B28" s="1" t="s">
        <v>842</v>
      </c>
      <c r="C28" s="23">
        <v>6.15</v>
      </c>
      <c r="D28" s="1" t="s">
        <v>108</v>
      </c>
      <c r="E28" s="1" t="s">
        <v>843</v>
      </c>
      <c r="F28" s="4">
        <v>6000000</v>
      </c>
      <c r="G28" s="4">
        <v>6090.31</v>
      </c>
      <c r="H28" s="4">
        <v>0.9</v>
      </c>
    </row>
    <row r="29" spans="2:8">
      <c r="B29" s="1" t="s">
        <v>1078</v>
      </c>
      <c r="C29" s="23">
        <v>5.78</v>
      </c>
      <c r="D29" s="1" t="s">
        <v>108</v>
      </c>
      <c r="E29" s="1" t="s">
        <v>1079</v>
      </c>
      <c r="F29" s="4">
        <v>6000000</v>
      </c>
      <c r="G29" s="4">
        <v>6068.84</v>
      </c>
      <c r="H29" s="4">
        <v>0.9</v>
      </c>
    </row>
    <row r="30" spans="2:8">
      <c r="B30" s="1" t="s">
        <v>1080</v>
      </c>
      <c r="C30" s="23">
        <v>5.88</v>
      </c>
      <c r="D30" s="1" t="s">
        <v>108</v>
      </c>
      <c r="E30" s="1" t="s">
        <v>1081</v>
      </c>
      <c r="F30" s="4">
        <v>5000000</v>
      </c>
      <c r="G30" s="4">
        <v>5061.33</v>
      </c>
      <c r="H30" s="4">
        <v>0.75</v>
      </c>
    </row>
    <row r="31" spans="2:8">
      <c r="B31" s="1" t="s">
        <v>1082</v>
      </c>
      <c r="C31" s="23">
        <v>5.81</v>
      </c>
      <c r="D31" s="1" t="s">
        <v>108</v>
      </c>
      <c r="E31" s="1" t="s">
        <v>1083</v>
      </c>
      <c r="F31" s="4">
        <v>1185000</v>
      </c>
      <c r="G31" s="4">
        <v>1198.78</v>
      </c>
      <c r="H31" s="4">
        <v>0.18</v>
      </c>
    </row>
    <row r="32" spans="2:8">
      <c r="B32" s="1" t="s">
        <v>1084</v>
      </c>
      <c r="C32" s="23">
        <v>6.18</v>
      </c>
      <c r="D32" s="1" t="s">
        <v>108</v>
      </c>
      <c r="E32" s="1" t="s">
        <v>1085</v>
      </c>
      <c r="F32" s="4">
        <v>1000000</v>
      </c>
      <c r="G32" s="4">
        <v>1013</v>
      </c>
      <c r="H32" s="4">
        <v>0.15</v>
      </c>
    </row>
    <row r="33" spans="2:8">
      <c r="B33" s="1" t="s">
        <v>1086</v>
      </c>
      <c r="C33" s="23">
        <v>5.53</v>
      </c>
      <c r="D33" s="1" t="s">
        <v>108</v>
      </c>
      <c r="E33" s="1" t="s">
        <v>1087</v>
      </c>
      <c r="F33" s="4">
        <v>1000000</v>
      </c>
      <c r="G33" s="4">
        <v>1009.79</v>
      </c>
      <c r="H33" s="4">
        <v>0.15</v>
      </c>
    </row>
    <row r="34" spans="2:8">
      <c r="B34" s="1" t="s">
        <v>1088</v>
      </c>
      <c r="C34" s="23">
        <v>5.21</v>
      </c>
      <c r="D34" s="1" t="s">
        <v>108</v>
      </c>
      <c r="E34" s="1" t="s">
        <v>1089</v>
      </c>
      <c r="F34" s="4">
        <v>667000</v>
      </c>
      <c r="G34" s="4">
        <v>672.06</v>
      </c>
      <c r="H34" s="4">
        <v>0.1</v>
      </c>
    </row>
    <row r="35" spans="2:8">
      <c r="B35" s="1" t="s">
        <v>1090</v>
      </c>
      <c r="C35" s="23">
        <v>6.1</v>
      </c>
      <c r="D35" s="1" t="s">
        <v>108</v>
      </c>
      <c r="E35" s="1" t="s">
        <v>1091</v>
      </c>
      <c r="F35" s="4">
        <v>638000</v>
      </c>
      <c r="G35" s="4">
        <v>646.55999999999995</v>
      </c>
      <c r="H35" s="4">
        <v>0.1</v>
      </c>
    </row>
    <row r="36" spans="2:8">
      <c r="B36" s="1" t="s">
        <v>1092</v>
      </c>
      <c r="C36" s="23">
        <v>5.91</v>
      </c>
      <c r="D36" s="1" t="s">
        <v>108</v>
      </c>
      <c r="E36" s="1" t="s">
        <v>1093</v>
      </c>
      <c r="F36" s="4">
        <v>604900</v>
      </c>
      <c r="G36" s="4">
        <v>613.01</v>
      </c>
      <c r="H36" s="4">
        <v>0.09</v>
      </c>
    </row>
    <row r="37" spans="2:8">
      <c r="B37" s="1" t="s">
        <v>1094</v>
      </c>
      <c r="C37" s="23">
        <v>5.88</v>
      </c>
      <c r="D37" s="1" t="s">
        <v>108</v>
      </c>
      <c r="E37" s="1" t="s">
        <v>1095</v>
      </c>
      <c r="F37" s="4">
        <v>550000</v>
      </c>
      <c r="G37" s="4">
        <v>557.44000000000005</v>
      </c>
      <c r="H37" s="4">
        <v>0.08</v>
      </c>
    </row>
    <row r="38" spans="2:8">
      <c r="B38" s="1" t="s">
        <v>1096</v>
      </c>
      <c r="C38" s="23">
        <v>5.9</v>
      </c>
      <c r="D38" s="1" t="s">
        <v>108</v>
      </c>
      <c r="E38" s="1" t="s">
        <v>1097</v>
      </c>
      <c r="F38" s="4">
        <v>503000</v>
      </c>
      <c r="G38" s="4">
        <v>509.83</v>
      </c>
      <c r="H38" s="4">
        <v>0.08</v>
      </c>
    </row>
    <row r="39" spans="2:8">
      <c r="B39" s="1" t="s">
        <v>1098</v>
      </c>
      <c r="C39" s="23">
        <v>6.15</v>
      </c>
      <c r="D39" s="1" t="s">
        <v>108</v>
      </c>
      <c r="E39" s="1" t="s">
        <v>1099</v>
      </c>
      <c r="F39" s="4">
        <v>500000</v>
      </c>
      <c r="G39" s="4">
        <v>506.64</v>
      </c>
      <c r="H39" s="4">
        <v>0.08</v>
      </c>
    </row>
    <row r="40" spans="2:8">
      <c r="B40" s="1" t="s">
        <v>1100</v>
      </c>
      <c r="C40" s="23">
        <v>5.88</v>
      </c>
      <c r="D40" s="1" t="s">
        <v>108</v>
      </c>
      <c r="E40" s="1" t="s">
        <v>1101</v>
      </c>
      <c r="F40" s="4">
        <v>500000</v>
      </c>
      <c r="G40" s="4">
        <v>504.22</v>
      </c>
      <c r="H40" s="4">
        <v>7.0000000000000007E-2</v>
      </c>
    </row>
    <row r="41" spans="2:8">
      <c r="B41" s="1" t="s">
        <v>1102</v>
      </c>
      <c r="C41" s="23">
        <v>5.23</v>
      </c>
      <c r="D41" s="1" t="s">
        <v>108</v>
      </c>
      <c r="E41" s="1" t="s">
        <v>1103</v>
      </c>
      <c r="F41" s="4">
        <v>500000</v>
      </c>
      <c r="G41" s="4">
        <v>503.77</v>
      </c>
      <c r="H41" s="4">
        <v>7.0000000000000007E-2</v>
      </c>
    </row>
    <row r="42" spans="2:8">
      <c r="B42" s="1" t="s">
        <v>1104</v>
      </c>
      <c r="C42" s="23">
        <v>4.95</v>
      </c>
      <c r="D42" s="1" t="s">
        <v>108</v>
      </c>
      <c r="E42" s="1" t="s">
        <v>1105</v>
      </c>
      <c r="F42" s="4">
        <v>500000</v>
      </c>
      <c r="G42" s="4">
        <v>500.16</v>
      </c>
      <c r="H42" s="4">
        <v>7.0000000000000007E-2</v>
      </c>
    </row>
    <row r="43" spans="2:8">
      <c r="B43" s="1" t="s">
        <v>1106</v>
      </c>
      <c r="C43" s="23">
        <v>5.13</v>
      </c>
      <c r="D43" s="1" t="s">
        <v>108</v>
      </c>
      <c r="E43" s="1" t="s">
        <v>1107</v>
      </c>
      <c r="F43" s="4">
        <v>200000</v>
      </c>
      <c r="G43" s="4">
        <v>200.72</v>
      </c>
      <c r="H43" s="4">
        <v>0.03</v>
      </c>
    </row>
    <row r="44" spans="2:8">
      <c r="B44" s="1" t="s">
        <v>1108</v>
      </c>
      <c r="C44" s="23">
        <v>5.88</v>
      </c>
      <c r="D44" s="1" t="s">
        <v>108</v>
      </c>
      <c r="E44" s="1" t="s">
        <v>1109</v>
      </c>
      <c r="F44" s="4">
        <v>100000</v>
      </c>
      <c r="G44" s="4">
        <v>101.35</v>
      </c>
      <c r="H44" s="4">
        <v>0.02</v>
      </c>
    </row>
    <row r="45" spans="2:8">
      <c r="B45" s="1" t="s">
        <v>1110</v>
      </c>
      <c r="C45" s="23">
        <v>5.23</v>
      </c>
      <c r="D45" s="1" t="s">
        <v>108</v>
      </c>
      <c r="E45" s="1" t="s">
        <v>1111</v>
      </c>
      <c r="F45" s="4">
        <v>100000</v>
      </c>
      <c r="G45" s="4">
        <v>100.61</v>
      </c>
      <c r="H45" s="4">
        <v>0.01</v>
      </c>
    </row>
    <row r="46" spans="2:8">
      <c r="B46" s="1" t="s">
        <v>1112</v>
      </c>
      <c r="C46" s="23">
        <v>6.13</v>
      </c>
      <c r="D46" s="1" t="s">
        <v>108</v>
      </c>
      <c r="E46" s="1" t="s">
        <v>1113</v>
      </c>
      <c r="F46" s="4">
        <v>75000</v>
      </c>
      <c r="G46" s="4">
        <v>75.95</v>
      </c>
      <c r="H46" s="4">
        <v>0.01</v>
      </c>
    </row>
    <row r="47" spans="2:8">
      <c r="B47" s="1" t="s">
        <v>1114</v>
      </c>
      <c r="C47" s="23">
        <v>6.18</v>
      </c>
      <c r="D47" s="1" t="s">
        <v>108</v>
      </c>
      <c r="E47" s="1" t="s">
        <v>1115</v>
      </c>
      <c r="F47" s="4">
        <v>53000</v>
      </c>
      <c r="G47" s="4">
        <v>53.77</v>
      </c>
      <c r="H47" s="4">
        <v>0.01</v>
      </c>
    </row>
    <row r="48" spans="2:8">
      <c r="B48" s="1" t="s">
        <v>1116</v>
      </c>
      <c r="C48" s="23">
        <v>5.25</v>
      </c>
      <c r="D48" s="1" t="s">
        <v>108</v>
      </c>
      <c r="E48" s="1" t="s">
        <v>1117</v>
      </c>
      <c r="F48" s="4">
        <v>36000</v>
      </c>
      <c r="G48" s="4">
        <v>36.22</v>
      </c>
      <c r="H48" s="4">
        <v>0.01</v>
      </c>
    </row>
    <row r="49" spans="2:9">
      <c r="B49" s="1" t="s">
        <v>1118</v>
      </c>
      <c r="C49" s="23">
        <v>5.82</v>
      </c>
      <c r="D49" s="1" t="s">
        <v>108</v>
      </c>
      <c r="E49" s="1" t="s">
        <v>1119</v>
      </c>
      <c r="F49" s="4">
        <v>30200</v>
      </c>
      <c r="G49" s="4">
        <v>30.55</v>
      </c>
      <c r="H49" s="4">
        <v>0</v>
      </c>
      <c r="I49" s="1" t="s">
        <v>413</v>
      </c>
    </row>
    <row r="50" spans="2:9">
      <c r="B50" s="1" t="s">
        <v>1120</v>
      </c>
      <c r="C50" s="23">
        <v>5.12</v>
      </c>
      <c r="D50" s="1" t="s">
        <v>108</v>
      </c>
      <c r="E50" s="1" t="s">
        <v>1121</v>
      </c>
      <c r="F50" s="4">
        <v>30000</v>
      </c>
      <c r="G50" s="4">
        <v>30.11</v>
      </c>
      <c r="H50" s="4">
        <v>0</v>
      </c>
      <c r="I50" s="1" t="s">
        <v>413</v>
      </c>
    </row>
    <row r="51" spans="2:9">
      <c r="B51" s="1" t="s">
        <v>1122</v>
      </c>
      <c r="C51" s="23">
        <v>5.57</v>
      </c>
      <c r="D51" s="1" t="s">
        <v>108</v>
      </c>
      <c r="E51" s="1" t="s">
        <v>1123</v>
      </c>
      <c r="F51" s="4">
        <v>25000</v>
      </c>
      <c r="G51" s="4">
        <v>25.2</v>
      </c>
      <c r="H51" s="4">
        <v>0</v>
      </c>
      <c r="I51" s="1" t="s">
        <v>413</v>
      </c>
    </row>
    <row r="52" spans="2:9">
      <c r="B52" s="1" t="s">
        <v>1124</v>
      </c>
      <c r="C52" s="23">
        <v>6.15</v>
      </c>
      <c r="D52" s="1" t="s">
        <v>108</v>
      </c>
      <c r="E52" s="1" t="s">
        <v>1125</v>
      </c>
      <c r="F52" s="4">
        <v>13400</v>
      </c>
      <c r="G52" s="4">
        <v>13.58</v>
      </c>
      <c r="H52" s="4">
        <v>0</v>
      </c>
      <c r="I52" s="1" t="s">
        <v>413</v>
      </c>
    </row>
    <row r="53" spans="2:9">
      <c r="B53" s="1" t="s">
        <v>1126</v>
      </c>
      <c r="C53" s="23">
        <v>5.15</v>
      </c>
      <c r="D53" s="1" t="s">
        <v>108</v>
      </c>
      <c r="E53" s="1" t="s">
        <v>1127</v>
      </c>
      <c r="F53" s="4">
        <v>5000</v>
      </c>
      <c r="G53" s="4">
        <v>5.0199999999999996</v>
      </c>
      <c r="H53" s="4">
        <v>0</v>
      </c>
      <c r="I53" s="1" t="s">
        <v>413</v>
      </c>
    </row>
    <row r="54" spans="2:9">
      <c r="B54" s="2" t="s">
        <v>109</v>
      </c>
      <c r="C54" s="30"/>
      <c r="D54" s="2"/>
      <c r="E54" s="2"/>
      <c r="F54" s="10"/>
      <c r="G54" s="10">
        <f>SUM(G23:G53)</f>
        <v>46191.299999999996</v>
      </c>
      <c r="H54" s="10">
        <f>SUM(H23:H53)</f>
        <v>6.84</v>
      </c>
    </row>
    <row r="55" spans="2:9">
      <c r="B55" s="2" t="s">
        <v>110</v>
      </c>
      <c r="C55" s="23"/>
    </row>
    <row r="56" spans="2:9">
      <c r="B56" s="1" t="s">
        <v>1128</v>
      </c>
      <c r="C56" s="23">
        <v>5.72</v>
      </c>
      <c r="D56" s="1" t="s">
        <v>108</v>
      </c>
      <c r="E56" s="1" t="s">
        <v>1129</v>
      </c>
      <c r="F56" s="4">
        <v>42500000</v>
      </c>
      <c r="G56" s="4">
        <v>41327.72</v>
      </c>
      <c r="H56" s="4">
        <v>6.13</v>
      </c>
    </row>
    <row r="57" spans="2:9">
      <c r="B57" s="1" t="s">
        <v>1130</v>
      </c>
      <c r="C57" s="23">
        <v>5.44</v>
      </c>
      <c r="D57" s="1" t="s">
        <v>111</v>
      </c>
      <c r="E57" s="1" t="s">
        <v>1131</v>
      </c>
      <c r="F57" s="4">
        <v>7000</v>
      </c>
      <c r="G57" s="4">
        <v>34531.67</v>
      </c>
      <c r="H57" s="4">
        <v>5.12</v>
      </c>
    </row>
    <row r="58" spans="2:9">
      <c r="B58" s="1" t="s">
        <v>1132</v>
      </c>
      <c r="C58" s="23">
        <v>6.22</v>
      </c>
      <c r="D58" s="1" t="s">
        <v>111</v>
      </c>
      <c r="E58" s="1" t="s">
        <v>1133</v>
      </c>
      <c r="F58" s="4">
        <v>5000</v>
      </c>
      <c r="G58" s="4">
        <v>24065.35</v>
      </c>
      <c r="H58" s="4">
        <v>3.57</v>
      </c>
    </row>
    <row r="59" spans="2:9">
      <c r="B59" s="1" t="s">
        <v>1134</v>
      </c>
      <c r="C59" s="23">
        <v>5.83</v>
      </c>
      <c r="D59" s="1" t="s">
        <v>111</v>
      </c>
      <c r="E59" s="1" t="s">
        <v>1135</v>
      </c>
      <c r="F59" s="4">
        <v>4500</v>
      </c>
      <c r="G59" s="4">
        <v>22357.279999999999</v>
      </c>
      <c r="H59" s="4">
        <v>3.32</v>
      </c>
    </row>
    <row r="60" spans="2:9">
      <c r="B60" s="1" t="s">
        <v>1136</v>
      </c>
      <c r="C60" s="23">
        <v>5.61</v>
      </c>
      <c r="D60" s="1" t="s">
        <v>111</v>
      </c>
      <c r="E60" s="1" t="s">
        <v>1137</v>
      </c>
      <c r="F60" s="4">
        <v>4000</v>
      </c>
      <c r="G60" s="4">
        <v>19730.12</v>
      </c>
      <c r="H60" s="4">
        <v>2.93</v>
      </c>
    </row>
    <row r="61" spans="2:9">
      <c r="B61" s="1" t="s">
        <v>1138</v>
      </c>
      <c r="C61" s="23">
        <v>6.75</v>
      </c>
      <c r="D61" s="1" t="s">
        <v>111</v>
      </c>
      <c r="E61" s="1" t="s">
        <v>1139</v>
      </c>
      <c r="F61" s="4">
        <v>4000</v>
      </c>
      <c r="G61" s="4">
        <v>19683.560000000001</v>
      </c>
      <c r="H61" s="4">
        <v>2.92</v>
      </c>
    </row>
    <row r="62" spans="2:9">
      <c r="B62" s="1" t="s">
        <v>1140</v>
      </c>
      <c r="C62" s="23">
        <v>6.09</v>
      </c>
      <c r="D62" s="1" t="s">
        <v>111</v>
      </c>
      <c r="E62" s="1" t="s">
        <v>1141</v>
      </c>
      <c r="F62" s="4">
        <v>4000</v>
      </c>
      <c r="G62" s="4">
        <v>19521.400000000001</v>
      </c>
      <c r="H62" s="4">
        <v>2.9</v>
      </c>
    </row>
    <row r="63" spans="2:9">
      <c r="B63" s="1" t="s">
        <v>1142</v>
      </c>
      <c r="C63" s="23">
        <v>6.3</v>
      </c>
      <c r="D63" s="1" t="s">
        <v>111</v>
      </c>
      <c r="E63" s="1" t="s">
        <v>1143</v>
      </c>
      <c r="F63" s="4">
        <v>4000</v>
      </c>
      <c r="G63" s="4">
        <v>19287.580000000002</v>
      </c>
      <c r="H63" s="4">
        <v>2.86</v>
      </c>
    </row>
    <row r="64" spans="2:9">
      <c r="B64" s="1" t="s">
        <v>1144</v>
      </c>
      <c r="C64" s="23">
        <v>6.08</v>
      </c>
      <c r="D64" s="1" t="s">
        <v>1145</v>
      </c>
      <c r="E64" s="1" t="s">
        <v>1146</v>
      </c>
      <c r="F64" s="4">
        <v>4000</v>
      </c>
      <c r="G64" s="4">
        <v>19268.2</v>
      </c>
      <c r="H64" s="4">
        <v>2.86</v>
      </c>
    </row>
    <row r="65" spans="2:8">
      <c r="B65" s="1" t="s">
        <v>1147</v>
      </c>
      <c r="C65" s="23">
        <v>5.12</v>
      </c>
      <c r="D65" s="1" t="s">
        <v>108</v>
      </c>
      <c r="E65" s="1" t="s">
        <v>1148</v>
      </c>
      <c r="F65" s="4">
        <v>19500000</v>
      </c>
      <c r="G65" s="4">
        <v>19256.97</v>
      </c>
      <c r="H65" s="4">
        <v>2.86</v>
      </c>
    </row>
    <row r="66" spans="2:8">
      <c r="B66" s="1" t="s">
        <v>1149</v>
      </c>
      <c r="C66" s="23">
        <v>5.64</v>
      </c>
      <c r="D66" s="1" t="s">
        <v>108</v>
      </c>
      <c r="E66" s="1" t="s">
        <v>1150</v>
      </c>
      <c r="F66" s="4">
        <v>19000000</v>
      </c>
      <c r="G66" s="4">
        <v>18541.990000000002</v>
      </c>
      <c r="H66" s="4">
        <v>2.75</v>
      </c>
    </row>
    <row r="67" spans="2:8">
      <c r="B67" s="1" t="s">
        <v>507</v>
      </c>
      <c r="C67" s="23">
        <v>5.0999999999999996</v>
      </c>
      <c r="D67" s="1" t="s">
        <v>108</v>
      </c>
      <c r="E67" s="1" t="s">
        <v>508</v>
      </c>
      <c r="F67" s="4">
        <v>18500000</v>
      </c>
      <c r="G67" s="4">
        <v>18287.919999999998</v>
      </c>
      <c r="H67" s="4">
        <v>2.71</v>
      </c>
    </row>
    <row r="68" spans="2:8">
      <c r="B68" s="1" t="s">
        <v>1151</v>
      </c>
      <c r="C68" s="23">
        <v>6.28</v>
      </c>
      <c r="D68" s="1" t="s">
        <v>111</v>
      </c>
      <c r="E68" s="1" t="s">
        <v>1152</v>
      </c>
      <c r="F68" s="4">
        <v>3500</v>
      </c>
      <c r="G68" s="4">
        <v>17218.78</v>
      </c>
      <c r="H68" s="4">
        <v>2.5499999999999998</v>
      </c>
    </row>
    <row r="69" spans="2:8">
      <c r="B69" s="1" t="s">
        <v>1153</v>
      </c>
      <c r="C69" s="23">
        <v>5.62</v>
      </c>
      <c r="D69" s="1" t="s">
        <v>111</v>
      </c>
      <c r="E69" s="1" t="s">
        <v>1154</v>
      </c>
      <c r="F69" s="4">
        <v>3500</v>
      </c>
      <c r="G69" s="4">
        <v>17177.62</v>
      </c>
      <c r="H69" s="4">
        <v>2.5499999999999998</v>
      </c>
    </row>
    <row r="70" spans="2:8">
      <c r="B70" s="1" t="s">
        <v>1155</v>
      </c>
      <c r="C70" s="23">
        <v>5.83</v>
      </c>
      <c r="D70" s="1" t="s">
        <v>111</v>
      </c>
      <c r="E70" s="1" t="s">
        <v>1156</v>
      </c>
      <c r="F70" s="4">
        <v>3500</v>
      </c>
      <c r="G70" s="4">
        <v>17135.97</v>
      </c>
      <c r="H70" s="4">
        <v>2.54</v>
      </c>
    </row>
    <row r="71" spans="2:8">
      <c r="B71" s="1" t="s">
        <v>1157</v>
      </c>
      <c r="C71" s="23">
        <v>6.33</v>
      </c>
      <c r="D71" s="1" t="s">
        <v>111</v>
      </c>
      <c r="E71" s="1" t="s">
        <v>1158</v>
      </c>
      <c r="F71" s="4">
        <v>3500</v>
      </c>
      <c r="G71" s="4">
        <v>17076.849999999999</v>
      </c>
      <c r="H71" s="4">
        <v>2.5299999999999998</v>
      </c>
    </row>
    <row r="72" spans="2:8">
      <c r="B72" s="1" t="s">
        <v>1159</v>
      </c>
      <c r="C72" s="23">
        <v>6.37</v>
      </c>
      <c r="D72" s="1" t="s">
        <v>111</v>
      </c>
      <c r="E72" s="1" t="s">
        <v>1160</v>
      </c>
      <c r="F72" s="4">
        <v>3500</v>
      </c>
      <c r="G72" s="4">
        <v>16901.240000000002</v>
      </c>
      <c r="H72" s="4">
        <v>2.5099999999999998</v>
      </c>
    </row>
    <row r="73" spans="2:8">
      <c r="B73" s="1" t="s">
        <v>1161</v>
      </c>
      <c r="C73" s="23">
        <v>6.81</v>
      </c>
      <c r="D73" s="1" t="s">
        <v>111</v>
      </c>
      <c r="E73" s="1" t="s">
        <v>1162</v>
      </c>
      <c r="F73" s="4">
        <v>3500</v>
      </c>
      <c r="G73" s="4">
        <v>16755.97</v>
      </c>
      <c r="H73" s="4">
        <v>2.4900000000000002</v>
      </c>
    </row>
    <row r="74" spans="2:8">
      <c r="B74" s="1" t="s">
        <v>1163</v>
      </c>
      <c r="C74" s="23">
        <v>6.18</v>
      </c>
      <c r="D74" s="1" t="s">
        <v>111</v>
      </c>
      <c r="E74" s="1" t="s">
        <v>1164</v>
      </c>
      <c r="F74" s="4">
        <v>3000</v>
      </c>
      <c r="G74" s="4">
        <v>14936.78</v>
      </c>
      <c r="H74" s="4">
        <v>2.2200000000000002</v>
      </c>
    </row>
    <row r="75" spans="2:8">
      <c r="B75" s="1" t="s">
        <v>1165</v>
      </c>
      <c r="C75" s="23">
        <v>5.63</v>
      </c>
      <c r="D75" s="1" t="s">
        <v>1166</v>
      </c>
      <c r="E75" s="1" t="s">
        <v>1167</v>
      </c>
      <c r="F75" s="4">
        <v>3000</v>
      </c>
      <c r="G75" s="4">
        <v>14792.55</v>
      </c>
      <c r="H75" s="4">
        <v>2.19</v>
      </c>
    </row>
    <row r="76" spans="2:8">
      <c r="B76" s="1" t="s">
        <v>1168</v>
      </c>
      <c r="C76" s="23">
        <v>6.48</v>
      </c>
      <c r="D76" s="1" t="s">
        <v>111</v>
      </c>
      <c r="E76" s="1" t="s">
        <v>1169</v>
      </c>
      <c r="F76" s="4">
        <v>3000</v>
      </c>
      <c r="G76" s="4">
        <v>14570.93</v>
      </c>
      <c r="H76" s="4">
        <v>2.16</v>
      </c>
    </row>
    <row r="77" spans="2:8">
      <c r="B77" s="1" t="s">
        <v>1170</v>
      </c>
      <c r="C77" s="23">
        <v>6.21</v>
      </c>
      <c r="D77" s="1" t="s">
        <v>108</v>
      </c>
      <c r="E77" s="1" t="s">
        <v>1171</v>
      </c>
      <c r="F77" s="4">
        <v>15000000</v>
      </c>
      <c r="G77" s="4">
        <v>14143.34</v>
      </c>
      <c r="H77" s="4">
        <v>2.1</v>
      </c>
    </row>
    <row r="78" spans="2:8">
      <c r="B78" s="1" t="s">
        <v>1172</v>
      </c>
      <c r="C78" s="23">
        <v>5.64</v>
      </c>
      <c r="D78" s="1" t="s">
        <v>108</v>
      </c>
      <c r="E78" s="1" t="s">
        <v>1173</v>
      </c>
      <c r="F78" s="4">
        <v>13000000</v>
      </c>
      <c r="G78" s="4">
        <v>12700.01</v>
      </c>
      <c r="H78" s="4">
        <v>1.88</v>
      </c>
    </row>
    <row r="79" spans="2:8">
      <c r="B79" s="1" t="s">
        <v>1174</v>
      </c>
      <c r="C79" s="23">
        <v>6.3</v>
      </c>
      <c r="D79" s="1" t="s">
        <v>111</v>
      </c>
      <c r="E79" s="1" t="s">
        <v>1175</v>
      </c>
      <c r="F79" s="4">
        <v>2500</v>
      </c>
      <c r="G79" s="4">
        <v>12097.03</v>
      </c>
      <c r="H79" s="4">
        <v>1.79</v>
      </c>
    </row>
    <row r="80" spans="2:8">
      <c r="B80" s="1" t="s">
        <v>1176</v>
      </c>
      <c r="C80" s="23">
        <v>6.17</v>
      </c>
      <c r="D80" s="1" t="s">
        <v>111</v>
      </c>
      <c r="E80" s="1" t="s">
        <v>1177</v>
      </c>
      <c r="F80" s="4">
        <v>2500</v>
      </c>
      <c r="G80" s="4">
        <v>12020.46</v>
      </c>
      <c r="H80" s="4">
        <v>1.78</v>
      </c>
    </row>
    <row r="81" spans="2:8">
      <c r="B81" s="1" t="s">
        <v>1178</v>
      </c>
      <c r="C81" s="23">
        <v>6.81</v>
      </c>
      <c r="D81" s="1" t="s">
        <v>111</v>
      </c>
      <c r="E81" s="1" t="s">
        <v>1179</v>
      </c>
      <c r="F81" s="4">
        <v>2500</v>
      </c>
      <c r="G81" s="4">
        <v>11938.69</v>
      </c>
      <c r="H81" s="4">
        <v>1.77</v>
      </c>
    </row>
    <row r="82" spans="2:8">
      <c r="B82" s="1" t="s">
        <v>1180</v>
      </c>
      <c r="C82" s="23">
        <v>5.28</v>
      </c>
      <c r="D82" s="1" t="s">
        <v>111</v>
      </c>
      <c r="E82" s="1" t="s">
        <v>1181</v>
      </c>
      <c r="F82" s="4">
        <v>2200</v>
      </c>
      <c r="G82" s="4">
        <v>10917.87</v>
      </c>
      <c r="H82" s="4">
        <v>1.62</v>
      </c>
    </row>
    <row r="83" spans="2:8">
      <c r="B83" s="1" t="s">
        <v>1182</v>
      </c>
      <c r="C83" s="23">
        <v>5.58</v>
      </c>
      <c r="D83" s="1" t="s">
        <v>1166</v>
      </c>
      <c r="E83" s="1" t="s">
        <v>1183</v>
      </c>
      <c r="F83" s="4">
        <v>2000</v>
      </c>
      <c r="G83" s="4">
        <v>9960.4500000000007</v>
      </c>
      <c r="H83" s="4">
        <v>1.48</v>
      </c>
    </row>
    <row r="84" spans="2:8">
      <c r="B84" s="1" t="s">
        <v>1184</v>
      </c>
      <c r="C84" s="23">
        <v>6.32</v>
      </c>
      <c r="D84" s="1" t="s">
        <v>111</v>
      </c>
      <c r="E84" s="1" t="s">
        <v>1185</v>
      </c>
      <c r="F84" s="4">
        <v>2000</v>
      </c>
      <c r="G84" s="4">
        <v>9893.8700000000008</v>
      </c>
      <c r="H84" s="4">
        <v>1.47</v>
      </c>
    </row>
    <row r="85" spans="2:8">
      <c r="B85" s="1" t="s">
        <v>1186</v>
      </c>
      <c r="C85" s="23">
        <v>5.28</v>
      </c>
      <c r="D85" s="1" t="s">
        <v>111</v>
      </c>
      <c r="E85" s="1" t="s">
        <v>1187</v>
      </c>
      <c r="F85" s="4">
        <v>2000</v>
      </c>
      <c r="G85" s="4">
        <v>9872.89</v>
      </c>
      <c r="H85" s="4">
        <v>1.46</v>
      </c>
    </row>
    <row r="86" spans="2:8">
      <c r="B86" s="1" t="s">
        <v>1188</v>
      </c>
      <c r="C86" s="23">
        <v>6.22</v>
      </c>
      <c r="D86" s="1" t="s">
        <v>111</v>
      </c>
      <c r="E86" s="1" t="s">
        <v>1189</v>
      </c>
      <c r="F86" s="4">
        <v>2000</v>
      </c>
      <c r="G86" s="4">
        <v>9872.25</v>
      </c>
      <c r="H86" s="4">
        <v>1.46</v>
      </c>
    </row>
    <row r="87" spans="2:8">
      <c r="B87" s="1" t="s">
        <v>1190</v>
      </c>
      <c r="C87" s="23">
        <v>5.41</v>
      </c>
      <c r="D87" s="1" t="s">
        <v>111</v>
      </c>
      <c r="E87" s="1" t="s">
        <v>1191</v>
      </c>
      <c r="F87" s="4">
        <v>2000</v>
      </c>
      <c r="G87" s="4">
        <v>9849.6299999999992</v>
      </c>
      <c r="H87" s="4">
        <v>1.46</v>
      </c>
    </row>
    <row r="88" spans="2:8">
      <c r="B88" s="1" t="s">
        <v>1192</v>
      </c>
      <c r="C88" s="23">
        <v>6.42</v>
      </c>
      <c r="D88" s="1" t="s">
        <v>111</v>
      </c>
      <c r="E88" s="1" t="s">
        <v>1193</v>
      </c>
      <c r="F88" s="4">
        <v>2000</v>
      </c>
      <c r="G88" s="4">
        <v>9812.0300000000007</v>
      </c>
      <c r="H88" s="4">
        <v>1.46</v>
      </c>
    </row>
    <row r="89" spans="2:8">
      <c r="B89" s="1" t="s">
        <v>1194</v>
      </c>
      <c r="C89" s="23">
        <v>5.98</v>
      </c>
      <c r="D89" s="1" t="s">
        <v>112</v>
      </c>
      <c r="E89" s="1" t="s">
        <v>1195</v>
      </c>
      <c r="F89" s="4">
        <v>2000</v>
      </c>
      <c r="G89" s="4">
        <v>9715.09</v>
      </c>
      <c r="H89" s="4">
        <v>1.44</v>
      </c>
    </row>
    <row r="90" spans="2:8">
      <c r="B90" s="1" t="s">
        <v>1196</v>
      </c>
      <c r="C90" s="23">
        <v>6.39</v>
      </c>
      <c r="D90" s="1" t="s">
        <v>111</v>
      </c>
      <c r="E90" s="1" t="s">
        <v>1197</v>
      </c>
      <c r="F90" s="4">
        <v>2000</v>
      </c>
      <c r="G90" s="4">
        <v>9648.65</v>
      </c>
      <c r="H90" s="4">
        <v>1.43</v>
      </c>
    </row>
    <row r="91" spans="2:8">
      <c r="B91" s="1" t="s">
        <v>1198</v>
      </c>
      <c r="C91" s="23">
        <v>7.16</v>
      </c>
      <c r="D91" s="1" t="s">
        <v>111</v>
      </c>
      <c r="E91" s="1" t="s">
        <v>1199</v>
      </c>
      <c r="F91" s="4">
        <v>2000</v>
      </c>
      <c r="G91" s="4">
        <v>9584.49</v>
      </c>
      <c r="H91" s="4">
        <v>1.42</v>
      </c>
    </row>
    <row r="92" spans="2:8">
      <c r="B92" s="1" t="s">
        <v>1200</v>
      </c>
      <c r="C92" s="23">
        <v>7.15</v>
      </c>
      <c r="D92" s="1" t="s">
        <v>111</v>
      </c>
      <c r="E92" s="1" t="s">
        <v>1201</v>
      </c>
      <c r="F92" s="4">
        <v>2000</v>
      </c>
      <c r="G92" s="4">
        <v>9433.11</v>
      </c>
      <c r="H92" s="4">
        <v>1.4</v>
      </c>
    </row>
    <row r="93" spans="2:8">
      <c r="B93" s="1" t="s">
        <v>1202</v>
      </c>
      <c r="C93" s="23">
        <v>5.48</v>
      </c>
      <c r="D93" s="1" t="s">
        <v>108</v>
      </c>
      <c r="E93" s="1" t="s">
        <v>1203</v>
      </c>
      <c r="F93" s="4">
        <v>9500000</v>
      </c>
      <c r="G93" s="4">
        <v>9305.9699999999993</v>
      </c>
      <c r="H93" s="4">
        <v>1.38</v>
      </c>
    </row>
    <row r="94" spans="2:8">
      <c r="B94" s="1" t="s">
        <v>1204</v>
      </c>
      <c r="C94" s="23">
        <v>5.96</v>
      </c>
      <c r="D94" s="1" t="s">
        <v>111</v>
      </c>
      <c r="E94" s="1" t="s">
        <v>1205</v>
      </c>
      <c r="F94" s="4">
        <v>1500</v>
      </c>
      <c r="G94" s="4">
        <v>7309.2</v>
      </c>
      <c r="H94" s="4">
        <v>1.08</v>
      </c>
    </row>
    <row r="95" spans="2:8">
      <c r="B95" s="1" t="s">
        <v>1206</v>
      </c>
      <c r="C95" s="23">
        <v>6.58</v>
      </c>
      <c r="D95" s="1" t="s">
        <v>111</v>
      </c>
      <c r="E95" s="1" t="s">
        <v>1207</v>
      </c>
      <c r="F95" s="4">
        <v>1300</v>
      </c>
      <c r="G95" s="4">
        <v>6373.66</v>
      </c>
      <c r="H95" s="4">
        <v>0.95</v>
      </c>
    </row>
    <row r="96" spans="2:8">
      <c r="B96" s="1" t="s">
        <v>1208</v>
      </c>
      <c r="C96" s="23">
        <v>5.48</v>
      </c>
      <c r="D96" s="1" t="s">
        <v>111</v>
      </c>
      <c r="E96" s="1" t="s">
        <v>1209</v>
      </c>
      <c r="F96" s="4">
        <v>1000</v>
      </c>
      <c r="G96" s="4">
        <v>4979.09</v>
      </c>
      <c r="H96" s="4">
        <v>0.74</v>
      </c>
    </row>
    <row r="97" spans="2:8">
      <c r="B97" s="1" t="s">
        <v>1210</v>
      </c>
      <c r="C97" s="23">
        <v>6.31</v>
      </c>
      <c r="D97" s="1" t="s">
        <v>111</v>
      </c>
      <c r="E97" s="1" t="s">
        <v>1211</v>
      </c>
      <c r="F97" s="4">
        <v>1000</v>
      </c>
      <c r="G97" s="4">
        <v>4947.0200000000004</v>
      </c>
      <c r="H97" s="4">
        <v>0.73</v>
      </c>
    </row>
    <row r="98" spans="2:8">
      <c r="B98" s="1" t="s">
        <v>1212</v>
      </c>
      <c r="C98" s="23">
        <v>5.28</v>
      </c>
      <c r="D98" s="1" t="s">
        <v>112</v>
      </c>
      <c r="E98" s="1" t="s">
        <v>1213</v>
      </c>
      <c r="F98" s="4">
        <v>1000</v>
      </c>
      <c r="G98" s="4">
        <v>4937.8599999999997</v>
      </c>
      <c r="H98" s="4">
        <v>0.73</v>
      </c>
    </row>
    <row r="99" spans="2:8">
      <c r="B99" s="1" t="s">
        <v>1214</v>
      </c>
      <c r="C99" s="23">
        <v>5.52</v>
      </c>
      <c r="D99" s="1" t="s">
        <v>1166</v>
      </c>
      <c r="E99" s="1" t="s">
        <v>1215</v>
      </c>
      <c r="F99" s="4">
        <v>1000</v>
      </c>
      <c r="G99" s="4">
        <v>4934.3900000000003</v>
      </c>
      <c r="H99" s="4">
        <v>0.73</v>
      </c>
    </row>
    <row r="100" spans="2:8">
      <c r="B100" s="1" t="s">
        <v>1216</v>
      </c>
      <c r="C100" s="23">
        <v>5.85</v>
      </c>
      <c r="D100" s="1" t="s">
        <v>1166</v>
      </c>
      <c r="E100" s="1" t="s">
        <v>1217</v>
      </c>
      <c r="F100" s="4">
        <v>1000</v>
      </c>
      <c r="G100" s="4">
        <v>4934.3599999999997</v>
      </c>
      <c r="H100" s="4">
        <v>0.73</v>
      </c>
    </row>
    <row r="101" spans="2:8">
      <c r="B101" s="1" t="s">
        <v>1218</v>
      </c>
      <c r="C101" s="23">
        <v>5.98</v>
      </c>
      <c r="D101" s="1" t="s">
        <v>111</v>
      </c>
      <c r="E101" s="1" t="s">
        <v>1219</v>
      </c>
      <c r="F101" s="4">
        <v>1000</v>
      </c>
      <c r="G101" s="4">
        <v>4932.18</v>
      </c>
      <c r="H101" s="4">
        <v>0.73</v>
      </c>
    </row>
    <row r="102" spans="2:8">
      <c r="B102" s="1" t="s">
        <v>1220</v>
      </c>
      <c r="C102" s="23">
        <v>6.01</v>
      </c>
      <c r="D102" s="1" t="s">
        <v>111</v>
      </c>
      <c r="E102" s="1" t="s">
        <v>1221</v>
      </c>
      <c r="F102" s="4">
        <v>1000</v>
      </c>
      <c r="G102" s="4">
        <v>4926.25</v>
      </c>
      <c r="H102" s="4">
        <v>0.73</v>
      </c>
    </row>
    <row r="103" spans="2:8">
      <c r="B103" s="1" t="s">
        <v>1222</v>
      </c>
      <c r="C103" s="23">
        <v>5.43</v>
      </c>
      <c r="D103" s="1" t="s">
        <v>108</v>
      </c>
      <c r="E103" s="1" t="s">
        <v>1223</v>
      </c>
      <c r="F103" s="4">
        <v>5000000</v>
      </c>
      <c r="G103" s="4">
        <v>4903.79</v>
      </c>
      <c r="H103" s="4">
        <v>0.73</v>
      </c>
    </row>
    <row r="104" spans="2:8">
      <c r="B104" s="2" t="s">
        <v>114</v>
      </c>
      <c r="C104" s="9"/>
      <c r="D104" s="2"/>
      <c r="E104" s="2"/>
      <c r="F104" s="10"/>
      <c r="G104" s="10">
        <f>SUM(G55:G103)</f>
        <v>656370.08000000007</v>
      </c>
      <c r="H104" s="10">
        <f>SUM(H55:H103)</f>
        <v>97.35</v>
      </c>
    </row>
    <row r="105" spans="2:8">
      <c r="B105" s="2" t="s">
        <v>115</v>
      </c>
      <c r="C105" s="9"/>
      <c r="D105" s="2"/>
      <c r="E105" s="2"/>
      <c r="F105" s="10"/>
      <c r="G105" s="10">
        <v>36315</v>
      </c>
      <c r="H105" s="10">
        <v>5.39</v>
      </c>
    </row>
    <row r="106" spans="2:8">
      <c r="B106" s="2" t="s">
        <v>116</v>
      </c>
      <c r="C106" s="9"/>
      <c r="D106" s="2"/>
      <c r="E106" s="2"/>
      <c r="F106" s="10"/>
      <c r="G106" s="10">
        <v>738876.38</v>
      </c>
      <c r="H106" s="10">
        <v>109.59</v>
      </c>
    </row>
    <row r="107" spans="2:8">
      <c r="B107" s="2" t="s">
        <v>117</v>
      </c>
      <c r="C107" s="9"/>
      <c r="D107" s="2"/>
      <c r="E107" s="2"/>
      <c r="F107" s="10"/>
      <c r="G107" s="10">
        <v>-64617.729146910016</v>
      </c>
      <c r="H107" s="10">
        <v>-9.5900000000000034</v>
      </c>
    </row>
    <row r="108" spans="2:8">
      <c r="B108" s="2" t="s">
        <v>118</v>
      </c>
      <c r="C108" s="9"/>
      <c r="D108" s="2"/>
      <c r="E108" s="2"/>
      <c r="F108" s="10"/>
      <c r="G108" s="10">
        <v>674258.65085308999</v>
      </c>
      <c r="H108" s="10">
        <v>100</v>
      </c>
    </row>
    <row r="109" spans="2:8">
      <c r="B109" s="1" t="s">
        <v>119</v>
      </c>
    </row>
    <row r="110" spans="2:8">
      <c r="B110" s="1" t="s">
        <v>120</v>
      </c>
    </row>
    <row r="111" spans="2:8">
      <c r="B111" s="2" t="s">
        <v>121</v>
      </c>
      <c r="C111" s="31">
        <v>44742</v>
      </c>
    </row>
    <row r="112" spans="2:8" ht="25.5">
      <c r="B112" s="11" t="s">
        <v>122</v>
      </c>
      <c r="C112" s="9" t="s">
        <v>123</v>
      </c>
    </row>
    <row r="113" spans="2:7">
      <c r="B113" s="2"/>
    </row>
    <row r="114" spans="2:7">
      <c r="B114" s="24" t="s">
        <v>1054</v>
      </c>
      <c r="C114" s="2" t="s">
        <v>1224</v>
      </c>
    </row>
    <row r="115" spans="2:7">
      <c r="B115" s="2" t="s">
        <v>1055</v>
      </c>
      <c r="C115" s="9" t="s">
        <v>123</v>
      </c>
    </row>
    <row r="116" spans="2:7">
      <c r="B116" s="2" t="s">
        <v>1225</v>
      </c>
      <c r="C116" s="9"/>
    </row>
    <row r="117" spans="2:7">
      <c r="B117" s="2" t="s">
        <v>1226</v>
      </c>
      <c r="C117" s="9"/>
    </row>
    <row r="118" spans="2:7">
      <c r="B118" s="2" t="s">
        <v>1227</v>
      </c>
      <c r="C118" s="9"/>
    </row>
    <row r="119" spans="2:7">
      <c r="B119" s="2" t="s">
        <v>1228</v>
      </c>
      <c r="C119" s="9"/>
    </row>
    <row r="120" spans="2:7">
      <c r="B120" s="2" t="s">
        <v>1229</v>
      </c>
      <c r="C120" s="9"/>
    </row>
    <row r="121" spans="2:7">
      <c r="B121" s="2" t="s">
        <v>1230</v>
      </c>
      <c r="C121" s="9"/>
    </row>
    <row r="122" spans="2:7">
      <c r="B122" s="2" t="s">
        <v>1231</v>
      </c>
      <c r="C122" s="9"/>
    </row>
    <row r="123" spans="2:7">
      <c r="B123" s="2" t="s">
        <v>1232</v>
      </c>
      <c r="C123" s="9"/>
    </row>
    <row r="124" spans="2:7">
      <c r="B124" s="24" t="s">
        <v>1233</v>
      </c>
      <c r="C124" s="9"/>
    </row>
    <row r="125" spans="2:7">
      <c r="B125" s="24" t="s">
        <v>1234</v>
      </c>
    </row>
    <row r="127" spans="2:7">
      <c r="B127" s="24" t="s">
        <v>1235</v>
      </c>
      <c r="C127" s="39"/>
      <c r="D127" s="40"/>
      <c r="E127" s="40"/>
      <c r="F127" s="41"/>
      <c r="G127" s="41"/>
    </row>
    <row r="128" spans="2:7" ht="128.25">
      <c r="B128" s="42" t="s">
        <v>1236</v>
      </c>
      <c r="C128" s="43" t="s">
        <v>1237</v>
      </c>
      <c r="D128" s="44" t="s">
        <v>1238</v>
      </c>
      <c r="E128" s="44" t="s">
        <v>1239</v>
      </c>
      <c r="F128" s="45" t="s">
        <v>1240</v>
      </c>
      <c r="G128" s="41"/>
    </row>
    <row r="129" spans="2:7">
      <c r="B129" s="46" t="s">
        <v>1241</v>
      </c>
      <c r="C129" s="47" t="s">
        <v>1242</v>
      </c>
      <c r="D129" s="48" t="s">
        <v>1243</v>
      </c>
      <c r="E129" s="48" t="s">
        <v>1244</v>
      </c>
      <c r="F129" s="49">
        <v>5000</v>
      </c>
      <c r="G129" s="41" t="s">
        <v>1245</v>
      </c>
    </row>
    <row r="130" spans="2:7">
      <c r="B130" s="40"/>
      <c r="C130" s="39"/>
      <c r="D130" s="40"/>
      <c r="E130" s="40"/>
      <c r="F130" s="41"/>
      <c r="G130" s="41"/>
    </row>
    <row r="131" spans="2:7">
      <c r="B131" s="40" t="s">
        <v>1246</v>
      </c>
      <c r="C131" s="39"/>
      <c r="D131" s="40"/>
      <c r="E131" s="40"/>
      <c r="F131" s="41"/>
      <c r="G131" s="41"/>
    </row>
    <row r="133" spans="2:7">
      <c r="B133" s="50" t="s">
        <v>1247</v>
      </c>
      <c r="C133" s="51"/>
      <c r="D133" s="52"/>
    </row>
    <row r="134" spans="2:7" ht="30">
      <c r="B134" s="53" t="s">
        <v>1248</v>
      </c>
      <c r="C134" s="54" t="s">
        <v>1249</v>
      </c>
      <c r="D134" s="53" t="s">
        <v>1250</v>
      </c>
    </row>
    <row r="135" spans="2:7">
      <c r="B135" s="55" t="s">
        <v>1251</v>
      </c>
      <c r="C135" s="56">
        <v>795.1</v>
      </c>
      <c r="D135" s="57">
        <v>9.48</v>
      </c>
      <c r="F135" s="58"/>
    </row>
  </sheetData>
  <mergeCells count="8">
    <mergeCell ref="C13:C14"/>
    <mergeCell ref="D13:D14"/>
    <mergeCell ref="E13:E14"/>
    <mergeCell ref="B1:E1"/>
    <mergeCell ref="C3:C8"/>
    <mergeCell ref="D3:D8"/>
    <mergeCell ref="B11:E11"/>
    <mergeCell ref="B12:E12"/>
  </mergeCells>
  <hyperlinks>
    <hyperlink ref="A1" location="Index!A1" display="Index" xr:uid="{7B47A5FD-CD62-4231-B378-E1D115947B76}"/>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94F1D-41E1-4B55-ABD4-9F77004EEB21}">
  <dimension ref="A1:I184"/>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8554687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8554687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8554687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8554687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8554687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8554687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8554687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8554687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8554687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8554687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8554687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8554687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8554687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8554687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8554687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8554687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8554687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8554687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8554687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8554687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8554687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8554687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8554687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8554687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8554687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8554687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8554687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8554687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8554687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8554687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8554687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8554687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8554687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8554687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8554687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8554687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8554687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8554687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8554687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8554687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8554687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8554687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8554687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8554687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8554687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8554687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8554687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8554687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8554687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8554687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8554687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8554687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8554687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8554687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8554687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8554687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8554687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8554687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8554687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8554687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8554687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8554687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8554687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85546875" style="1" bestFit="1" customWidth="1"/>
    <col min="16134" max="16134" width="11.5703125" style="1" bestFit="1" customWidth="1"/>
    <col min="16135" max="16135" width="18.140625" style="1" bestFit="1" customWidth="1"/>
    <col min="16136" max="16384" width="9.140625" style="1"/>
  </cols>
  <sheetData>
    <row r="1" spans="1:5">
      <c r="A1" s="3" t="s">
        <v>0</v>
      </c>
      <c r="B1" s="390" t="s">
        <v>1252</v>
      </c>
      <c r="C1" s="390"/>
      <c r="D1" s="390"/>
      <c r="E1" s="390"/>
    </row>
    <row r="2" spans="1:5" ht="13.5" thickBot="1"/>
    <row r="3" spans="1:5" ht="15">
      <c r="B3" s="32" t="s">
        <v>1253</v>
      </c>
      <c r="C3" s="391"/>
      <c r="D3" s="394"/>
      <c r="E3" s="15"/>
    </row>
    <row r="4" spans="1:5" ht="45">
      <c r="B4" s="33" t="s">
        <v>1254</v>
      </c>
      <c r="C4" s="392"/>
      <c r="D4" s="395"/>
      <c r="E4" s="15"/>
    </row>
    <row r="5" spans="1:5" ht="15">
      <c r="B5" s="33" t="s">
        <v>993</v>
      </c>
      <c r="C5" s="392"/>
      <c r="D5" s="395"/>
      <c r="E5" s="15"/>
    </row>
    <row r="6" spans="1:5" ht="15">
      <c r="B6" s="33" t="s">
        <v>1255</v>
      </c>
      <c r="C6" s="392"/>
      <c r="D6" s="395"/>
      <c r="E6" s="15"/>
    </row>
    <row r="7" spans="1:5" ht="15.75" thickBot="1">
      <c r="B7" s="34" t="s">
        <v>1256</v>
      </c>
      <c r="C7" s="393"/>
      <c r="D7" s="396"/>
      <c r="E7" s="15"/>
    </row>
    <row r="8" spans="1:5">
      <c r="B8" s="15"/>
      <c r="C8" s="17" t="s">
        <v>995</v>
      </c>
      <c r="D8" s="17" t="s">
        <v>996</v>
      </c>
      <c r="E8" s="15"/>
    </row>
    <row r="9" spans="1:5">
      <c r="C9" s="23"/>
    </row>
    <row r="10" spans="1:5" ht="15">
      <c r="B10" s="432"/>
      <c r="C10" s="432"/>
      <c r="D10" s="432"/>
      <c r="E10" s="432"/>
    </row>
    <row r="11" spans="1:5">
      <c r="B11" s="431" t="s">
        <v>1066</v>
      </c>
      <c r="C11" s="431"/>
      <c r="D11" s="431"/>
      <c r="E11" s="431"/>
    </row>
    <row r="12" spans="1:5">
      <c r="B12" s="35" t="s">
        <v>1067</v>
      </c>
      <c r="C12" s="431" t="s">
        <v>1068</v>
      </c>
      <c r="D12" s="431" t="s">
        <v>1069</v>
      </c>
      <c r="E12" s="431" t="s">
        <v>1070</v>
      </c>
    </row>
    <row r="13" spans="1:5">
      <c r="B13" s="35" t="s">
        <v>1257</v>
      </c>
      <c r="C13" s="431"/>
      <c r="D13" s="431"/>
      <c r="E13" s="431"/>
    </row>
    <row r="14" spans="1:5">
      <c r="B14" s="35" t="s">
        <v>1258</v>
      </c>
      <c r="C14" s="431"/>
      <c r="D14" s="431"/>
      <c r="E14" s="431"/>
    </row>
    <row r="15" spans="1:5">
      <c r="B15" s="36" t="s">
        <v>1072</v>
      </c>
      <c r="C15" s="37"/>
      <c r="D15" s="37"/>
      <c r="E15" s="37"/>
    </row>
    <row r="16" spans="1:5">
      <c r="B16" s="36" t="s">
        <v>1074</v>
      </c>
      <c r="C16" s="37"/>
      <c r="D16" s="37"/>
      <c r="E16" s="37"/>
    </row>
    <row r="17" spans="2:8">
      <c r="B17" s="36" t="s">
        <v>1075</v>
      </c>
      <c r="C17" s="37"/>
      <c r="D17" s="37" t="s">
        <v>1259</v>
      </c>
      <c r="E17" s="37"/>
    </row>
    <row r="18" spans="2:8">
      <c r="B18" s="38" t="s">
        <v>2124</v>
      </c>
      <c r="C18" s="35"/>
      <c r="D18" s="35"/>
      <c r="E18" s="35"/>
    </row>
    <row r="21" spans="2:8">
      <c r="B21" s="1" t="s">
        <v>97</v>
      </c>
    </row>
    <row r="23" spans="2:8">
      <c r="B23" s="6" t="s">
        <v>98</v>
      </c>
      <c r="C23" s="7" t="s">
        <v>99</v>
      </c>
      <c r="D23" s="6" t="s">
        <v>100</v>
      </c>
      <c r="E23" s="6" t="s">
        <v>101</v>
      </c>
      <c r="F23" s="8" t="s">
        <v>102</v>
      </c>
      <c r="G23" s="8" t="s">
        <v>103</v>
      </c>
      <c r="H23" s="8" t="s">
        <v>104</v>
      </c>
    </row>
    <row r="24" spans="2:8">
      <c r="B24" s="2" t="s">
        <v>105</v>
      </c>
      <c r="C24" s="23"/>
    </row>
    <row r="25" spans="2:8">
      <c r="B25" s="2" t="s">
        <v>106</v>
      </c>
      <c r="C25" s="23"/>
    </row>
    <row r="26" spans="2:8">
      <c r="B26" s="2" t="s">
        <v>107</v>
      </c>
      <c r="C26" s="23"/>
    </row>
    <row r="27" spans="2:8">
      <c r="B27" s="1" t="s">
        <v>492</v>
      </c>
      <c r="C27" s="23">
        <v>7.11</v>
      </c>
      <c r="D27" s="1" t="s">
        <v>108</v>
      </c>
      <c r="E27" s="1" t="s">
        <v>493</v>
      </c>
      <c r="F27" s="4">
        <v>11500000</v>
      </c>
      <c r="G27" s="4">
        <v>10941.48</v>
      </c>
      <c r="H27" s="4">
        <v>4.5999999999999996</v>
      </c>
    </row>
    <row r="28" spans="2:8">
      <c r="B28" s="1" t="s">
        <v>496</v>
      </c>
      <c r="C28" s="23">
        <v>7.17</v>
      </c>
      <c r="D28" s="1" t="s">
        <v>108</v>
      </c>
      <c r="E28" s="1" t="s">
        <v>497</v>
      </c>
      <c r="F28" s="4">
        <v>9500000</v>
      </c>
      <c r="G28" s="4">
        <v>8996.25</v>
      </c>
      <c r="H28" s="4">
        <v>3.78</v>
      </c>
    </row>
    <row r="29" spans="2:8">
      <c r="B29" s="1" t="s">
        <v>490</v>
      </c>
      <c r="C29" s="23">
        <v>6.2</v>
      </c>
      <c r="D29" s="1" t="s">
        <v>108</v>
      </c>
      <c r="E29" s="1" t="s">
        <v>491</v>
      </c>
      <c r="F29" s="4">
        <v>5000000</v>
      </c>
      <c r="G29" s="4">
        <v>5040.13</v>
      </c>
      <c r="H29" s="4">
        <v>2.12</v>
      </c>
    </row>
    <row r="30" spans="2:8">
      <c r="B30" s="1" t="s">
        <v>1260</v>
      </c>
      <c r="C30" s="23">
        <v>6.71</v>
      </c>
      <c r="D30" s="1" t="s">
        <v>108</v>
      </c>
      <c r="E30" s="1" t="s">
        <v>1261</v>
      </c>
      <c r="F30" s="4">
        <v>5000000</v>
      </c>
      <c r="G30" s="4">
        <v>4990.2700000000004</v>
      </c>
      <c r="H30" s="4">
        <v>2.1</v>
      </c>
    </row>
    <row r="31" spans="2:8">
      <c r="B31" s="1" t="s">
        <v>1262</v>
      </c>
      <c r="C31" s="23">
        <v>6.91</v>
      </c>
      <c r="D31" s="1" t="s">
        <v>108</v>
      </c>
      <c r="E31" s="1" t="s">
        <v>1263</v>
      </c>
      <c r="F31" s="4">
        <v>3500000</v>
      </c>
      <c r="G31" s="4">
        <v>3413.56</v>
      </c>
      <c r="H31" s="4">
        <v>1.44</v>
      </c>
    </row>
    <row r="32" spans="2:8">
      <c r="B32" s="1" t="s">
        <v>646</v>
      </c>
      <c r="C32" s="23">
        <v>6.08</v>
      </c>
      <c r="D32" s="1" t="s">
        <v>108</v>
      </c>
      <c r="E32" s="1" t="s">
        <v>647</v>
      </c>
      <c r="F32" s="4">
        <v>2500000</v>
      </c>
      <c r="G32" s="4">
        <v>2524.16</v>
      </c>
      <c r="H32" s="4">
        <v>1.06</v>
      </c>
    </row>
    <row r="33" spans="2:9">
      <c r="B33" s="1" t="s">
        <v>1264</v>
      </c>
      <c r="C33" s="23">
        <v>7.44</v>
      </c>
      <c r="D33" s="1" t="s">
        <v>108</v>
      </c>
      <c r="E33" s="1" t="s">
        <v>1265</v>
      </c>
      <c r="F33" s="4">
        <v>2419000</v>
      </c>
      <c r="G33" s="4">
        <v>2271.63</v>
      </c>
      <c r="H33" s="4">
        <v>0.96</v>
      </c>
    </row>
    <row r="34" spans="2:9">
      <c r="B34" s="1" t="s">
        <v>1266</v>
      </c>
      <c r="C34" s="23">
        <v>7.46</v>
      </c>
      <c r="D34" s="1" t="s">
        <v>108</v>
      </c>
      <c r="E34" s="1" t="s">
        <v>1267</v>
      </c>
      <c r="F34" s="4">
        <v>1000000</v>
      </c>
      <c r="G34" s="4">
        <v>989.55</v>
      </c>
      <c r="H34" s="4">
        <v>0.42</v>
      </c>
    </row>
    <row r="35" spans="2:9">
      <c r="B35" s="1" t="s">
        <v>836</v>
      </c>
      <c r="C35" s="23">
        <v>6.95</v>
      </c>
      <c r="D35" s="1" t="s">
        <v>108</v>
      </c>
      <c r="E35" s="1" t="s">
        <v>837</v>
      </c>
      <c r="F35" s="4">
        <v>1000000</v>
      </c>
      <c r="G35" s="4">
        <v>954.56</v>
      </c>
      <c r="H35" s="4">
        <v>0.4</v>
      </c>
    </row>
    <row r="36" spans="2:9">
      <c r="B36" s="1" t="s">
        <v>656</v>
      </c>
      <c r="C36" s="23">
        <v>6.53</v>
      </c>
      <c r="D36" s="1" t="s">
        <v>108</v>
      </c>
      <c r="E36" s="1" t="s">
        <v>657</v>
      </c>
      <c r="F36" s="4">
        <v>568400</v>
      </c>
      <c r="G36" s="4">
        <v>577.29</v>
      </c>
      <c r="H36" s="4">
        <v>0.24</v>
      </c>
    </row>
    <row r="37" spans="2:9">
      <c r="B37" s="1" t="s">
        <v>494</v>
      </c>
      <c r="C37" s="23">
        <v>6.54</v>
      </c>
      <c r="D37" s="1" t="s">
        <v>108</v>
      </c>
      <c r="E37" s="1" t="s">
        <v>495</v>
      </c>
      <c r="F37" s="4">
        <v>558200</v>
      </c>
      <c r="G37" s="4">
        <v>564.57000000000005</v>
      </c>
      <c r="H37" s="4">
        <v>0.24</v>
      </c>
    </row>
    <row r="38" spans="2:9">
      <c r="B38" s="1" t="s">
        <v>316</v>
      </c>
      <c r="C38" s="23">
        <v>7.36</v>
      </c>
      <c r="D38" s="1" t="s">
        <v>108</v>
      </c>
      <c r="E38" s="1" t="s">
        <v>317</v>
      </c>
      <c r="F38" s="4">
        <v>525500</v>
      </c>
      <c r="G38" s="4">
        <v>522.84</v>
      </c>
      <c r="H38" s="4">
        <v>0.22</v>
      </c>
    </row>
    <row r="39" spans="2:9">
      <c r="B39" s="1" t="s">
        <v>310</v>
      </c>
      <c r="C39" s="23">
        <v>7.17</v>
      </c>
      <c r="D39" s="1" t="s">
        <v>108</v>
      </c>
      <c r="E39" s="1" t="s">
        <v>311</v>
      </c>
      <c r="F39" s="4">
        <v>480500</v>
      </c>
      <c r="G39" s="4">
        <v>482.03</v>
      </c>
      <c r="H39" s="4">
        <v>0.2</v>
      </c>
    </row>
    <row r="40" spans="2:9">
      <c r="B40" s="1" t="s">
        <v>737</v>
      </c>
      <c r="C40" s="23">
        <v>5.8</v>
      </c>
      <c r="D40" s="1" t="s">
        <v>108</v>
      </c>
      <c r="E40" s="1" t="s">
        <v>738</v>
      </c>
      <c r="F40" s="4">
        <v>300000</v>
      </c>
      <c r="G40" s="4">
        <v>301.37</v>
      </c>
      <c r="H40" s="4">
        <v>0.13</v>
      </c>
    </row>
    <row r="41" spans="2:9">
      <c r="B41" s="1" t="s">
        <v>1268</v>
      </c>
      <c r="C41" s="23">
        <v>7.37</v>
      </c>
      <c r="D41" s="1" t="s">
        <v>108</v>
      </c>
      <c r="E41" s="1" t="s">
        <v>1269</v>
      </c>
      <c r="F41" s="4">
        <v>205500</v>
      </c>
      <c r="G41" s="4">
        <v>186.34</v>
      </c>
      <c r="H41" s="4">
        <v>0.08</v>
      </c>
    </row>
    <row r="42" spans="2:9">
      <c r="B42" s="1" t="s">
        <v>498</v>
      </c>
      <c r="C42" s="23">
        <v>7.37</v>
      </c>
      <c r="D42" s="1" t="s">
        <v>108</v>
      </c>
      <c r="E42" s="1" t="s">
        <v>499</v>
      </c>
      <c r="F42" s="4">
        <v>60900</v>
      </c>
      <c r="G42" s="4">
        <v>55.02</v>
      </c>
      <c r="H42" s="4">
        <v>0.02</v>
      </c>
    </row>
    <row r="43" spans="2:9">
      <c r="B43" s="1" t="s">
        <v>660</v>
      </c>
      <c r="C43" s="23">
        <v>7.51</v>
      </c>
      <c r="D43" s="1" t="s">
        <v>108</v>
      </c>
      <c r="E43" s="1" t="s">
        <v>661</v>
      </c>
      <c r="F43" s="4">
        <v>38500</v>
      </c>
      <c r="G43" s="4">
        <v>34.47</v>
      </c>
      <c r="H43" s="4">
        <v>0.01</v>
      </c>
    </row>
    <row r="44" spans="2:9">
      <c r="B44" s="1" t="s">
        <v>1270</v>
      </c>
      <c r="C44" s="23">
        <v>7.7</v>
      </c>
      <c r="D44" s="1" t="s">
        <v>108</v>
      </c>
      <c r="E44" s="1" t="s">
        <v>1271</v>
      </c>
      <c r="F44" s="4">
        <v>400</v>
      </c>
      <c r="G44" s="4">
        <v>0.41</v>
      </c>
      <c r="H44" s="4">
        <v>0</v>
      </c>
      <c r="I44" s="1" t="s">
        <v>413</v>
      </c>
    </row>
    <row r="45" spans="2:9">
      <c r="B45" s="2" t="s">
        <v>109</v>
      </c>
      <c r="C45" s="30"/>
      <c r="D45" s="2"/>
      <c r="E45" s="2"/>
      <c r="F45" s="10"/>
      <c r="G45" s="10">
        <f>SUM(G27:G44)</f>
        <v>42845.93</v>
      </c>
      <c r="H45" s="10">
        <f>SUM(H27:H44)</f>
        <v>18.019999999999992</v>
      </c>
    </row>
    <row r="46" spans="2:9">
      <c r="B46" s="2" t="s">
        <v>318</v>
      </c>
      <c r="C46" s="23"/>
    </row>
    <row r="47" spans="2:9">
      <c r="B47" s="1" t="s">
        <v>1272</v>
      </c>
      <c r="C47" s="23">
        <v>5.89</v>
      </c>
      <c r="D47" s="1" t="s">
        <v>320</v>
      </c>
      <c r="E47" s="1" t="s">
        <v>1273</v>
      </c>
      <c r="F47" s="4">
        <v>1350</v>
      </c>
      <c r="G47" s="4">
        <v>13454.14</v>
      </c>
      <c r="H47" s="4">
        <v>5.66</v>
      </c>
    </row>
    <row r="48" spans="2:9">
      <c r="B48" s="1" t="s">
        <v>1274</v>
      </c>
      <c r="C48" s="23">
        <v>6.65</v>
      </c>
      <c r="D48" s="1" t="s">
        <v>332</v>
      </c>
      <c r="E48" s="1" t="s">
        <v>1275</v>
      </c>
      <c r="F48" s="4">
        <v>700</v>
      </c>
      <c r="G48" s="4">
        <v>7139.16</v>
      </c>
      <c r="H48" s="4">
        <v>3</v>
      </c>
    </row>
    <row r="49" spans="2:8">
      <c r="B49" s="1" t="s">
        <v>1276</v>
      </c>
      <c r="C49" s="23">
        <v>7.13</v>
      </c>
      <c r="D49" s="1" t="s">
        <v>320</v>
      </c>
      <c r="E49" s="1" t="s">
        <v>1277</v>
      </c>
      <c r="F49" s="4">
        <v>500</v>
      </c>
      <c r="G49" s="4">
        <v>5164.6000000000004</v>
      </c>
      <c r="H49" s="4">
        <v>2.17</v>
      </c>
    </row>
    <row r="50" spans="2:8">
      <c r="B50" s="1" t="s">
        <v>1278</v>
      </c>
      <c r="C50" s="23">
        <v>6.91</v>
      </c>
      <c r="D50" s="1" t="s">
        <v>320</v>
      </c>
      <c r="E50" s="1" t="s">
        <v>1279</v>
      </c>
      <c r="F50" s="4">
        <v>500</v>
      </c>
      <c r="G50" s="4">
        <v>5102</v>
      </c>
      <c r="H50" s="4">
        <v>2.15</v>
      </c>
    </row>
    <row r="51" spans="2:8">
      <c r="B51" s="1" t="s">
        <v>1280</v>
      </c>
      <c r="C51" s="23">
        <v>6.43</v>
      </c>
      <c r="D51" s="1" t="s">
        <v>320</v>
      </c>
      <c r="E51" s="1" t="s">
        <v>863</v>
      </c>
      <c r="F51" s="4">
        <v>500</v>
      </c>
      <c r="G51" s="4">
        <v>5024.6499999999996</v>
      </c>
      <c r="H51" s="4">
        <v>2.11</v>
      </c>
    </row>
    <row r="52" spans="2:8">
      <c r="B52" s="1" t="s">
        <v>1281</v>
      </c>
      <c r="C52" s="23">
        <v>5.44</v>
      </c>
      <c r="D52" s="1" t="s">
        <v>320</v>
      </c>
      <c r="E52" s="1" t="s">
        <v>1282</v>
      </c>
      <c r="F52" s="4">
        <v>500</v>
      </c>
      <c r="G52" s="4">
        <v>5023.66</v>
      </c>
      <c r="H52" s="4">
        <v>2.11</v>
      </c>
    </row>
    <row r="53" spans="2:8">
      <c r="B53" s="1" t="s">
        <v>1283</v>
      </c>
      <c r="C53" s="23">
        <v>7.3</v>
      </c>
      <c r="D53" s="1" t="s">
        <v>320</v>
      </c>
      <c r="E53" s="1" t="s">
        <v>874</v>
      </c>
      <c r="F53" s="4">
        <v>500</v>
      </c>
      <c r="G53" s="4">
        <v>4864.59</v>
      </c>
      <c r="H53" s="4">
        <v>2.0499999999999998</v>
      </c>
    </row>
    <row r="54" spans="2:8">
      <c r="B54" s="1" t="s">
        <v>1048</v>
      </c>
      <c r="C54" s="23">
        <v>7.94</v>
      </c>
      <c r="D54" s="1" t="s">
        <v>320</v>
      </c>
      <c r="E54" s="1" t="s">
        <v>324</v>
      </c>
      <c r="F54" s="4">
        <v>500</v>
      </c>
      <c r="G54" s="4">
        <v>4728.7</v>
      </c>
      <c r="H54" s="4">
        <v>1.99</v>
      </c>
    </row>
    <row r="55" spans="2:8">
      <c r="B55" s="1" t="s">
        <v>1284</v>
      </c>
      <c r="C55" s="23">
        <v>8.23</v>
      </c>
      <c r="D55" s="1" t="s">
        <v>320</v>
      </c>
      <c r="E55" s="1" t="s">
        <v>326</v>
      </c>
      <c r="F55" s="4">
        <v>500</v>
      </c>
      <c r="G55" s="4">
        <v>4625.92</v>
      </c>
      <c r="H55" s="4">
        <v>1.95</v>
      </c>
    </row>
    <row r="56" spans="2:8">
      <c r="B56" s="1" t="s">
        <v>1285</v>
      </c>
      <c r="C56" s="23">
        <v>6.59</v>
      </c>
      <c r="D56" s="1" t="s">
        <v>320</v>
      </c>
      <c r="E56" s="1" t="s">
        <v>1286</v>
      </c>
      <c r="F56" s="4">
        <v>400</v>
      </c>
      <c r="G56" s="4">
        <v>4001.03</v>
      </c>
      <c r="H56" s="4">
        <v>1.68</v>
      </c>
    </row>
    <row r="57" spans="2:8">
      <c r="B57" s="1" t="s">
        <v>1287</v>
      </c>
      <c r="C57" s="23">
        <v>5.98</v>
      </c>
      <c r="D57" s="1" t="s">
        <v>320</v>
      </c>
      <c r="E57" s="1" t="s">
        <v>1288</v>
      </c>
      <c r="F57" s="4">
        <v>350</v>
      </c>
      <c r="G57" s="4">
        <v>3513.6</v>
      </c>
      <c r="H57" s="4">
        <v>1.48</v>
      </c>
    </row>
    <row r="58" spans="2:8">
      <c r="B58" s="1" t="s">
        <v>1289</v>
      </c>
      <c r="C58" s="23">
        <v>7.6</v>
      </c>
      <c r="D58" s="1" t="s">
        <v>320</v>
      </c>
      <c r="E58" s="1" t="s">
        <v>871</v>
      </c>
      <c r="F58" s="4">
        <v>350</v>
      </c>
      <c r="G58" s="4">
        <v>3431.87</v>
      </c>
      <c r="H58" s="4">
        <v>1.44</v>
      </c>
    </row>
    <row r="59" spans="2:8">
      <c r="B59" s="1" t="s">
        <v>1290</v>
      </c>
      <c r="C59" s="23">
        <v>7.34</v>
      </c>
      <c r="D59" s="1" t="s">
        <v>320</v>
      </c>
      <c r="E59" s="1" t="s">
        <v>1291</v>
      </c>
      <c r="F59" s="4">
        <v>300</v>
      </c>
      <c r="G59" s="4">
        <v>3002.63</v>
      </c>
      <c r="H59" s="4">
        <v>1.26</v>
      </c>
    </row>
    <row r="60" spans="2:8">
      <c r="B60" s="1" t="s">
        <v>1292</v>
      </c>
      <c r="C60" s="23">
        <v>7.16</v>
      </c>
      <c r="D60" s="1" t="s">
        <v>320</v>
      </c>
      <c r="E60" s="1" t="s">
        <v>672</v>
      </c>
      <c r="F60" s="4">
        <v>250</v>
      </c>
      <c r="G60" s="4">
        <v>2511.1</v>
      </c>
      <c r="H60" s="4">
        <v>1.06</v>
      </c>
    </row>
    <row r="61" spans="2:8">
      <c r="B61" s="1" t="s">
        <v>1293</v>
      </c>
      <c r="C61" s="23">
        <v>5.52</v>
      </c>
      <c r="D61" s="1" t="s">
        <v>332</v>
      </c>
      <c r="E61" s="1" t="s">
        <v>1294</v>
      </c>
      <c r="F61" s="4">
        <v>250</v>
      </c>
      <c r="G61" s="4">
        <v>2508.8200000000002</v>
      </c>
      <c r="H61" s="4">
        <v>1.05</v>
      </c>
    </row>
    <row r="62" spans="2:8">
      <c r="B62" s="1" t="s">
        <v>1295</v>
      </c>
      <c r="C62" s="23">
        <v>7.28</v>
      </c>
      <c r="D62" s="1" t="s">
        <v>320</v>
      </c>
      <c r="E62" s="1" t="s">
        <v>500</v>
      </c>
      <c r="F62" s="4">
        <v>250</v>
      </c>
      <c r="G62" s="4">
        <v>2508.14</v>
      </c>
      <c r="H62" s="4">
        <v>1.05</v>
      </c>
    </row>
    <row r="63" spans="2:8">
      <c r="B63" s="1" t="s">
        <v>1296</v>
      </c>
      <c r="C63" s="23">
        <v>5.35</v>
      </c>
      <c r="D63" s="1" t="s">
        <v>320</v>
      </c>
      <c r="E63" s="1" t="s">
        <v>956</v>
      </c>
      <c r="F63" s="4">
        <v>250</v>
      </c>
      <c r="G63" s="4">
        <v>2497.09</v>
      </c>
      <c r="H63" s="4">
        <v>1.05</v>
      </c>
    </row>
    <row r="64" spans="2:8">
      <c r="B64" s="1" t="s">
        <v>867</v>
      </c>
      <c r="C64" s="23">
        <v>6.37</v>
      </c>
      <c r="D64" s="1" t="s">
        <v>320</v>
      </c>
      <c r="E64" s="1" t="s">
        <v>868</v>
      </c>
      <c r="F64" s="4">
        <v>250</v>
      </c>
      <c r="G64" s="4">
        <v>2475.7199999999998</v>
      </c>
      <c r="H64" s="4">
        <v>1.04</v>
      </c>
    </row>
    <row r="65" spans="2:8">
      <c r="B65" s="1" t="s">
        <v>1297</v>
      </c>
      <c r="C65" s="23">
        <v>6.76</v>
      </c>
      <c r="D65" s="1" t="s">
        <v>320</v>
      </c>
      <c r="E65" s="1" t="s">
        <v>673</v>
      </c>
      <c r="F65" s="4">
        <v>250</v>
      </c>
      <c r="G65" s="4">
        <v>2468.15</v>
      </c>
      <c r="H65" s="4">
        <v>1.04</v>
      </c>
    </row>
    <row r="66" spans="2:8">
      <c r="B66" s="1" t="s">
        <v>875</v>
      </c>
      <c r="C66" s="23">
        <v>7.01</v>
      </c>
      <c r="D66" s="1" t="s">
        <v>320</v>
      </c>
      <c r="E66" s="1" t="s">
        <v>876</v>
      </c>
      <c r="F66" s="4">
        <v>250</v>
      </c>
      <c r="G66" s="4">
        <v>2430.9899999999998</v>
      </c>
      <c r="H66" s="4">
        <v>1.02</v>
      </c>
    </row>
    <row r="67" spans="2:8">
      <c r="B67" s="1" t="s">
        <v>1047</v>
      </c>
      <c r="C67" s="23">
        <v>7.35</v>
      </c>
      <c r="D67" s="1" t="s">
        <v>320</v>
      </c>
      <c r="E67" s="1" t="s">
        <v>323</v>
      </c>
      <c r="F67" s="4">
        <v>250</v>
      </c>
      <c r="G67" s="4">
        <v>2427.7199999999998</v>
      </c>
      <c r="H67" s="4">
        <v>1.02</v>
      </c>
    </row>
    <row r="68" spans="2:8">
      <c r="B68" s="1" t="s">
        <v>1298</v>
      </c>
      <c r="C68" s="23">
        <v>7.18</v>
      </c>
      <c r="D68" s="1" t="s">
        <v>320</v>
      </c>
      <c r="E68" s="1" t="s">
        <v>1299</v>
      </c>
      <c r="F68" s="4">
        <v>250</v>
      </c>
      <c r="G68" s="4">
        <v>2411.21</v>
      </c>
      <c r="H68" s="4">
        <v>1.01</v>
      </c>
    </row>
    <row r="69" spans="2:8">
      <c r="B69" s="1" t="s">
        <v>1300</v>
      </c>
      <c r="C69" s="23">
        <v>8.23</v>
      </c>
      <c r="D69" s="1" t="s">
        <v>320</v>
      </c>
      <c r="E69" s="1" t="s">
        <v>1301</v>
      </c>
      <c r="F69" s="4">
        <v>250</v>
      </c>
      <c r="G69" s="4">
        <v>2321.16</v>
      </c>
      <c r="H69" s="4">
        <v>0.98</v>
      </c>
    </row>
    <row r="70" spans="2:8">
      <c r="B70" s="1" t="s">
        <v>1302</v>
      </c>
      <c r="C70" s="23">
        <v>6.43</v>
      </c>
      <c r="D70" s="1" t="s">
        <v>320</v>
      </c>
      <c r="E70" s="1" t="s">
        <v>1303</v>
      </c>
      <c r="F70" s="4">
        <v>230000</v>
      </c>
      <c r="G70" s="4">
        <v>2317.2199999999998</v>
      </c>
      <c r="H70" s="4">
        <v>0.97</v>
      </c>
    </row>
    <row r="71" spans="2:8">
      <c r="B71" s="1" t="s">
        <v>1304</v>
      </c>
      <c r="C71" s="23">
        <v>6.87</v>
      </c>
      <c r="D71" s="1" t="s">
        <v>320</v>
      </c>
      <c r="E71" s="1" t="s">
        <v>1305</v>
      </c>
      <c r="F71" s="4">
        <v>220</v>
      </c>
      <c r="G71" s="4">
        <v>2206.13</v>
      </c>
      <c r="H71" s="4">
        <v>0.93</v>
      </c>
    </row>
    <row r="72" spans="2:8">
      <c r="B72" s="1" t="s">
        <v>1306</v>
      </c>
      <c r="C72" s="23">
        <v>7.57</v>
      </c>
      <c r="D72" s="1" t="s">
        <v>320</v>
      </c>
      <c r="E72" s="1" t="s">
        <v>1307</v>
      </c>
      <c r="F72" s="4">
        <v>200</v>
      </c>
      <c r="G72" s="4">
        <v>1988.87</v>
      </c>
      <c r="H72" s="4">
        <v>0.84</v>
      </c>
    </row>
    <row r="73" spans="2:8">
      <c r="B73" s="1" t="s">
        <v>1308</v>
      </c>
      <c r="C73" s="23">
        <v>7.31</v>
      </c>
      <c r="D73" s="1" t="s">
        <v>332</v>
      </c>
      <c r="E73" s="1" t="s">
        <v>1309</v>
      </c>
      <c r="F73" s="4">
        <v>750</v>
      </c>
      <c r="G73" s="4">
        <v>1509.62</v>
      </c>
      <c r="H73" s="4">
        <v>0.63</v>
      </c>
    </row>
    <row r="74" spans="2:8">
      <c r="B74" s="1" t="s">
        <v>503</v>
      </c>
      <c r="C74" s="23">
        <v>6.73</v>
      </c>
      <c r="D74" s="1" t="s">
        <v>320</v>
      </c>
      <c r="E74" s="1" t="s">
        <v>504</v>
      </c>
      <c r="F74" s="4">
        <v>150</v>
      </c>
      <c r="G74" s="4">
        <v>1494.76</v>
      </c>
      <c r="H74" s="4">
        <v>0.63</v>
      </c>
    </row>
    <row r="75" spans="2:8">
      <c r="B75" s="1" t="s">
        <v>1310</v>
      </c>
      <c r="C75" s="23">
        <v>6.98</v>
      </c>
      <c r="D75" s="1" t="s">
        <v>332</v>
      </c>
      <c r="E75" s="1" t="s">
        <v>1311</v>
      </c>
      <c r="F75" s="4">
        <v>100</v>
      </c>
      <c r="G75" s="4">
        <v>966.26</v>
      </c>
      <c r="H75" s="4">
        <v>0.41</v>
      </c>
    </row>
    <row r="76" spans="2:8">
      <c r="B76" s="1" t="s">
        <v>1312</v>
      </c>
      <c r="C76" s="23">
        <v>5.86</v>
      </c>
      <c r="D76" s="1" t="s">
        <v>320</v>
      </c>
      <c r="E76" s="1" t="s">
        <v>1313</v>
      </c>
      <c r="F76" s="4">
        <v>50</v>
      </c>
      <c r="G76" s="4">
        <v>501.23</v>
      </c>
      <c r="H76" s="4">
        <v>0.21</v>
      </c>
    </row>
    <row r="77" spans="2:8">
      <c r="B77" s="1" t="s">
        <v>1314</v>
      </c>
      <c r="C77" s="23">
        <v>7.1</v>
      </c>
      <c r="D77" s="1" t="s">
        <v>320</v>
      </c>
      <c r="E77" s="1" t="s">
        <v>1315</v>
      </c>
      <c r="F77" s="4">
        <v>33</v>
      </c>
      <c r="G77" s="4">
        <v>336.36</v>
      </c>
      <c r="H77" s="4">
        <v>0.14000000000000001</v>
      </c>
    </row>
    <row r="78" spans="2:8">
      <c r="B78" s="1" t="s">
        <v>501</v>
      </c>
      <c r="C78" s="23">
        <v>6.17</v>
      </c>
      <c r="D78" s="1" t="s">
        <v>320</v>
      </c>
      <c r="E78" s="1" t="s">
        <v>502</v>
      </c>
      <c r="F78" s="4">
        <v>10</v>
      </c>
      <c r="G78" s="4">
        <v>101.2</v>
      </c>
      <c r="H78" s="4">
        <v>0.04</v>
      </c>
    </row>
    <row r="79" spans="2:8">
      <c r="B79" s="1" t="s">
        <v>1316</v>
      </c>
      <c r="C79" s="23">
        <v>6.84</v>
      </c>
      <c r="D79" s="1" t="s">
        <v>320</v>
      </c>
      <c r="E79" s="1" t="s">
        <v>1317</v>
      </c>
      <c r="F79" s="4">
        <v>10</v>
      </c>
      <c r="G79" s="4">
        <v>100.9</v>
      </c>
      <c r="H79" s="4">
        <v>0.04</v>
      </c>
    </row>
    <row r="80" spans="2:8">
      <c r="B80" s="1" t="s">
        <v>1318</v>
      </c>
      <c r="C80" s="23">
        <v>6.38</v>
      </c>
      <c r="D80" s="1" t="s">
        <v>320</v>
      </c>
      <c r="E80" s="1" t="s">
        <v>681</v>
      </c>
      <c r="F80" s="4">
        <v>8</v>
      </c>
      <c r="G80" s="4">
        <v>80.31</v>
      </c>
      <c r="H80" s="4">
        <v>0.03</v>
      </c>
    </row>
    <row r="81" spans="2:8">
      <c r="B81" s="1" t="s">
        <v>1319</v>
      </c>
      <c r="C81" s="23">
        <v>7.61</v>
      </c>
      <c r="D81" s="1" t="s">
        <v>320</v>
      </c>
      <c r="E81" s="1" t="s">
        <v>1320</v>
      </c>
      <c r="F81" s="4">
        <v>3</v>
      </c>
      <c r="G81" s="4">
        <v>31.01</v>
      </c>
      <c r="H81" s="4">
        <v>0.01</v>
      </c>
    </row>
    <row r="82" spans="2:8">
      <c r="B82" s="2" t="s">
        <v>336</v>
      </c>
      <c r="C82" s="30"/>
      <c r="D82" s="2"/>
      <c r="E82" s="2"/>
      <c r="F82" s="10"/>
      <c r="G82" s="10">
        <f>SUM(G47:G81)</f>
        <v>105270.51999999999</v>
      </c>
      <c r="H82" s="10">
        <f>SUM(H47:H81)</f>
        <v>44.25</v>
      </c>
    </row>
    <row r="83" spans="2:8">
      <c r="B83" s="2" t="s">
        <v>337</v>
      </c>
      <c r="C83" s="23"/>
    </row>
    <row r="84" spans="2:8">
      <c r="B84" s="1" t="s">
        <v>1321</v>
      </c>
      <c r="C84" s="23">
        <v>7.2949999999999999</v>
      </c>
      <c r="D84" s="1" t="s">
        <v>320</v>
      </c>
      <c r="E84" s="1" t="s">
        <v>1322</v>
      </c>
      <c r="F84" s="4">
        <v>860</v>
      </c>
      <c r="G84" s="4">
        <v>8673.23</v>
      </c>
      <c r="H84" s="4">
        <v>3.65</v>
      </c>
    </row>
    <row r="85" spans="2:8">
      <c r="B85" s="1" t="s">
        <v>1323</v>
      </c>
      <c r="C85" s="23">
        <v>7.52</v>
      </c>
      <c r="D85" s="1" t="s">
        <v>320</v>
      </c>
      <c r="E85" s="1" t="s">
        <v>338</v>
      </c>
      <c r="F85" s="4">
        <v>652</v>
      </c>
      <c r="G85" s="4">
        <v>6561.13</v>
      </c>
      <c r="H85" s="4">
        <v>2.76</v>
      </c>
    </row>
    <row r="86" spans="2:8">
      <c r="B86" s="2" t="s">
        <v>339</v>
      </c>
      <c r="C86" s="30"/>
      <c r="D86" s="2"/>
      <c r="E86" s="2"/>
      <c r="F86" s="10"/>
      <c r="G86" s="10">
        <f>SUM(G84:G85)</f>
        <v>15234.36</v>
      </c>
      <c r="H86" s="10">
        <f>SUM(H84:H85)</f>
        <v>6.41</v>
      </c>
    </row>
    <row r="87" spans="2:8">
      <c r="B87" s="2" t="s">
        <v>110</v>
      </c>
      <c r="C87" s="23"/>
    </row>
    <row r="88" spans="2:8">
      <c r="B88" s="1" t="s">
        <v>1144</v>
      </c>
      <c r="C88" s="23">
        <v>6.08</v>
      </c>
      <c r="D88" s="1" t="s">
        <v>1145</v>
      </c>
      <c r="E88" s="1" t="s">
        <v>1146</v>
      </c>
      <c r="F88" s="4">
        <v>3000</v>
      </c>
      <c r="G88" s="4">
        <v>14451.15</v>
      </c>
      <c r="H88" s="4">
        <v>6.08</v>
      </c>
    </row>
    <row r="89" spans="2:8">
      <c r="B89" s="1" t="s">
        <v>1324</v>
      </c>
      <c r="C89" s="23">
        <v>6.18</v>
      </c>
      <c r="D89" s="1" t="s">
        <v>111</v>
      </c>
      <c r="E89" s="1" t="s">
        <v>1325</v>
      </c>
      <c r="F89" s="4">
        <v>2000</v>
      </c>
      <c r="G89" s="4">
        <v>9637.74</v>
      </c>
      <c r="H89" s="4">
        <v>4.05</v>
      </c>
    </row>
    <row r="90" spans="2:8">
      <c r="B90" s="1" t="s">
        <v>1326</v>
      </c>
      <c r="C90" s="23">
        <v>5.25</v>
      </c>
      <c r="D90" s="1" t="s">
        <v>108</v>
      </c>
      <c r="E90" s="1" t="s">
        <v>1327</v>
      </c>
      <c r="F90" s="4">
        <v>5000000</v>
      </c>
      <c r="G90" s="4">
        <v>4927.01</v>
      </c>
      <c r="H90" s="4">
        <v>2.0699999999999998</v>
      </c>
    </row>
    <row r="91" spans="2:8">
      <c r="B91" s="1" t="s">
        <v>1328</v>
      </c>
      <c r="C91" s="23">
        <v>6.22</v>
      </c>
      <c r="D91" s="1" t="s">
        <v>111</v>
      </c>
      <c r="E91" s="1" t="s">
        <v>1329</v>
      </c>
      <c r="F91" s="4">
        <v>1000</v>
      </c>
      <c r="G91" s="4">
        <v>4816.2299999999996</v>
      </c>
      <c r="H91" s="4">
        <v>2.0299999999999998</v>
      </c>
    </row>
    <row r="92" spans="2:8">
      <c r="B92" s="1" t="s">
        <v>1132</v>
      </c>
      <c r="C92" s="23">
        <v>6.22</v>
      </c>
      <c r="D92" s="1" t="s">
        <v>111</v>
      </c>
      <c r="E92" s="1" t="s">
        <v>1133</v>
      </c>
      <c r="F92" s="4">
        <v>1000</v>
      </c>
      <c r="G92" s="4">
        <v>4813.07</v>
      </c>
      <c r="H92" s="4">
        <v>2.02</v>
      </c>
    </row>
    <row r="93" spans="2:8">
      <c r="B93" s="1" t="s">
        <v>1330</v>
      </c>
      <c r="C93" s="23">
        <v>6.22</v>
      </c>
      <c r="D93" s="1" t="s">
        <v>111</v>
      </c>
      <c r="E93" s="1" t="s">
        <v>1331</v>
      </c>
      <c r="F93" s="4">
        <v>1000</v>
      </c>
      <c r="G93" s="4">
        <v>4796.4799999999996</v>
      </c>
      <c r="H93" s="4">
        <v>2.02</v>
      </c>
    </row>
    <row r="94" spans="2:8">
      <c r="B94" s="1" t="s">
        <v>689</v>
      </c>
      <c r="C94" s="23">
        <v>6.18</v>
      </c>
      <c r="D94" s="1" t="s">
        <v>111</v>
      </c>
      <c r="E94" s="1" t="s">
        <v>690</v>
      </c>
      <c r="F94" s="4">
        <v>1000</v>
      </c>
      <c r="G94" s="4">
        <v>4785.29</v>
      </c>
      <c r="H94" s="4">
        <v>2.0099999999999998</v>
      </c>
    </row>
    <row r="95" spans="2:8">
      <c r="B95" s="1" t="s">
        <v>1332</v>
      </c>
      <c r="C95" s="23">
        <v>6.5</v>
      </c>
      <c r="D95" s="1" t="s">
        <v>111</v>
      </c>
      <c r="E95" s="1" t="s">
        <v>1333</v>
      </c>
      <c r="F95" s="4">
        <v>1000</v>
      </c>
      <c r="G95" s="4">
        <v>4720.09</v>
      </c>
      <c r="H95" s="4">
        <v>1.98</v>
      </c>
    </row>
    <row r="96" spans="2:8">
      <c r="B96" s="1" t="s">
        <v>1334</v>
      </c>
      <c r="C96" s="23">
        <v>5.77</v>
      </c>
      <c r="D96" s="1" t="s">
        <v>108</v>
      </c>
      <c r="E96" s="1" t="s">
        <v>1335</v>
      </c>
      <c r="F96" s="4">
        <v>2500000</v>
      </c>
      <c r="G96" s="4">
        <v>2427.91</v>
      </c>
      <c r="H96" s="4">
        <v>1.02</v>
      </c>
    </row>
    <row r="97" spans="2:8">
      <c r="B97" s="2" t="s">
        <v>114</v>
      </c>
      <c r="C97" s="9"/>
      <c r="D97" s="2"/>
      <c r="E97" s="2"/>
      <c r="F97" s="10"/>
      <c r="G97" s="10">
        <f>SUM(G88:G96)</f>
        <v>55374.970000000016</v>
      </c>
      <c r="H97" s="10">
        <f>SUM(H88:H96)</f>
        <v>23.28</v>
      </c>
    </row>
    <row r="98" spans="2:8">
      <c r="B98" s="2" t="s">
        <v>115</v>
      </c>
      <c r="C98" s="9"/>
      <c r="D98" s="2"/>
      <c r="E98" s="2"/>
      <c r="F98" s="10"/>
      <c r="G98" s="10">
        <v>13118</v>
      </c>
      <c r="H98" s="10">
        <v>5.52</v>
      </c>
    </row>
    <row r="99" spans="2:8">
      <c r="B99" s="2" t="s">
        <v>116</v>
      </c>
      <c r="C99" s="9"/>
      <c r="D99" s="2"/>
      <c r="E99" s="2"/>
      <c r="F99" s="10"/>
      <c r="G99" s="10">
        <f>+G45+G82+G86+G97+G98</f>
        <v>231843.78000000003</v>
      </c>
      <c r="H99" s="10">
        <f>+H45+H82+H86+H97+H98</f>
        <v>97.47999999999999</v>
      </c>
    </row>
    <row r="100" spans="2:8">
      <c r="B100" s="2" t="s">
        <v>117</v>
      </c>
      <c r="C100" s="9"/>
      <c r="D100" s="2"/>
      <c r="E100" s="2"/>
      <c r="F100" s="10"/>
      <c r="G100" s="10">
        <f>+G101-G99</f>
        <v>5970.4688440699829</v>
      </c>
      <c r="H100" s="10">
        <f>+H101-H99</f>
        <v>2.5200000000000102</v>
      </c>
    </row>
    <row r="101" spans="2:8">
      <c r="B101" s="2" t="s">
        <v>118</v>
      </c>
      <c r="C101" s="9"/>
      <c r="D101" s="2"/>
      <c r="E101" s="2"/>
      <c r="F101" s="10"/>
      <c r="G101" s="10">
        <v>237814.24884407001</v>
      </c>
      <c r="H101" s="10">
        <v>100</v>
      </c>
    </row>
    <row r="102" spans="2:8">
      <c r="B102" s="1" t="s">
        <v>119</v>
      </c>
    </row>
    <row r="103" spans="2:8">
      <c r="B103" s="1" t="s">
        <v>120</v>
      </c>
    </row>
    <row r="104" spans="2:8">
      <c r="B104" s="2" t="s">
        <v>121</v>
      </c>
      <c r="C104" s="31">
        <v>44742</v>
      </c>
    </row>
    <row r="105" spans="2:8" ht="25.5">
      <c r="B105" s="11" t="s">
        <v>122</v>
      </c>
      <c r="C105" s="9" t="s">
        <v>123</v>
      </c>
    </row>
    <row r="106" spans="2:8">
      <c r="B106" s="2"/>
    </row>
    <row r="107" spans="2:8">
      <c r="B107" s="24" t="s">
        <v>1054</v>
      </c>
      <c r="C107" s="2" t="s">
        <v>1224</v>
      </c>
    </row>
    <row r="108" spans="2:8">
      <c r="B108" s="2" t="s">
        <v>1055</v>
      </c>
      <c r="C108" s="9" t="s">
        <v>123</v>
      </c>
    </row>
    <row r="109" spans="2:8">
      <c r="B109" s="2" t="s">
        <v>1336</v>
      </c>
      <c r="C109" s="9"/>
    </row>
    <row r="110" spans="2:8">
      <c r="B110" s="2" t="s">
        <v>1337</v>
      </c>
      <c r="C110" s="9"/>
    </row>
    <row r="111" spans="2:8">
      <c r="B111" s="2" t="s">
        <v>1338</v>
      </c>
      <c r="C111" s="9"/>
    </row>
    <row r="112" spans="2:8">
      <c r="B112" s="2" t="s">
        <v>1339</v>
      </c>
      <c r="C112" s="9"/>
    </row>
    <row r="113" spans="2:9">
      <c r="B113" s="2" t="s">
        <v>1340</v>
      </c>
      <c r="C113" s="9"/>
    </row>
    <row r="114" spans="2:9">
      <c r="B114" s="2" t="s">
        <v>1341</v>
      </c>
      <c r="C114" s="9"/>
    </row>
    <row r="115" spans="2:9">
      <c r="B115" s="2" t="s">
        <v>1342</v>
      </c>
      <c r="C115" s="9"/>
    </row>
    <row r="116" spans="2:9">
      <c r="B116" s="2" t="s">
        <v>1343</v>
      </c>
      <c r="C116" s="9"/>
    </row>
    <row r="117" spans="2:9">
      <c r="B117" s="2" t="s">
        <v>1344</v>
      </c>
      <c r="C117" s="9"/>
    </row>
    <row r="118" spans="2:9">
      <c r="B118" s="2" t="s">
        <v>1345</v>
      </c>
      <c r="C118" s="9"/>
    </row>
    <row r="119" spans="2:9">
      <c r="B119" s="2" t="s">
        <v>1346</v>
      </c>
      <c r="C119" s="9"/>
    </row>
    <row r="120" spans="2:9">
      <c r="B120" s="2" t="s">
        <v>1347</v>
      </c>
      <c r="C120" s="9"/>
    </row>
    <row r="121" spans="2:9">
      <c r="B121" s="2" t="s">
        <v>126</v>
      </c>
      <c r="C121" s="9"/>
    </row>
    <row r="122" spans="2:9">
      <c r="B122" s="24" t="s">
        <v>1348</v>
      </c>
    </row>
    <row r="124" spans="2:9" ht="15">
      <c r="B124" s="59" t="s">
        <v>1349</v>
      </c>
      <c r="C124" s="23"/>
    </row>
    <row r="125" spans="2:9">
      <c r="C125" s="23"/>
    </row>
    <row r="126" spans="2:9">
      <c r="B126" s="24" t="s">
        <v>1350</v>
      </c>
      <c r="C126" s="23"/>
    </row>
    <row r="127" spans="2:9">
      <c r="B127" s="433" t="s">
        <v>1351</v>
      </c>
      <c r="C127" s="435" t="s">
        <v>1352</v>
      </c>
      <c r="D127" s="435"/>
      <c r="E127" s="436" t="s">
        <v>1353</v>
      </c>
      <c r="F127" s="435" t="s">
        <v>1354</v>
      </c>
      <c r="I127" s="4"/>
    </row>
    <row r="128" spans="2:9" ht="21" customHeight="1">
      <c r="B128" s="434"/>
      <c r="C128" s="435"/>
      <c r="D128" s="435"/>
      <c r="E128" s="437"/>
      <c r="F128" s="435"/>
      <c r="I128" s="60"/>
    </row>
    <row r="129" spans="2:7" ht="15">
      <c r="B129" s="61" t="s">
        <v>1355</v>
      </c>
      <c r="C129" s="438" t="s">
        <v>1356</v>
      </c>
      <c r="D129" s="438"/>
      <c r="E129" s="62">
        <v>250000000</v>
      </c>
      <c r="F129" s="63">
        <v>1.03</v>
      </c>
    </row>
    <row r="130" spans="2:7" ht="15">
      <c r="B130" s="61" t="s">
        <v>1357</v>
      </c>
      <c r="C130" s="438" t="s">
        <v>1356</v>
      </c>
      <c r="D130" s="438"/>
      <c r="E130" s="62">
        <v>250000000</v>
      </c>
      <c r="F130" s="63">
        <v>1.03</v>
      </c>
    </row>
    <row r="131" spans="2:7">
      <c r="C131" s="23"/>
    </row>
    <row r="132" spans="2:7" ht="63" customHeight="1">
      <c r="B132" s="430" t="s">
        <v>1061</v>
      </c>
      <c r="C132" s="430"/>
      <c r="D132" s="430"/>
      <c r="E132" s="430"/>
      <c r="F132" s="430"/>
    </row>
    <row r="133" spans="2:7">
      <c r="C133" s="23"/>
    </row>
    <row r="134" spans="2:7">
      <c r="C134" s="23"/>
    </row>
    <row r="136" spans="2:7">
      <c r="B136" s="24" t="s">
        <v>1235</v>
      </c>
      <c r="C136" s="39"/>
      <c r="D136" s="40"/>
      <c r="E136" s="40"/>
      <c r="F136" s="41"/>
      <c r="G136" s="41"/>
    </row>
    <row r="137" spans="2:7" ht="128.25">
      <c r="B137" s="42" t="s">
        <v>1236</v>
      </c>
      <c r="C137" s="43" t="s">
        <v>1237</v>
      </c>
      <c r="D137" s="44" t="s">
        <v>1238</v>
      </c>
      <c r="E137" s="44" t="s">
        <v>1239</v>
      </c>
      <c r="F137" s="45" t="s">
        <v>1240</v>
      </c>
      <c r="G137" s="41"/>
    </row>
    <row r="138" spans="2:7">
      <c r="B138" s="46" t="s">
        <v>1358</v>
      </c>
      <c r="C138" s="47" t="s">
        <v>1359</v>
      </c>
      <c r="D138" s="48" t="s">
        <v>1243</v>
      </c>
      <c r="E138" s="48" t="s">
        <v>1244</v>
      </c>
      <c r="F138" s="49">
        <v>2500</v>
      </c>
      <c r="G138" s="41" t="s">
        <v>1245</v>
      </c>
    </row>
    <row r="139" spans="2:7">
      <c r="B139" s="46" t="s">
        <v>1360</v>
      </c>
      <c r="C139" s="47" t="s">
        <v>1361</v>
      </c>
      <c r="D139" s="48" t="s">
        <v>1243</v>
      </c>
      <c r="E139" s="48" t="s">
        <v>1244</v>
      </c>
      <c r="F139" s="64">
        <v>14500</v>
      </c>
      <c r="G139" s="41" t="s">
        <v>1362</v>
      </c>
    </row>
    <row r="140" spans="2:7">
      <c r="B140" s="46" t="s">
        <v>1363</v>
      </c>
      <c r="C140" s="47" t="s">
        <v>1364</v>
      </c>
      <c r="D140" s="48" t="s">
        <v>1243</v>
      </c>
      <c r="E140" s="48" t="s">
        <v>1244</v>
      </c>
      <c r="F140" s="64">
        <v>2766.5839900000001</v>
      </c>
      <c r="G140" s="41" t="s">
        <v>1365</v>
      </c>
    </row>
    <row r="141" spans="2:7">
      <c r="B141" s="40"/>
      <c r="C141" s="39"/>
      <c r="D141" s="40"/>
      <c r="E141" s="40"/>
      <c r="F141" s="41"/>
      <c r="G141" s="41"/>
    </row>
    <row r="142" spans="2:7">
      <c r="B142" s="40"/>
      <c r="C142" s="39"/>
      <c r="D142" s="40"/>
      <c r="E142" s="40"/>
      <c r="F142" s="41"/>
      <c r="G142" s="41"/>
    </row>
    <row r="143" spans="2:7">
      <c r="B143" s="40" t="s">
        <v>1366</v>
      </c>
      <c r="C143" s="39"/>
      <c r="D143" s="40"/>
      <c r="E143" s="40"/>
      <c r="F143" s="41"/>
      <c r="G143" s="41"/>
    </row>
    <row r="144" spans="2:7">
      <c r="B144" s="40" t="s">
        <v>1367</v>
      </c>
      <c r="C144" s="39"/>
      <c r="D144" s="40"/>
      <c r="E144" s="40"/>
      <c r="F144" s="41"/>
      <c r="G144" s="41"/>
    </row>
    <row r="145" spans="1:8">
      <c r="B145" s="40" t="s">
        <v>1368</v>
      </c>
      <c r="C145" s="39"/>
      <c r="D145" s="40"/>
      <c r="E145" s="40"/>
      <c r="F145" s="41"/>
      <c r="G145" s="41"/>
    </row>
    <row r="147" spans="1:8">
      <c r="B147" s="50" t="s">
        <v>1247</v>
      </c>
      <c r="C147" s="51"/>
      <c r="D147" s="52"/>
    </row>
    <row r="148" spans="1:8" ht="30">
      <c r="B148" s="53" t="s">
        <v>1248</v>
      </c>
      <c r="C148" s="54" t="s">
        <v>1249</v>
      </c>
      <c r="D148" s="53" t="s">
        <v>1250</v>
      </c>
    </row>
    <row r="149" spans="1:8">
      <c r="B149" s="65" t="s">
        <v>1369</v>
      </c>
      <c r="C149" s="56">
        <v>6</v>
      </c>
      <c r="D149" s="57">
        <v>3.79</v>
      </c>
    </row>
    <row r="150" spans="1:8">
      <c r="B150" s="66"/>
      <c r="C150" s="67"/>
      <c r="D150" s="68"/>
    </row>
    <row r="152" spans="1:8">
      <c r="A152" s="3" t="s">
        <v>0</v>
      </c>
      <c r="B152" s="390" t="s">
        <v>1370</v>
      </c>
      <c r="C152" s="390"/>
      <c r="D152" s="390"/>
      <c r="E152" s="390"/>
    </row>
    <row r="156" spans="1:8">
      <c r="B156" s="1" t="s">
        <v>97</v>
      </c>
    </row>
    <row r="158" spans="1:8">
      <c r="B158" s="6" t="s">
        <v>98</v>
      </c>
      <c r="C158" s="7" t="s">
        <v>99</v>
      </c>
      <c r="D158" s="6" t="s">
        <v>100</v>
      </c>
      <c r="E158" s="6" t="s">
        <v>101</v>
      </c>
      <c r="F158" s="8" t="s">
        <v>102</v>
      </c>
      <c r="G158" s="8" t="s">
        <v>103</v>
      </c>
      <c r="H158" s="8" t="s">
        <v>104</v>
      </c>
    </row>
    <row r="159" spans="1:8">
      <c r="B159" s="2"/>
      <c r="C159" s="9"/>
      <c r="D159" s="2"/>
      <c r="E159" s="2"/>
      <c r="F159" s="10"/>
      <c r="G159" s="10"/>
      <c r="H159" s="10"/>
    </row>
    <row r="160" spans="1:8" ht="15.75">
      <c r="B160" s="69" t="s">
        <v>1371</v>
      </c>
      <c r="C160" s="9"/>
      <c r="D160" s="2"/>
      <c r="E160" s="2"/>
      <c r="F160" s="10"/>
      <c r="G160" s="10"/>
      <c r="H160" s="10"/>
    </row>
    <row r="161" spans="2:8" s="70" customFormat="1">
      <c r="C161" s="71"/>
      <c r="F161" s="72"/>
      <c r="G161" s="72"/>
      <c r="H161" s="72"/>
    </row>
    <row r="162" spans="2:8" s="70" customFormat="1">
      <c r="B162" s="73" t="s">
        <v>1372</v>
      </c>
      <c r="C162" s="74"/>
      <c r="F162" s="72"/>
      <c r="G162" s="72"/>
      <c r="H162" s="72"/>
    </row>
    <row r="163" spans="2:8" s="70" customFormat="1">
      <c r="B163"/>
      <c r="C163" s="74"/>
      <c r="F163" s="72"/>
      <c r="G163" s="72"/>
      <c r="H163" s="72"/>
    </row>
    <row r="164" spans="2:8" s="70" customFormat="1">
      <c r="B164"/>
      <c r="C164" s="74"/>
      <c r="F164" s="72"/>
      <c r="G164" s="72"/>
      <c r="H164" s="72"/>
    </row>
    <row r="165" spans="2:8" s="70" customFormat="1">
      <c r="B165" t="s">
        <v>1373</v>
      </c>
      <c r="C165" s="75">
        <v>577958246.57000005</v>
      </c>
      <c r="F165" s="72"/>
      <c r="G165" s="76"/>
      <c r="H165" s="72"/>
    </row>
    <row r="166" spans="2:8" s="70" customFormat="1">
      <c r="B166"/>
      <c r="C166" s="77"/>
      <c r="F166" s="72"/>
      <c r="G166" s="76"/>
      <c r="H166" s="72"/>
    </row>
    <row r="167" spans="2:8" s="70" customFormat="1">
      <c r="B167" t="s">
        <v>1374</v>
      </c>
      <c r="C167" s="75">
        <v>465538246.57000005</v>
      </c>
      <c r="F167" s="72"/>
      <c r="G167" s="76"/>
      <c r="H167" s="72"/>
    </row>
    <row r="168" spans="2:8" s="70" customFormat="1">
      <c r="B168"/>
      <c r="C168" s="77"/>
      <c r="F168" s="72"/>
      <c r="G168" s="76"/>
      <c r="H168" s="72"/>
    </row>
    <row r="169" spans="2:8" s="70" customFormat="1">
      <c r="B169" t="s">
        <v>1375</v>
      </c>
      <c r="C169" s="77">
        <v>112420000</v>
      </c>
      <c r="F169" s="72"/>
      <c r="G169" s="76"/>
      <c r="H169" s="72"/>
    </row>
    <row r="170" spans="2:8" s="70" customFormat="1">
      <c r="B170"/>
      <c r="C170" s="77"/>
      <c r="F170" s="72"/>
      <c r="G170" s="76"/>
      <c r="H170" s="72"/>
    </row>
    <row r="171" spans="2:8" s="70" customFormat="1">
      <c r="B171" s="73" t="s">
        <v>1376</v>
      </c>
      <c r="C171" s="78">
        <v>256691020</v>
      </c>
      <c r="F171" s="72"/>
      <c r="G171" s="76"/>
      <c r="H171" s="72"/>
    </row>
    <row r="172" spans="2:8" s="70" customFormat="1">
      <c r="B172"/>
      <c r="C172" s="77"/>
      <c r="F172" s="72"/>
      <c r="G172" s="76"/>
      <c r="H172" s="72"/>
    </row>
    <row r="173" spans="2:8" s="70" customFormat="1">
      <c r="B173" t="s">
        <v>1377</v>
      </c>
      <c r="C173" s="75">
        <v>116603020</v>
      </c>
      <c r="F173" s="72"/>
      <c r="G173" s="76"/>
      <c r="H173" s="72"/>
    </row>
    <row r="174" spans="2:8" s="70" customFormat="1">
      <c r="B174"/>
      <c r="C174" s="77"/>
      <c r="F174" s="72"/>
      <c r="G174" s="76"/>
      <c r="H174" s="72"/>
    </row>
    <row r="175" spans="2:8" s="70" customFormat="1" ht="25.5">
      <c r="B175" s="79" t="s">
        <v>1378</v>
      </c>
      <c r="C175" s="75">
        <v>140088000</v>
      </c>
      <c r="F175" s="72"/>
      <c r="G175" s="76"/>
      <c r="H175" s="72"/>
    </row>
    <row r="176" spans="2:8" s="70" customFormat="1">
      <c r="B176"/>
      <c r="C176" s="77"/>
      <c r="F176" s="72"/>
      <c r="G176" s="76"/>
      <c r="H176" s="72"/>
    </row>
    <row r="177" spans="2:8" s="70" customFormat="1" ht="25.5">
      <c r="B177" s="79" t="s">
        <v>1379</v>
      </c>
      <c r="C177" s="75">
        <v>120303511.78</v>
      </c>
      <c r="F177" s="72"/>
      <c r="G177" s="76"/>
      <c r="H177" s="72"/>
    </row>
    <row r="178" spans="2:8" s="70" customFormat="1">
      <c r="B178"/>
      <c r="C178" s="77"/>
      <c r="F178" s="72"/>
      <c r="G178" s="76"/>
      <c r="H178" s="72"/>
    </row>
    <row r="179" spans="2:8" s="70" customFormat="1">
      <c r="B179" s="73" t="s">
        <v>1380</v>
      </c>
      <c r="C179" s="78">
        <v>236906531.78</v>
      </c>
      <c r="F179" s="72"/>
      <c r="G179" s="76"/>
      <c r="H179" s="72"/>
    </row>
    <row r="180" spans="2:8" s="70" customFormat="1">
      <c r="B180" s="80"/>
      <c r="C180" s="23"/>
      <c r="F180" s="72"/>
      <c r="G180" s="72"/>
      <c r="H180" s="72"/>
    </row>
    <row r="181" spans="2:8" s="70" customFormat="1">
      <c r="B181" s="1" t="s">
        <v>1381</v>
      </c>
      <c r="C181" s="75"/>
      <c r="F181" s="72"/>
      <c r="G181" s="72"/>
    </row>
    <row r="182" spans="2:8" s="70" customFormat="1">
      <c r="B182" s="2"/>
      <c r="C182" s="23"/>
      <c r="F182" s="72"/>
      <c r="G182" s="72"/>
      <c r="H182" s="72"/>
    </row>
    <row r="183" spans="2:8" s="70" customFormat="1">
      <c r="B183" s="2"/>
      <c r="C183" s="23"/>
      <c r="F183" s="72"/>
      <c r="G183" s="72"/>
      <c r="H183" s="72"/>
    </row>
    <row r="184" spans="2:8" s="70" customFormat="1" ht="38.25">
      <c r="B184" s="11" t="s">
        <v>1382</v>
      </c>
      <c r="C184" s="5"/>
      <c r="F184" s="72"/>
      <c r="G184" s="72"/>
      <c r="H184" s="72"/>
    </row>
  </sheetData>
  <mergeCells count="16">
    <mergeCell ref="B132:F132"/>
    <mergeCell ref="B152:E152"/>
    <mergeCell ref="B127:B128"/>
    <mergeCell ref="C127:D128"/>
    <mergeCell ref="E127:E128"/>
    <mergeCell ref="F127:F128"/>
    <mergeCell ref="C129:D129"/>
    <mergeCell ref="C130:D130"/>
    <mergeCell ref="C12:C14"/>
    <mergeCell ref="D12:D14"/>
    <mergeCell ref="E12:E14"/>
    <mergeCell ref="B1:E1"/>
    <mergeCell ref="C3:C7"/>
    <mergeCell ref="D3:D7"/>
    <mergeCell ref="B10:E10"/>
    <mergeCell ref="B11:E11"/>
  </mergeCells>
  <hyperlinks>
    <hyperlink ref="A1" location="Index!A1" display="Index" xr:uid="{B42EC4A4-A017-4570-971B-8A8AA62891CF}"/>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A2AF8-092D-4324-9B56-7D0DB11C4334}">
  <dimension ref="A1:I177"/>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8554687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8554687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8554687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8554687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8554687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8554687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8554687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8554687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8554687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8554687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8554687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8554687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8554687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8554687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8554687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8554687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8554687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8554687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8554687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8554687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8554687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8554687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8554687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8554687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8554687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8554687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8554687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8554687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8554687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8554687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8554687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8554687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8554687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8554687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8554687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8554687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8554687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8554687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8554687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8554687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8554687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8554687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8554687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8554687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8554687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8554687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8554687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8554687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8554687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8554687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8554687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8554687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8554687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8554687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8554687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8554687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8554687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8554687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8554687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8554687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8554687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8554687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8554687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85546875" style="1" bestFit="1" customWidth="1"/>
    <col min="16134" max="16134" width="10.5703125" style="1" bestFit="1" customWidth="1"/>
    <col min="16135" max="16135" width="18.140625" style="1" bestFit="1" customWidth="1"/>
    <col min="16136" max="16384" width="9.140625" style="1"/>
  </cols>
  <sheetData>
    <row r="1" spans="1:5">
      <c r="A1" s="3" t="s">
        <v>0</v>
      </c>
      <c r="B1" s="390" t="s">
        <v>1383</v>
      </c>
      <c r="C1" s="390"/>
      <c r="D1" s="390"/>
      <c r="E1" s="390"/>
    </row>
    <row r="2" spans="1:5" ht="13.5" thickBot="1"/>
    <row r="3" spans="1:5" ht="15">
      <c r="B3" s="32" t="s">
        <v>1384</v>
      </c>
      <c r="C3" s="391"/>
      <c r="D3" s="394"/>
      <c r="E3" s="15"/>
    </row>
    <row r="4" spans="1:5" ht="60">
      <c r="B4" s="33" t="s">
        <v>1385</v>
      </c>
      <c r="C4" s="392"/>
      <c r="D4" s="395"/>
      <c r="E4" s="15"/>
    </row>
    <row r="5" spans="1:5" ht="15">
      <c r="B5" s="33" t="s">
        <v>993</v>
      </c>
      <c r="C5" s="392"/>
      <c r="D5" s="395"/>
      <c r="E5" s="15"/>
    </row>
    <row r="6" spans="1:5" ht="15">
      <c r="B6" s="33" t="s">
        <v>1386</v>
      </c>
      <c r="C6" s="392"/>
      <c r="D6" s="395"/>
      <c r="E6" s="15"/>
    </row>
    <row r="7" spans="1:5" ht="15.75" thickBot="1">
      <c r="B7" s="34" t="s">
        <v>1387</v>
      </c>
      <c r="C7" s="393"/>
      <c r="D7" s="396"/>
      <c r="E7" s="15"/>
    </row>
    <row r="8" spans="1:5">
      <c r="B8" s="15"/>
      <c r="C8" s="17" t="s">
        <v>995</v>
      </c>
      <c r="D8" s="17" t="s">
        <v>996</v>
      </c>
      <c r="E8" s="15"/>
    </row>
    <row r="9" spans="1:5">
      <c r="B9" s="15"/>
      <c r="C9" s="17"/>
      <c r="D9" s="17"/>
      <c r="E9" s="15"/>
    </row>
    <row r="10" spans="1:5" ht="15">
      <c r="B10" s="432"/>
      <c r="C10" s="432"/>
      <c r="D10" s="432"/>
      <c r="E10" s="432"/>
    </row>
    <row r="11" spans="1:5">
      <c r="B11" s="431" t="s">
        <v>1066</v>
      </c>
      <c r="C11" s="431"/>
      <c r="D11" s="431"/>
      <c r="E11" s="431"/>
    </row>
    <row r="12" spans="1:5">
      <c r="B12" s="35" t="s">
        <v>1067</v>
      </c>
      <c r="C12" s="431" t="s">
        <v>1068</v>
      </c>
      <c r="D12" s="431" t="s">
        <v>1069</v>
      </c>
      <c r="E12" s="431" t="s">
        <v>1070</v>
      </c>
    </row>
    <row r="13" spans="1:5">
      <c r="B13" s="35" t="s">
        <v>1071</v>
      </c>
      <c r="C13" s="431"/>
      <c r="D13" s="431"/>
      <c r="E13" s="431"/>
    </row>
    <row r="14" spans="1:5">
      <c r="B14" s="36" t="s">
        <v>1072</v>
      </c>
      <c r="C14" s="37"/>
      <c r="D14" s="37"/>
      <c r="E14" s="37"/>
    </row>
    <row r="15" spans="1:5">
      <c r="B15" s="36" t="s">
        <v>1074</v>
      </c>
      <c r="C15" s="37"/>
      <c r="D15" s="37" t="s">
        <v>1388</v>
      </c>
      <c r="E15" s="37"/>
    </row>
    <row r="16" spans="1:5">
      <c r="B16" s="36" t="s">
        <v>1075</v>
      </c>
      <c r="C16" s="37"/>
      <c r="D16" s="37"/>
      <c r="E16" s="37"/>
    </row>
    <row r="17" spans="2:8">
      <c r="B17" s="38" t="s">
        <v>2124</v>
      </c>
      <c r="C17" s="35"/>
      <c r="D17" s="35"/>
      <c r="E17" s="35"/>
    </row>
    <row r="20" spans="2:8">
      <c r="B20" s="1" t="s">
        <v>97</v>
      </c>
    </row>
    <row r="22" spans="2:8">
      <c r="B22" s="6" t="s">
        <v>98</v>
      </c>
      <c r="C22" s="7" t="s">
        <v>99</v>
      </c>
      <c r="D22" s="6" t="s">
        <v>100</v>
      </c>
      <c r="E22" s="6" t="s">
        <v>101</v>
      </c>
      <c r="F22" s="8" t="s">
        <v>102</v>
      </c>
      <c r="G22" s="8" t="s">
        <v>103</v>
      </c>
      <c r="H22" s="8" t="s">
        <v>104</v>
      </c>
    </row>
    <row r="23" spans="2:8">
      <c r="B23" s="2" t="s">
        <v>105</v>
      </c>
      <c r="C23" s="23"/>
    </row>
    <row r="24" spans="2:8">
      <c r="B24" s="2" t="s">
        <v>106</v>
      </c>
      <c r="C24" s="23"/>
    </row>
    <row r="25" spans="2:8">
      <c r="B25" s="2" t="s">
        <v>107</v>
      </c>
      <c r="C25" s="23"/>
    </row>
    <row r="26" spans="2:8">
      <c r="B26" s="1" t="s">
        <v>948</v>
      </c>
      <c r="C26" s="23">
        <v>6.19</v>
      </c>
      <c r="D26" s="1" t="s">
        <v>108</v>
      </c>
      <c r="E26" s="1" t="s">
        <v>949</v>
      </c>
      <c r="F26" s="4">
        <v>5000000</v>
      </c>
      <c r="G26" s="4">
        <v>4918.51</v>
      </c>
      <c r="H26" s="4">
        <v>2.33</v>
      </c>
    </row>
    <row r="27" spans="2:8">
      <c r="B27" s="1" t="s">
        <v>1389</v>
      </c>
      <c r="C27" s="23">
        <v>7.14</v>
      </c>
      <c r="D27" s="1" t="s">
        <v>108</v>
      </c>
      <c r="E27" s="1" t="s">
        <v>1390</v>
      </c>
      <c r="F27" s="4">
        <v>3500000</v>
      </c>
      <c r="G27" s="4">
        <v>3578.55</v>
      </c>
      <c r="H27" s="4">
        <v>1.69</v>
      </c>
    </row>
    <row r="28" spans="2:8">
      <c r="B28" s="1" t="s">
        <v>1391</v>
      </c>
      <c r="C28" s="23">
        <v>7.13</v>
      </c>
      <c r="D28" s="1" t="s">
        <v>108</v>
      </c>
      <c r="E28" s="1" t="s">
        <v>1392</v>
      </c>
      <c r="F28" s="4">
        <v>2500000</v>
      </c>
      <c r="G28" s="4">
        <v>2554.5500000000002</v>
      </c>
      <c r="H28" s="4">
        <v>1.21</v>
      </c>
    </row>
    <row r="29" spans="2:8">
      <c r="B29" s="1" t="s">
        <v>1393</v>
      </c>
      <c r="C29" s="23">
        <v>6.15</v>
      </c>
      <c r="D29" s="1" t="s">
        <v>108</v>
      </c>
      <c r="E29" s="1" t="s">
        <v>1394</v>
      </c>
      <c r="F29" s="4">
        <v>2500000</v>
      </c>
      <c r="G29" s="4">
        <v>2537.69</v>
      </c>
      <c r="H29" s="4">
        <v>1.2</v>
      </c>
    </row>
    <row r="30" spans="2:8">
      <c r="B30" s="1" t="s">
        <v>490</v>
      </c>
      <c r="C30" s="23">
        <v>6.2</v>
      </c>
      <c r="D30" s="1" t="s">
        <v>108</v>
      </c>
      <c r="E30" s="1" t="s">
        <v>491</v>
      </c>
      <c r="F30" s="4">
        <v>2000000</v>
      </c>
      <c r="G30" s="4">
        <v>2016.05</v>
      </c>
      <c r="H30" s="4">
        <v>0.95</v>
      </c>
    </row>
    <row r="31" spans="2:8">
      <c r="B31" s="1" t="s">
        <v>1395</v>
      </c>
      <c r="C31" s="23">
        <v>6.81</v>
      </c>
      <c r="D31" s="1" t="s">
        <v>108</v>
      </c>
      <c r="E31" s="1" t="s">
        <v>1396</v>
      </c>
      <c r="F31" s="4">
        <v>1171000</v>
      </c>
      <c r="G31" s="4">
        <v>1211.02</v>
      </c>
      <c r="H31" s="4">
        <v>0.56999999999999995</v>
      </c>
    </row>
    <row r="32" spans="2:8">
      <c r="B32" s="1" t="s">
        <v>1397</v>
      </c>
      <c r="C32" s="23">
        <v>6.81</v>
      </c>
      <c r="D32" s="1" t="s">
        <v>108</v>
      </c>
      <c r="E32" s="1" t="s">
        <v>1398</v>
      </c>
      <c r="F32" s="4">
        <v>991000</v>
      </c>
      <c r="G32" s="4">
        <v>1019.84</v>
      </c>
      <c r="H32" s="4">
        <v>0.48</v>
      </c>
    </row>
    <row r="33" spans="2:8">
      <c r="B33" s="1" t="s">
        <v>1399</v>
      </c>
      <c r="C33" s="23">
        <v>6.25</v>
      </c>
      <c r="D33" s="1" t="s">
        <v>108</v>
      </c>
      <c r="E33" s="1" t="s">
        <v>1400</v>
      </c>
      <c r="F33" s="4">
        <v>1000000</v>
      </c>
      <c r="G33" s="4">
        <v>1015.44</v>
      </c>
      <c r="H33" s="4">
        <v>0.48</v>
      </c>
    </row>
    <row r="34" spans="2:8">
      <c r="B34" s="1" t="s">
        <v>1401</v>
      </c>
      <c r="C34" s="23">
        <v>6.25</v>
      </c>
      <c r="D34" s="1" t="s">
        <v>108</v>
      </c>
      <c r="E34" s="1" t="s">
        <v>1402</v>
      </c>
      <c r="F34" s="4">
        <v>1000000</v>
      </c>
      <c r="G34" s="4">
        <v>989.47</v>
      </c>
      <c r="H34" s="4">
        <v>0.47</v>
      </c>
    </row>
    <row r="35" spans="2:8">
      <c r="B35" s="1" t="s">
        <v>1403</v>
      </c>
      <c r="C35" s="23">
        <v>6.96</v>
      </c>
      <c r="D35" s="1" t="s">
        <v>108</v>
      </c>
      <c r="E35" s="1" t="s">
        <v>1404</v>
      </c>
      <c r="F35" s="4">
        <v>943000</v>
      </c>
      <c r="G35" s="4">
        <v>973.85</v>
      </c>
      <c r="H35" s="4">
        <v>0.46</v>
      </c>
    </row>
    <row r="36" spans="2:8">
      <c r="B36" s="1" t="s">
        <v>1405</v>
      </c>
      <c r="C36" s="23">
        <v>6.96</v>
      </c>
      <c r="D36" s="1" t="s">
        <v>108</v>
      </c>
      <c r="E36" s="1" t="s">
        <v>1406</v>
      </c>
      <c r="F36" s="4">
        <v>890000</v>
      </c>
      <c r="G36" s="4">
        <v>922.01</v>
      </c>
      <c r="H36" s="4">
        <v>0.44</v>
      </c>
    </row>
    <row r="37" spans="2:8">
      <c r="B37" s="1" t="s">
        <v>1407</v>
      </c>
      <c r="C37" s="23">
        <v>6.99</v>
      </c>
      <c r="D37" s="1" t="s">
        <v>108</v>
      </c>
      <c r="E37" s="1" t="s">
        <v>1408</v>
      </c>
      <c r="F37" s="4">
        <v>547000</v>
      </c>
      <c r="G37" s="4">
        <v>570.32000000000005</v>
      </c>
      <c r="H37" s="4">
        <v>0.27</v>
      </c>
    </row>
    <row r="38" spans="2:8">
      <c r="B38" s="1" t="s">
        <v>840</v>
      </c>
      <c r="C38" s="23">
        <v>6.81</v>
      </c>
      <c r="D38" s="1" t="s">
        <v>108</v>
      </c>
      <c r="E38" s="1" t="s">
        <v>841</v>
      </c>
      <c r="F38" s="4">
        <v>550000</v>
      </c>
      <c r="G38" s="4">
        <v>568.41</v>
      </c>
      <c r="H38" s="4">
        <v>0.27</v>
      </c>
    </row>
    <row r="39" spans="2:8">
      <c r="B39" s="1" t="s">
        <v>1409</v>
      </c>
      <c r="C39" s="23">
        <v>6.23</v>
      </c>
      <c r="D39" s="1" t="s">
        <v>108</v>
      </c>
      <c r="E39" s="1" t="s">
        <v>1410</v>
      </c>
      <c r="F39" s="4">
        <v>500000</v>
      </c>
      <c r="G39" s="4">
        <v>504.61</v>
      </c>
      <c r="H39" s="4">
        <v>0.24</v>
      </c>
    </row>
    <row r="40" spans="2:8">
      <c r="B40" s="1" t="s">
        <v>1411</v>
      </c>
      <c r="C40" s="23">
        <v>6.26</v>
      </c>
      <c r="D40" s="1" t="s">
        <v>108</v>
      </c>
      <c r="E40" s="1" t="s">
        <v>1412</v>
      </c>
      <c r="F40" s="4">
        <v>500000</v>
      </c>
      <c r="G40" s="4">
        <v>504.59</v>
      </c>
      <c r="H40" s="4">
        <v>0.24</v>
      </c>
    </row>
    <row r="41" spans="2:8">
      <c r="B41" s="1" t="s">
        <v>1413</v>
      </c>
      <c r="C41" s="23">
        <v>6.96</v>
      </c>
      <c r="D41" s="1" t="s">
        <v>108</v>
      </c>
      <c r="E41" s="1" t="s">
        <v>1414</v>
      </c>
      <c r="F41" s="4">
        <v>420000</v>
      </c>
      <c r="G41" s="4">
        <v>436.88</v>
      </c>
      <c r="H41" s="4">
        <v>0.21</v>
      </c>
    </row>
    <row r="42" spans="2:8">
      <c r="B42" s="1" t="s">
        <v>1415</v>
      </c>
      <c r="C42" s="23">
        <v>6.99</v>
      </c>
      <c r="D42" s="1" t="s">
        <v>108</v>
      </c>
      <c r="E42" s="1" t="s">
        <v>1416</v>
      </c>
      <c r="F42" s="4">
        <v>397000</v>
      </c>
      <c r="G42" s="4">
        <v>414.09</v>
      </c>
      <c r="H42" s="4">
        <v>0.2</v>
      </c>
    </row>
    <row r="43" spans="2:8">
      <c r="B43" s="1" t="s">
        <v>1417</v>
      </c>
      <c r="C43" s="23">
        <v>6.98</v>
      </c>
      <c r="D43" s="1" t="s">
        <v>108</v>
      </c>
      <c r="E43" s="1" t="s">
        <v>1418</v>
      </c>
      <c r="F43" s="4">
        <v>183000</v>
      </c>
      <c r="G43" s="4">
        <v>189.51</v>
      </c>
      <c r="H43" s="4">
        <v>0.09</v>
      </c>
    </row>
    <row r="44" spans="2:8">
      <c r="B44" s="1" t="s">
        <v>1419</v>
      </c>
      <c r="C44" s="23">
        <v>6.97</v>
      </c>
      <c r="D44" s="1" t="s">
        <v>108</v>
      </c>
      <c r="E44" s="1" t="s">
        <v>1420</v>
      </c>
      <c r="F44" s="4">
        <v>155000</v>
      </c>
      <c r="G44" s="4">
        <v>161.18</v>
      </c>
      <c r="H44" s="4">
        <v>0.08</v>
      </c>
    </row>
    <row r="45" spans="2:8">
      <c r="B45" s="1" t="s">
        <v>1421</v>
      </c>
      <c r="C45" s="23">
        <v>6.97</v>
      </c>
      <c r="D45" s="1" t="s">
        <v>108</v>
      </c>
      <c r="E45" s="1" t="s">
        <v>1422</v>
      </c>
      <c r="F45" s="4">
        <v>100000</v>
      </c>
      <c r="G45" s="4">
        <v>104.25</v>
      </c>
      <c r="H45" s="4">
        <v>0.05</v>
      </c>
    </row>
    <row r="46" spans="2:8">
      <c r="B46" s="2" t="s">
        <v>109</v>
      </c>
      <c r="C46" s="30"/>
      <c r="D46" s="2"/>
      <c r="E46" s="2"/>
      <c r="F46" s="10"/>
      <c r="G46" s="10">
        <f>SUM(G26:G45)</f>
        <v>25190.819999999996</v>
      </c>
      <c r="H46" s="10">
        <f>SUM(H26:H45)</f>
        <v>11.930000000000001</v>
      </c>
    </row>
    <row r="47" spans="2:8">
      <c r="B47" s="2" t="s">
        <v>318</v>
      </c>
      <c r="C47" s="23"/>
    </row>
    <row r="48" spans="2:8">
      <c r="B48" s="1" t="s">
        <v>1423</v>
      </c>
      <c r="C48" s="23">
        <v>6.44</v>
      </c>
      <c r="D48" s="1" t="s">
        <v>320</v>
      </c>
      <c r="E48" s="1" t="s">
        <v>1424</v>
      </c>
      <c r="F48" s="4">
        <v>1150</v>
      </c>
      <c r="G48" s="4">
        <v>11406.28</v>
      </c>
      <c r="H48" s="4">
        <v>5.4</v>
      </c>
    </row>
    <row r="49" spans="2:8">
      <c r="B49" s="1" t="s">
        <v>1292</v>
      </c>
      <c r="C49" s="23">
        <v>7.16</v>
      </c>
      <c r="D49" s="1" t="s">
        <v>320</v>
      </c>
      <c r="E49" s="1" t="s">
        <v>672</v>
      </c>
      <c r="F49" s="4">
        <v>750</v>
      </c>
      <c r="G49" s="4">
        <v>7533.3</v>
      </c>
      <c r="H49" s="4">
        <v>3.57</v>
      </c>
    </row>
    <row r="50" spans="2:8">
      <c r="B50" s="1" t="s">
        <v>1425</v>
      </c>
      <c r="C50" s="23">
        <v>6.1</v>
      </c>
      <c r="D50" s="1" t="s">
        <v>320</v>
      </c>
      <c r="E50" s="1" t="s">
        <v>1426</v>
      </c>
      <c r="F50" s="4">
        <v>750</v>
      </c>
      <c r="G50" s="4">
        <v>7528.62</v>
      </c>
      <c r="H50" s="4">
        <v>3.56</v>
      </c>
    </row>
    <row r="51" spans="2:8">
      <c r="B51" s="1" t="s">
        <v>881</v>
      </c>
      <c r="C51" s="23">
        <v>6.02</v>
      </c>
      <c r="D51" s="1" t="s">
        <v>320</v>
      </c>
      <c r="E51" s="1" t="s">
        <v>882</v>
      </c>
      <c r="F51" s="4">
        <v>750</v>
      </c>
      <c r="G51" s="4">
        <v>7518.64</v>
      </c>
      <c r="H51" s="4">
        <v>3.56</v>
      </c>
    </row>
    <row r="52" spans="2:8">
      <c r="B52" s="1" t="s">
        <v>1272</v>
      </c>
      <c r="C52" s="23">
        <v>5.89</v>
      </c>
      <c r="D52" s="1" t="s">
        <v>320</v>
      </c>
      <c r="E52" s="1" t="s">
        <v>1273</v>
      </c>
      <c r="F52" s="4">
        <v>600</v>
      </c>
      <c r="G52" s="4">
        <v>5979.62</v>
      </c>
      <c r="H52" s="4">
        <v>2.83</v>
      </c>
    </row>
    <row r="53" spans="2:8">
      <c r="B53" s="1" t="s">
        <v>1427</v>
      </c>
      <c r="C53" s="23">
        <v>7.17</v>
      </c>
      <c r="D53" s="1" t="s">
        <v>320</v>
      </c>
      <c r="E53" s="1" t="s">
        <v>1428</v>
      </c>
      <c r="F53" s="4">
        <v>500</v>
      </c>
      <c r="G53" s="4">
        <v>5114</v>
      </c>
      <c r="H53" s="4">
        <v>2.42</v>
      </c>
    </row>
    <row r="54" spans="2:8">
      <c r="B54" s="1" t="s">
        <v>1429</v>
      </c>
      <c r="C54" s="23">
        <v>6.84</v>
      </c>
      <c r="D54" s="1" t="s">
        <v>320</v>
      </c>
      <c r="E54" s="1" t="s">
        <v>1430</v>
      </c>
      <c r="F54" s="4">
        <v>500</v>
      </c>
      <c r="G54" s="4">
        <v>5021.29</v>
      </c>
      <c r="H54" s="4">
        <v>2.38</v>
      </c>
    </row>
    <row r="55" spans="2:8">
      <c r="B55" s="1" t="s">
        <v>1431</v>
      </c>
      <c r="C55" s="23">
        <v>5.85</v>
      </c>
      <c r="D55" s="1" t="s">
        <v>320</v>
      </c>
      <c r="E55" s="1" t="s">
        <v>1432</v>
      </c>
      <c r="F55" s="4">
        <v>500</v>
      </c>
      <c r="G55" s="4">
        <v>5018.8100000000004</v>
      </c>
      <c r="H55" s="4">
        <v>2.38</v>
      </c>
    </row>
    <row r="56" spans="2:8">
      <c r="B56" s="1" t="s">
        <v>1433</v>
      </c>
      <c r="C56" s="23">
        <v>6.19</v>
      </c>
      <c r="D56" s="1" t="s">
        <v>320</v>
      </c>
      <c r="E56" s="1" t="s">
        <v>1434</v>
      </c>
      <c r="F56" s="4">
        <v>500</v>
      </c>
      <c r="G56" s="4">
        <v>5015.47</v>
      </c>
      <c r="H56" s="4">
        <v>2.37</v>
      </c>
    </row>
    <row r="57" spans="2:8">
      <c r="B57" s="1" t="s">
        <v>1435</v>
      </c>
      <c r="C57" s="23">
        <v>6.5</v>
      </c>
      <c r="D57" s="1" t="s">
        <v>320</v>
      </c>
      <c r="E57" s="1" t="s">
        <v>1436</v>
      </c>
      <c r="F57" s="4">
        <v>500</v>
      </c>
      <c r="G57" s="4">
        <v>5014.8999999999996</v>
      </c>
      <c r="H57" s="4">
        <v>2.37</v>
      </c>
    </row>
    <row r="58" spans="2:8">
      <c r="B58" s="1" t="s">
        <v>1304</v>
      </c>
      <c r="C58" s="23">
        <v>6.87</v>
      </c>
      <c r="D58" s="1" t="s">
        <v>320</v>
      </c>
      <c r="E58" s="1" t="s">
        <v>1305</v>
      </c>
      <c r="F58" s="4">
        <v>500</v>
      </c>
      <c r="G58" s="4">
        <v>5013.93</v>
      </c>
      <c r="H58" s="4">
        <v>2.37</v>
      </c>
    </row>
    <row r="59" spans="2:8">
      <c r="B59" s="1" t="s">
        <v>1437</v>
      </c>
      <c r="C59" s="23">
        <v>6.8</v>
      </c>
      <c r="D59" s="1" t="s">
        <v>320</v>
      </c>
      <c r="E59" s="1" t="s">
        <v>1438</v>
      </c>
      <c r="F59" s="4">
        <v>500</v>
      </c>
      <c r="G59" s="4">
        <v>4921.05</v>
      </c>
      <c r="H59" s="4">
        <v>2.33</v>
      </c>
    </row>
    <row r="60" spans="2:8">
      <c r="B60" s="1" t="s">
        <v>1439</v>
      </c>
      <c r="C60" s="23">
        <v>7.07</v>
      </c>
      <c r="D60" s="1" t="s">
        <v>320</v>
      </c>
      <c r="E60" s="1" t="s">
        <v>1440</v>
      </c>
      <c r="F60" s="4">
        <v>500</v>
      </c>
      <c r="G60" s="4">
        <v>4868.3500000000004</v>
      </c>
      <c r="H60" s="4">
        <v>2.2999999999999998</v>
      </c>
    </row>
    <row r="61" spans="2:8">
      <c r="B61" s="1" t="s">
        <v>1441</v>
      </c>
      <c r="C61" s="23">
        <v>6.27</v>
      </c>
      <c r="D61" s="1" t="s">
        <v>320</v>
      </c>
      <c r="E61" s="1" t="s">
        <v>1442</v>
      </c>
      <c r="F61" s="4">
        <v>250</v>
      </c>
      <c r="G61" s="4">
        <v>2524.17</v>
      </c>
      <c r="H61" s="4">
        <v>1.19</v>
      </c>
    </row>
    <row r="62" spans="2:8">
      <c r="B62" s="1" t="s">
        <v>878</v>
      </c>
      <c r="C62" s="23">
        <v>6.98</v>
      </c>
      <c r="D62" s="1" t="s">
        <v>320</v>
      </c>
      <c r="E62" s="1" t="s">
        <v>879</v>
      </c>
      <c r="F62" s="4">
        <v>250</v>
      </c>
      <c r="G62" s="4">
        <v>2514.4899999999998</v>
      </c>
      <c r="H62" s="4">
        <v>1.19</v>
      </c>
    </row>
    <row r="63" spans="2:8">
      <c r="B63" s="1" t="s">
        <v>1443</v>
      </c>
      <c r="C63" s="23">
        <v>7.38</v>
      </c>
      <c r="D63" s="1" t="s">
        <v>320</v>
      </c>
      <c r="E63" s="1" t="s">
        <v>1444</v>
      </c>
      <c r="F63" s="4">
        <v>250</v>
      </c>
      <c r="G63" s="4">
        <v>2507.2600000000002</v>
      </c>
      <c r="H63" s="4">
        <v>1.19</v>
      </c>
    </row>
    <row r="64" spans="2:8">
      <c r="B64" s="1" t="s">
        <v>1445</v>
      </c>
      <c r="C64" s="23">
        <v>6.43</v>
      </c>
      <c r="D64" s="1" t="s">
        <v>320</v>
      </c>
      <c r="E64" s="1" t="s">
        <v>1446</v>
      </c>
      <c r="F64" s="4">
        <v>250</v>
      </c>
      <c r="G64" s="4">
        <v>2500.71</v>
      </c>
      <c r="H64" s="4">
        <v>1.18</v>
      </c>
    </row>
    <row r="65" spans="2:8">
      <c r="B65" s="1" t="s">
        <v>1447</v>
      </c>
      <c r="C65" s="23">
        <v>6.33</v>
      </c>
      <c r="D65" s="1" t="s">
        <v>320</v>
      </c>
      <c r="E65" s="1" t="s">
        <v>1448</v>
      </c>
      <c r="F65" s="4">
        <v>250</v>
      </c>
      <c r="G65" s="4">
        <v>2479.9499999999998</v>
      </c>
      <c r="H65" s="4">
        <v>1.17</v>
      </c>
    </row>
    <row r="66" spans="2:8">
      <c r="B66" s="1" t="s">
        <v>1449</v>
      </c>
      <c r="C66" s="23">
        <v>7.01</v>
      </c>
      <c r="D66" s="1" t="s">
        <v>320</v>
      </c>
      <c r="E66" s="1" t="s">
        <v>1450</v>
      </c>
      <c r="F66" s="4">
        <v>250</v>
      </c>
      <c r="G66" s="4">
        <v>2443.2199999999998</v>
      </c>
      <c r="H66" s="4">
        <v>1.1599999999999999</v>
      </c>
    </row>
    <row r="67" spans="2:8">
      <c r="B67" s="1" t="s">
        <v>1283</v>
      </c>
      <c r="C67" s="23">
        <v>7.3</v>
      </c>
      <c r="D67" s="1" t="s">
        <v>320</v>
      </c>
      <c r="E67" s="1" t="s">
        <v>874</v>
      </c>
      <c r="F67" s="4">
        <v>250</v>
      </c>
      <c r="G67" s="4">
        <v>2432.3000000000002</v>
      </c>
      <c r="H67" s="4">
        <v>1.1499999999999999</v>
      </c>
    </row>
    <row r="68" spans="2:8">
      <c r="B68" s="1" t="s">
        <v>1451</v>
      </c>
      <c r="C68" s="23">
        <v>7.04</v>
      </c>
      <c r="D68" s="1" t="s">
        <v>320</v>
      </c>
      <c r="E68" s="1" t="s">
        <v>856</v>
      </c>
      <c r="F68" s="4">
        <v>250</v>
      </c>
      <c r="G68" s="4">
        <v>2424.5</v>
      </c>
      <c r="H68" s="4">
        <v>1.1499999999999999</v>
      </c>
    </row>
    <row r="69" spans="2:8">
      <c r="B69" s="1" t="s">
        <v>1452</v>
      </c>
      <c r="C69" s="23">
        <v>7.14</v>
      </c>
      <c r="D69" s="1" t="s">
        <v>320</v>
      </c>
      <c r="E69" s="1" t="s">
        <v>1453</v>
      </c>
      <c r="F69" s="4">
        <v>250</v>
      </c>
      <c r="G69" s="4">
        <v>2421.81</v>
      </c>
      <c r="H69" s="4">
        <v>1.1499999999999999</v>
      </c>
    </row>
    <row r="70" spans="2:8">
      <c r="B70" s="1" t="s">
        <v>1454</v>
      </c>
      <c r="C70" s="23">
        <v>7</v>
      </c>
      <c r="D70" s="1" t="s">
        <v>320</v>
      </c>
      <c r="E70" s="1" t="s">
        <v>1455</v>
      </c>
      <c r="F70" s="4">
        <v>150</v>
      </c>
      <c r="G70" s="4">
        <v>1538.25</v>
      </c>
      <c r="H70" s="4">
        <v>0.73</v>
      </c>
    </row>
    <row r="71" spans="2:8">
      <c r="B71" s="1" t="s">
        <v>1456</v>
      </c>
      <c r="C71" s="23">
        <v>5.0999999999999996</v>
      </c>
      <c r="D71" s="1" t="s">
        <v>320</v>
      </c>
      <c r="E71" s="1" t="s">
        <v>1457</v>
      </c>
      <c r="F71" s="4">
        <v>150</v>
      </c>
      <c r="G71" s="4">
        <v>1502.6</v>
      </c>
      <c r="H71" s="4">
        <v>0.71</v>
      </c>
    </row>
    <row r="72" spans="2:8">
      <c r="B72" s="1" t="s">
        <v>1458</v>
      </c>
      <c r="C72" s="23">
        <v>5</v>
      </c>
      <c r="D72" s="1" t="s">
        <v>332</v>
      </c>
      <c r="E72" s="1" t="s">
        <v>1459</v>
      </c>
      <c r="F72" s="4">
        <v>150</v>
      </c>
      <c r="G72" s="4">
        <v>1501.29</v>
      </c>
      <c r="H72" s="4">
        <v>0.71</v>
      </c>
    </row>
    <row r="73" spans="2:8">
      <c r="B73" s="1" t="s">
        <v>1460</v>
      </c>
      <c r="C73" s="23">
        <v>6.18</v>
      </c>
      <c r="D73" s="1" t="s">
        <v>320</v>
      </c>
      <c r="E73" s="1" t="s">
        <v>1461</v>
      </c>
      <c r="F73" s="4">
        <v>100</v>
      </c>
      <c r="G73" s="4">
        <v>1017.74</v>
      </c>
      <c r="H73" s="4">
        <v>0.48</v>
      </c>
    </row>
    <row r="74" spans="2:8">
      <c r="B74" s="1" t="s">
        <v>1462</v>
      </c>
      <c r="C74" s="23">
        <v>5.18</v>
      </c>
      <c r="D74" s="1" t="s">
        <v>320</v>
      </c>
      <c r="E74" s="1" t="s">
        <v>1463</v>
      </c>
      <c r="F74" s="4">
        <v>100</v>
      </c>
      <c r="G74" s="4">
        <v>1002.52</v>
      </c>
      <c r="H74" s="4">
        <v>0.47</v>
      </c>
    </row>
    <row r="75" spans="2:8">
      <c r="B75" s="1" t="s">
        <v>1464</v>
      </c>
      <c r="C75" s="23">
        <v>7.85</v>
      </c>
      <c r="D75" s="1" t="s">
        <v>320</v>
      </c>
      <c r="E75" s="1" t="s">
        <v>1465</v>
      </c>
      <c r="F75" s="4">
        <v>100</v>
      </c>
      <c r="G75" s="4">
        <v>1001.21</v>
      </c>
      <c r="H75" s="4">
        <v>0.47</v>
      </c>
    </row>
    <row r="76" spans="2:8">
      <c r="B76" s="1" t="s">
        <v>1466</v>
      </c>
      <c r="C76" s="23">
        <v>7.24</v>
      </c>
      <c r="D76" s="1" t="s">
        <v>320</v>
      </c>
      <c r="E76" s="1" t="s">
        <v>1467</v>
      </c>
      <c r="F76" s="4">
        <v>50</v>
      </c>
      <c r="G76" s="4">
        <v>523.79</v>
      </c>
      <c r="H76" s="4">
        <v>0.25</v>
      </c>
    </row>
    <row r="77" spans="2:8">
      <c r="B77" s="1" t="s">
        <v>1287</v>
      </c>
      <c r="C77" s="23">
        <v>5.98</v>
      </c>
      <c r="D77" s="1" t="s">
        <v>320</v>
      </c>
      <c r="E77" s="1" t="s">
        <v>1288</v>
      </c>
      <c r="F77" s="4">
        <v>50</v>
      </c>
      <c r="G77" s="4">
        <v>501.94</v>
      </c>
      <c r="H77" s="4">
        <v>0.24</v>
      </c>
    </row>
    <row r="78" spans="2:8">
      <c r="B78" s="1" t="s">
        <v>1468</v>
      </c>
      <c r="C78" s="23">
        <v>5.58</v>
      </c>
      <c r="D78" s="1" t="s">
        <v>320</v>
      </c>
      <c r="E78" s="1" t="s">
        <v>1469</v>
      </c>
      <c r="F78" s="4">
        <v>50</v>
      </c>
      <c r="G78" s="4">
        <v>501.79</v>
      </c>
      <c r="H78" s="4">
        <v>0.24</v>
      </c>
    </row>
    <row r="79" spans="2:8">
      <c r="B79" s="1" t="s">
        <v>1470</v>
      </c>
      <c r="C79" s="23">
        <v>5.04</v>
      </c>
      <c r="D79" s="1" t="s">
        <v>332</v>
      </c>
      <c r="E79" s="1" t="s">
        <v>1471</v>
      </c>
      <c r="F79" s="4">
        <v>50</v>
      </c>
      <c r="G79" s="4">
        <v>500.81</v>
      </c>
      <c r="H79" s="4">
        <v>0.24</v>
      </c>
    </row>
    <row r="80" spans="2:8">
      <c r="B80" s="1" t="s">
        <v>1472</v>
      </c>
      <c r="C80" s="23">
        <v>4.8899999999999997</v>
      </c>
      <c r="D80" s="1" t="s">
        <v>332</v>
      </c>
      <c r="E80" s="1" t="s">
        <v>1473</v>
      </c>
      <c r="F80" s="4">
        <v>500</v>
      </c>
      <c r="G80" s="4">
        <v>500.57</v>
      </c>
      <c r="H80" s="4">
        <v>0.24</v>
      </c>
    </row>
    <row r="81" spans="2:8">
      <c r="B81" s="1" t="s">
        <v>887</v>
      </c>
      <c r="C81" s="23">
        <v>6.44</v>
      </c>
      <c r="D81" s="1" t="s">
        <v>320</v>
      </c>
      <c r="E81" s="1" t="s">
        <v>888</v>
      </c>
      <c r="F81" s="4">
        <v>50</v>
      </c>
      <c r="G81" s="4">
        <v>499.9</v>
      </c>
      <c r="H81" s="4">
        <v>0.24</v>
      </c>
    </row>
    <row r="82" spans="2:8">
      <c r="B82" s="2" t="s">
        <v>336</v>
      </c>
      <c r="C82" s="30"/>
      <c r="D82" s="2"/>
      <c r="E82" s="2"/>
      <c r="F82" s="10"/>
      <c r="G82" s="10">
        <f>SUM(G48:G81)</f>
        <v>112795.08000000003</v>
      </c>
      <c r="H82" s="10">
        <f>SUM(H48:H81)</f>
        <v>53.389999999999986</v>
      </c>
    </row>
    <row r="83" spans="2:8">
      <c r="B83" s="2" t="s">
        <v>110</v>
      </c>
      <c r="C83" s="23"/>
    </row>
    <row r="84" spans="2:8">
      <c r="B84" s="1" t="s">
        <v>507</v>
      </c>
      <c r="C84" s="23">
        <v>5.0999999999999996</v>
      </c>
      <c r="D84" s="1" t="s">
        <v>108</v>
      </c>
      <c r="E84" s="1" t="s">
        <v>508</v>
      </c>
      <c r="F84" s="4">
        <v>8000000</v>
      </c>
      <c r="G84" s="4">
        <v>7908.29</v>
      </c>
      <c r="H84" s="4">
        <v>3.74</v>
      </c>
    </row>
    <row r="85" spans="2:8">
      <c r="B85" s="1" t="s">
        <v>1208</v>
      </c>
      <c r="C85" s="23">
        <v>5.48</v>
      </c>
      <c r="D85" s="1" t="s">
        <v>111</v>
      </c>
      <c r="E85" s="1" t="s">
        <v>1209</v>
      </c>
      <c r="F85" s="4">
        <v>1000</v>
      </c>
      <c r="G85" s="4">
        <v>4979.09</v>
      </c>
      <c r="H85" s="4">
        <v>2.36</v>
      </c>
    </row>
    <row r="86" spans="2:8">
      <c r="B86" s="1" t="s">
        <v>1474</v>
      </c>
      <c r="C86" s="23">
        <v>5.3</v>
      </c>
      <c r="D86" s="1" t="s">
        <v>111</v>
      </c>
      <c r="E86" s="1" t="s">
        <v>1475</v>
      </c>
      <c r="F86" s="4">
        <v>1000</v>
      </c>
      <c r="G86" s="4">
        <v>4934.8</v>
      </c>
      <c r="H86" s="4">
        <v>2.34</v>
      </c>
    </row>
    <row r="87" spans="2:8">
      <c r="B87" s="1" t="s">
        <v>1216</v>
      </c>
      <c r="C87" s="23">
        <v>5.85</v>
      </c>
      <c r="D87" s="1" t="s">
        <v>1166</v>
      </c>
      <c r="E87" s="1" t="s">
        <v>1217</v>
      </c>
      <c r="F87" s="4">
        <v>1000</v>
      </c>
      <c r="G87" s="4">
        <v>4934.3599999999997</v>
      </c>
      <c r="H87" s="4">
        <v>2.34</v>
      </c>
    </row>
    <row r="88" spans="2:8">
      <c r="B88" s="1" t="s">
        <v>1476</v>
      </c>
      <c r="C88" s="23">
        <v>6.33</v>
      </c>
      <c r="D88" s="1" t="s">
        <v>111</v>
      </c>
      <c r="E88" s="1" t="s">
        <v>1477</v>
      </c>
      <c r="F88" s="4">
        <v>1000</v>
      </c>
      <c r="G88" s="4">
        <v>4879.1000000000004</v>
      </c>
      <c r="H88" s="4">
        <v>2.31</v>
      </c>
    </row>
    <row r="89" spans="2:8">
      <c r="B89" s="1" t="s">
        <v>1478</v>
      </c>
      <c r="C89" s="23">
        <v>5.96</v>
      </c>
      <c r="D89" s="1" t="s">
        <v>111</v>
      </c>
      <c r="E89" s="1" t="s">
        <v>1479</v>
      </c>
      <c r="F89" s="4">
        <v>1000</v>
      </c>
      <c r="G89" s="4">
        <v>4872.03</v>
      </c>
      <c r="H89" s="4">
        <v>2.31</v>
      </c>
    </row>
    <row r="90" spans="2:8">
      <c r="B90" s="1" t="s">
        <v>1132</v>
      </c>
      <c r="C90" s="23">
        <v>6.22</v>
      </c>
      <c r="D90" s="1" t="s">
        <v>111</v>
      </c>
      <c r="E90" s="1" t="s">
        <v>1133</v>
      </c>
      <c r="F90" s="4">
        <v>1000</v>
      </c>
      <c r="G90" s="4">
        <v>4813.07</v>
      </c>
      <c r="H90" s="4">
        <v>2.2799999999999998</v>
      </c>
    </row>
    <row r="91" spans="2:8">
      <c r="B91" s="1" t="s">
        <v>689</v>
      </c>
      <c r="C91" s="23">
        <v>6.18</v>
      </c>
      <c r="D91" s="1" t="s">
        <v>111</v>
      </c>
      <c r="E91" s="1" t="s">
        <v>690</v>
      </c>
      <c r="F91" s="4">
        <v>1000</v>
      </c>
      <c r="G91" s="4">
        <v>4785.29</v>
      </c>
      <c r="H91" s="4">
        <v>2.2599999999999998</v>
      </c>
    </row>
    <row r="92" spans="2:8">
      <c r="B92" s="1" t="s">
        <v>1480</v>
      </c>
      <c r="C92" s="23">
        <v>5.61</v>
      </c>
      <c r="D92" s="1" t="s">
        <v>111</v>
      </c>
      <c r="E92" s="1" t="s">
        <v>1481</v>
      </c>
      <c r="F92" s="4">
        <v>500</v>
      </c>
      <c r="G92" s="4">
        <v>2494.63</v>
      </c>
      <c r="H92" s="4">
        <v>1.18</v>
      </c>
    </row>
    <row r="93" spans="2:8">
      <c r="B93" s="1" t="s">
        <v>1482</v>
      </c>
      <c r="C93" s="23">
        <v>4.8499999999999996</v>
      </c>
      <c r="D93" s="1" t="s">
        <v>108</v>
      </c>
      <c r="E93" s="1" t="s">
        <v>1483</v>
      </c>
      <c r="F93" s="4">
        <v>2500000</v>
      </c>
      <c r="G93" s="4">
        <v>2481.86</v>
      </c>
      <c r="H93" s="4">
        <v>1.17</v>
      </c>
    </row>
    <row r="94" spans="2:8">
      <c r="B94" s="1" t="s">
        <v>1188</v>
      </c>
      <c r="C94" s="23">
        <v>6.22</v>
      </c>
      <c r="D94" s="1" t="s">
        <v>111</v>
      </c>
      <c r="E94" s="1" t="s">
        <v>1189</v>
      </c>
      <c r="F94" s="4">
        <v>500</v>
      </c>
      <c r="G94" s="4">
        <v>2468.06</v>
      </c>
      <c r="H94" s="4">
        <v>1.17</v>
      </c>
    </row>
    <row r="95" spans="2:8">
      <c r="B95" s="1" t="s">
        <v>1484</v>
      </c>
      <c r="C95" s="23">
        <v>5.96</v>
      </c>
      <c r="D95" s="1" t="s">
        <v>1166</v>
      </c>
      <c r="E95" s="1" t="s">
        <v>1485</v>
      </c>
      <c r="F95" s="4">
        <v>500</v>
      </c>
      <c r="G95" s="4">
        <v>2452.7399999999998</v>
      </c>
      <c r="H95" s="4">
        <v>1.1599999999999999</v>
      </c>
    </row>
    <row r="96" spans="2:8">
      <c r="B96" s="1" t="s">
        <v>1204</v>
      </c>
      <c r="C96" s="23">
        <v>5.96</v>
      </c>
      <c r="D96" s="1" t="s">
        <v>111</v>
      </c>
      <c r="E96" s="1" t="s">
        <v>1205</v>
      </c>
      <c r="F96" s="4">
        <v>500</v>
      </c>
      <c r="G96" s="4">
        <v>2436.4</v>
      </c>
      <c r="H96" s="4">
        <v>1.1499999999999999</v>
      </c>
    </row>
    <row r="97" spans="2:8">
      <c r="B97" s="1" t="s">
        <v>1324</v>
      </c>
      <c r="C97" s="23">
        <v>6.18</v>
      </c>
      <c r="D97" s="1" t="s">
        <v>111</v>
      </c>
      <c r="E97" s="1" t="s">
        <v>1325</v>
      </c>
      <c r="F97" s="4">
        <v>500</v>
      </c>
      <c r="G97" s="4">
        <v>2409.44</v>
      </c>
      <c r="H97" s="4">
        <v>1.1399999999999999</v>
      </c>
    </row>
    <row r="98" spans="2:8">
      <c r="B98" s="1" t="s">
        <v>1486</v>
      </c>
      <c r="C98" s="23">
        <v>6.18</v>
      </c>
      <c r="D98" s="1" t="s">
        <v>111</v>
      </c>
      <c r="E98" s="1" t="s">
        <v>1487</v>
      </c>
      <c r="F98" s="4">
        <v>500</v>
      </c>
      <c r="G98" s="4">
        <v>2407.08</v>
      </c>
      <c r="H98" s="4">
        <v>1.1399999999999999</v>
      </c>
    </row>
    <row r="99" spans="2:8">
      <c r="B99" s="2" t="s">
        <v>114</v>
      </c>
      <c r="C99" s="9"/>
      <c r="D99" s="2"/>
      <c r="E99" s="2"/>
      <c r="F99" s="10"/>
      <c r="G99" s="10">
        <f>SUM(G84:G98)</f>
        <v>59256.24</v>
      </c>
      <c r="H99" s="10">
        <f>SUM(H84:H98)</f>
        <v>28.05</v>
      </c>
    </row>
    <row r="100" spans="2:8">
      <c r="B100" s="2" t="s">
        <v>115</v>
      </c>
      <c r="C100" s="9"/>
      <c r="D100" s="2"/>
      <c r="E100" s="2"/>
      <c r="F100" s="10"/>
      <c r="G100" s="10">
        <v>10626</v>
      </c>
      <c r="H100" s="10">
        <v>5.03</v>
      </c>
    </row>
    <row r="101" spans="2:8">
      <c r="B101" s="2" t="s">
        <v>116</v>
      </c>
      <c r="C101" s="9"/>
      <c r="D101" s="2"/>
      <c r="E101" s="2"/>
      <c r="F101" s="10"/>
      <c r="G101" s="10">
        <f>+G46+G82+G99+G100</f>
        <v>207868.14</v>
      </c>
      <c r="H101" s="10">
        <f>+H46+H82+H99+H100</f>
        <v>98.399999999999991</v>
      </c>
    </row>
    <row r="102" spans="2:8">
      <c r="B102" s="2" t="s">
        <v>117</v>
      </c>
      <c r="C102" s="9"/>
      <c r="D102" s="2"/>
      <c r="E102" s="2"/>
      <c r="F102" s="10"/>
      <c r="G102" s="10">
        <f>+G103-G101</f>
        <v>3419.9323273999908</v>
      </c>
      <c r="H102" s="10">
        <f>+H103-H101</f>
        <v>1.6000000000000085</v>
      </c>
    </row>
    <row r="103" spans="2:8">
      <c r="B103" s="2" t="s">
        <v>118</v>
      </c>
      <c r="C103" s="9"/>
      <c r="D103" s="2"/>
      <c r="E103" s="2"/>
      <c r="F103" s="10"/>
      <c r="G103" s="10">
        <v>211288.0723274</v>
      </c>
      <c r="H103" s="10">
        <v>100</v>
      </c>
    </row>
    <row r="104" spans="2:8">
      <c r="B104" s="1" t="s">
        <v>119</v>
      </c>
    </row>
    <row r="105" spans="2:8">
      <c r="B105" s="1" t="s">
        <v>120</v>
      </c>
    </row>
    <row r="106" spans="2:8">
      <c r="B106" s="2" t="s">
        <v>121</v>
      </c>
      <c r="C106" s="31">
        <v>44742</v>
      </c>
    </row>
    <row r="107" spans="2:8" ht="25.5">
      <c r="B107" s="11" t="s">
        <v>122</v>
      </c>
      <c r="C107" s="9" t="s">
        <v>123</v>
      </c>
    </row>
    <row r="108" spans="2:8">
      <c r="B108" s="2"/>
    </row>
    <row r="109" spans="2:8">
      <c r="B109" s="2" t="s">
        <v>1054</v>
      </c>
      <c r="C109" s="9" t="s">
        <v>123</v>
      </c>
    </row>
    <row r="110" spans="2:8">
      <c r="B110" s="2" t="s">
        <v>1055</v>
      </c>
      <c r="C110" s="9" t="s">
        <v>123</v>
      </c>
    </row>
    <row r="111" spans="2:8">
      <c r="B111" s="2" t="s">
        <v>1488</v>
      </c>
      <c r="C111" s="9"/>
    </row>
    <row r="112" spans="2:8">
      <c r="B112" s="2" t="s">
        <v>1489</v>
      </c>
      <c r="C112" s="9"/>
    </row>
    <row r="113" spans="2:3">
      <c r="B113" s="2" t="s">
        <v>1490</v>
      </c>
      <c r="C113" s="9"/>
    </row>
    <row r="114" spans="2:3">
      <c r="B114" s="2" t="s">
        <v>1491</v>
      </c>
      <c r="C114" s="9"/>
    </row>
    <row r="115" spans="2:3">
      <c r="B115" s="2" t="s">
        <v>1492</v>
      </c>
      <c r="C115" s="9"/>
    </row>
    <row r="116" spans="2:3">
      <c r="B116" s="2" t="s">
        <v>1493</v>
      </c>
      <c r="C116" s="9"/>
    </row>
    <row r="117" spans="2:3">
      <c r="B117" s="2" t="s">
        <v>1494</v>
      </c>
      <c r="C117" s="9"/>
    </row>
    <row r="118" spans="2:3">
      <c r="B118" s="2" t="s">
        <v>1495</v>
      </c>
      <c r="C118" s="9"/>
    </row>
    <row r="119" spans="2:3">
      <c r="B119" s="2" t="s">
        <v>1496</v>
      </c>
      <c r="C119" s="9"/>
    </row>
    <row r="120" spans="2:3">
      <c r="B120" s="2" t="s">
        <v>1497</v>
      </c>
      <c r="C120" s="9"/>
    </row>
    <row r="121" spans="2:3">
      <c r="B121" s="2" t="s">
        <v>1498</v>
      </c>
      <c r="C121" s="9"/>
    </row>
    <row r="122" spans="2:3">
      <c r="B122" s="2" t="s">
        <v>1499</v>
      </c>
      <c r="C122" s="9"/>
    </row>
    <row r="123" spans="2:3">
      <c r="B123" s="2" t="s">
        <v>1500</v>
      </c>
      <c r="C123" s="9"/>
    </row>
    <row r="124" spans="2:3">
      <c r="B124" s="2" t="s">
        <v>1501</v>
      </c>
      <c r="C124" s="9"/>
    </row>
    <row r="125" spans="2:3">
      <c r="B125" s="2" t="s">
        <v>1502</v>
      </c>
      <c r="C125" s="9"/>
    </row>
    <row r="126" spans="2:3">
      <c r="B126" s="2" t="s">
        <v>1503</v>
      </c>
      <c r="C126" s="9"/>
    </row>
    <row r="127" spans="2:3">
      <c r="B127" s="24" t="s">
        <v>1233</v>
      </c>
      <c r="C127" s="9"/>
    </row>
    <row r="128" spans="2:3">
      <c r="B128" s="24" t="s">
        <v>1504</v>
      </c>
    </row>
    <row r="130" spans="2:9" ht="15">
      <c r="B130" s="59" t="s">
        <v>1505</v>
      </c>
      <c r="C130" s="23"/>
    </row>
    <row r="131" spans="2:9">
      <c r="C131" s="23"/>
    </row>
    <row r="132" spans="2:9">
      <c r="B132" s="24" t="s">
        <v>1350</v>
      </c>
      <c r="C132" s="23"/>
    </row>
    <row r="133" spans="2:9">
      <c r="B133" s="433" t="s">
        <v>1351</v>
      </c>
      <c r="C133" s="435" t="s">
        <v>1352</v>
      </c>
      <c r="D133" s="435"/>
      <c r="E133" s="436" t="s">
        <v>1353</v>
      </c>
      <c r="F133" s="435" t="s">
        <v>1354</v>
      </c>
      <c r="I133" s="4"/>
    </row>
    <row r="134" spans="2:9" ht="21" customHeight="1">
      <c r="B134" s="434"/>
      <c r="C134" s="435"/>
      <c r="D134" s="435"/>
      <c r="E134" s="437"/>
      <c r="F134" s="435"/>
      <c r="I134" s="60"/>
    </row>
    <row r="135" spans="2:9" ht="15">
      <c r="B135" s="61" t="s">
        <v>1357</v>
      </c>
      <c r="C135" s="438" t="s">
        <v>1356</v>
      </c>
      <c r="D135" s="438"/>
      <c r="E135" s="62">
        <v>250000000</v>
      </c>
      <c r="F135" s="63">
        <v>1.1599999999999999</v>
      </c>
    </row>
    <row r="136" spans="2:9" ht="15">
      <c r="B136" s="61" t="s">
        <v>1506</v>
      </c>
      <c r="C136" s="438" t="s">
        <v>1356</v>
      </c>
      <c r="D136" s="438"/>
      <c r="E136" s="62">
        <v>250000000</v>
      </c>
      <c r="F136" s="63">
        <v>1.1599999999999999</v>
      </c>
    </row>
    <row r="137" spans="2:9">
      <c r="C137" s="23"/>
    </row>
    <row r="138" spans="2:9">
      <c r="B138" s="50" t="s">
        <v>1247</v>
      </c>
      <c r="C138" s="51"/>
      <c r="D138" s="52"/>
    </row>
    <row r="139" spans="2:9" ht="30">
      <c r="B139" s="53" t="s">
        <v>1248</v>
      </c>
      <c r="C139" s="54" t="s">
        <v>1249</v>
      </c>
      <c r="D139" s="53" t="s">
        <v>1250</v>
      </c>
    </row>
    <row r="140" spans="2:9">
      <c r="B140" s="55" t="s">
        <v>1251</v>
      </c>
      <c r="C140" s="56">
        <v>221.24</v>
      </c>
      <c r="D140" s="57">
        <v>2.64</v>
      </c>
      <c r="F140" s="58"/>
    </row>
    <row r="143" spans="2:9" ht="63" customHeight="1">
      <c r="B143" s="430" t="s">
        <v>1061</v>
      </c>
      <c r="C143" s="430"/>
      <c r="D143" s="430"/>
      <c r="E143" s="430"/>
      <c r="F143" s="430"/>
    </row>
    <row r="146" spans="1:8">
      <c r="A146" s="3" t="s">
        <v>0</v>
      </c>
      <c r="B146" s="390" t="s">
        <v>1507</v>
      </c>
      <c r="C146" s="390"/>
      <c r="D146" s="390"/>
      <c r="E146" s="390"/>
    </row>
    <row r="150" spans="1:8">
      <c r="B150" s="1" t="s">
        <v>97</v>
      </c>
    </row>
    <row r="152" spans="1:8">
      <c r="B152" s="6" t="s">
        <v>98</v>
      </c>
      <c r="C152" s="7" t="s">
        <v>99</v>
      </c>
      <c r="D152" s="6" t="s">
        <v>100</v>
      </c>
      <c r="E152" s="6" t="s">
        <v>101</v>
      </c>
      <c r="F152" s="8" t="s">
        <v>102</v>
      </c>
      <c r="G152" s="8" t="s">
        <v>103</v>
      </c>
      <c r="H152" s="8" t="s">
        <v>104</v>
      </c>
    </row>
    <row r="153" spans="1:8">
      <c r="B153" s="2"/>
      <c r="C153" s="9"/>
      <c r="D153" s="2"/>
      <c r="E153" s="2"/>
      <c r="F153" s="10"/>
      <c r="G153" s="10"/>
      <c r="H153" s="10"/>
    </row>
    <row r="154" spans="1:8" ht="15.75">
      <c r="B154" s="69" t="s">
        <v>1371</v>
      </c>
      <c r="C154" s="9"/>
      <c r="D154" s="2"/>
      <c r="E154" s="2"/>
      <c r="F154" s="10"/>
      <c r="G154" s="10"/>
      <c r="H154" s="10"/>
    </row>
    <row r="155" spans="1:8">
      <c r="B155" s="2"/>
      <c r="C155" s="9"/>
      <c r="D155" s="2"/>
      <c r="E155" s="2"/>
      <c r="F155" s="10"/>
      <c r="G155" s="10"/>
      <c r="H155" s="10"/>
    </row>
    <row r="156" spans="1:8" s="70" customFormat="1">
      <c r="B156" s="73" t="s">
        <v>1372</v>
      </c>
      <c r="C156" s="74"/>
      <c r="F156" s="72"/>
      <c r="G156" s="72"/>
      <c r="H156" s="72"/>
    </row>
    <row r="157" spans="1:8" s="70" customFormat="1">
      <c r="B157"/>
      <c r="C157" s="74"/>
      <c r="F157" s="72"/>
      <c r="G157" s="72"/>
      <c r="H157" s="72"/>
    </row>
    <row r="158" spans="1:8" s="70" customFormat="1">
      <c r="B158" t="s">
        <v>1373</v>
      </c>
      <c r="C158" s="81">
        <v>788527303.70000005</v>
      </c>
      <c r="F158" s="72"/>
      <c r="G158" s="76"/>
      <c r="H158" s="72"/>
    </row>
    <row r="159" spans="1:8" s="70" customFormat="1">
      <c r="B159"/>
      <c r="C159" s="81"/>
      <c r="F159" s="72"/>
      <c r="G159" s="76"/>
      <c r="H159" s="72"/>
    </row>
    <row r="160" spans="1:8" s="70" customFormat="1">
      <c r="B160" t="s">
        <v>1374</v>
      </c>
      <c r="C160" s="81">
        <v>669327303.70000005</v>
      </c>
      <c r="F160" s="72"/>
      <c r="G160" s="76"/>
      <c r="H160" s="72"/>
    </row>
    <row r="161" spans="2:8" s="70" customFormat="1">
      <c r="B161"/>
      <c r="C161" s="81"/>
      <c r="F161" s="72"/>
      <c r="G161" s="76"/>
      <c r="H161" s="72"/>
    </row>
    <row r="162" spans="2:8" s="70" customFormat="1">
      <c r="B162" t="s">
        <v>1375</v>
      </c>
      <c r="C162" s="81">
        <v>119200000</v>
      </c>
      <c r="F162" s="72"/>
      <c r="G162" s="76"/>
      <c r="H162" s="72"/>
    </row>
    <row r="163" spans="2:8" s="70" customFormat="1">
      <c r="B163"/>
      <c r="C163" s="81"/>
      <c r="F163" s="72"/>
      <c r="G163" s="76"/>
      <c r="H163" s="72"/>
    </row>
    <row r="164" spans="2:8" s="70" customFormat="1">
      <c r="B164" s="73" t="s">
        <v>1376</v>
      </c>
      <c r="C164" s="82">
        <v>320030263</v>
      </c>
      <c r="F164" s="72"/>
      <c r="G164" s="76"/>
      <c r="H164" s="72"/>
    </row>
    <row r="165" spans="2:8" s="70" customFormat="1">
      <c r="B165"/>
      <c r="C165" s="81"/>
      <c r="F165" s="72"/>
      <c r="G165" s="76"/>
      <c r="H165" s="72"/>
    </row>
    <row r="166" spans="2:8" s="70" customFormat="1">
      <c r="B166" t="s">
        <v>1377</v>
      </c>
      <c r="C166" s="81">
        <v>145374263</v>
      </c>
      <c r="F166" s="72"/>
      <c r="G166" s="76"/>
      <c r="H166" s="72"/>
    </row>
    <row r="167" spans="2:8" s="70" customFormat="1">
      <c r="B167"/>
      <c r="C167" s="81"/>
      <c r="F167" s="72"/>
      <c r="G167" s="76"/>
      <c r="H167" s="72"/>
    </row>
    <row r="168" spans="2:8" s="70" customFormat="1" ht="25.5">
      <c r="B168" s="79" t="s">
        <v>1378</v>
      </c>
      <c r="C168" s="81">
        <v>174656000</v>
      </c>
      <c r="F168" s="72"/>
      <c r="G168" s="76"/>
      <c r="H168" s="72"/>
    </row>
    <row r="169" spans="2:8" s="70" customFormat="1">
      <c r="B169"/>
      <c r="C169" s="81"/>
      <c r="F169" s="72"/>
      <c r="G169" s="76"/>
      <c r="H169" s="72"/>
    </row>
    <row r="170" spans="2:8" s="70" customFormat="1" ht="25.5">
      <c r="B170" s="79" t="s">
        <v>1379</v>
      </c>
      <c r="C170" s="75">
        <v>149989127.66999999</v>
      </c>
      <c r="F170" s="72"/>
      <c r="G170" s="76"/>
      <c r="H170" s="72"/>
    </row>
    <row r="171" spans="2:8" s="70" customFormat="1">
      <c r="B171"/>
      <c r="C171" s="81"/>
      <c r="F171" s="72"/>
      <c r="G171" s="76"/>
      <c r="H171" s="72"/>
    </row>
    <row r="172" spans="2:8" s="70" customFormat="1">
      <c r="B172" s="73" t="s">
        <v>1380</v>
      </c>
      <c r="C172" s="82">
        <v>295363390.66999996</v>
      </c>
      <c r="F172" s="72"/>
      <c r="G172" s="76"/>
      <c r="H172" s="72"/>
    </row>
    <row r="173" spans="2:8" s="70" customFormat="1">
      <c r="B173" s="80"/>
      <c r="C173" s="23"/>
      <c r="F173" s="72"/>
      <c r="G173" s="72"/>
      <c r="H173" s="72"/>
    </row>
    <row r="174" spans="2:8" s="70" customFormat="1">
      <c r="B174" s="1" t="s">
        <v>1381</v>
      </c>
      <c r="C174" s="75"/>
      <c r="F174" s="72"/>
      <c r="G174" s="72"/>
    </row>
    <row r="176" spans="2:8">
      <c r="B176" s="2"/>
      <c r="C176" s="9"/>
    </row>
    <row r="177" spans="2:2">
      <c r="B177" s="2"/>
    </row>
  </sheetData>
  <mergeCells count="16">
    <mergeCell ref="B143:F143"/>
    <mergeCell ref="B146:E146"/>
    <mergeCell ref="B133:B134"/>
    <mergeCell ref="C133:D134"/>
    <mergeCell ref="E133:E134"/>
    <mergeCell ref="F133:F134"/>
    <mergeCell ref="C135:D135"/>
    <mergeCell ref="C136:D136"/>
    <mergeCell ref="C12:C13"/>
    <mergeCell ref="D12:D13"/>
    <mergeCell ref="E12:E13"/>
    <mergeCell ref="B1:E1"/>
    <mergeCell ref="C3:C7"/>
    <mergeCell ref="D3:D7"/>
    <mergeCell ref="B10:E10"/>
    <mergeCell ref="B11:E11"/>
  </mergeCells>
  <hyperlinks>
    <hyperlink ref="A1" location="Index!A1" display="Index" xr:uid="{5DD10CB7-1422-48A3-8AB8-8AB380DE151C}"/>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E9C68-95FC-4FE3-9BEF-32FFC8DC7759}">
  <dimension ref="A1:H108"/>
  <sheetViews>
    <sheetView workbookViewId="0">
      <selection activeCell="B1" sqref="B1:E1"/>
    </sheetView>
  </sheetViews>
  <sheetFormatPr defaultRowHeight="12.75"/>
  <cols>
    <col min="1" max="1" width="5.42578125" style="1" bestFit="1" customWidth="1"/>
    <col min="2" max="2" width="85.7109375" style="1" customWidth="1"/>
    <col min="3" max="3" width="25.7109375" style="5" customWidth="1"/>
    <col min="4" max="4" width="25.7109375" style="1" customWidth="1"/>
    <col min="5" max="5" width="14.1406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115" style="1" bestFit="1" customWidth="1"/>
    <col min="259" max="259" width="13.140625" style="1" bestFit="1" customWidth="1"/>
    <col min="260" max="260" width="13.5703125" style="1" bestFit="1" customWidth="1"/>
    <col min="261" max="261" width="14.140625" style="1" bestFit="1" customWidth="1"/>
    <col min="262" max="262" width="10.5703125" style="1" bestFit="1" customWidth="1"/>
    <col min="263" max="263" width="18.140625" style="1" bestFit="1" customWidth="1"/>
    <col min="264" max="512" width="9.140625" style="1"/>
    <col min="513" max="513" width="5.42578125" style="1" bestFit="1" customWidth="1"/>
    <col min="514" max="514" width="115" style="1" bestFit="1" customWidth="1"/>
    <col min="515" max="515" width="13.140625" style="1" bestFit="1" customWidth="1"/>
    <col min="516" max="516" width="13.5703125" style="1" bestFit="1" customWidth="1"/>
    <col min="517" max="517" width="14.140625" style="1" bestFit="1" customWidth="1"/>
    <col min="518" max="518" width="10.5703125" style="1" bestFit="1" customWidth="1"/>
    <col min="519" max="519" width="18.140625" style="1" bestFit="1" customWidth="1"/>
    <col min="520" max="768" width="9.140625" style="1"/>
    <col min="769" max="769" width="5.42578125" style="1" bestFit="1" customWidth="1"/>
    <col min="770" max="770" width="115" style="1" bestFit="1" customWidth="1"/>
    <col min="771" max="771" width="13.140625" style="1" bestFit="1" customWidth="1"/>
    <col min="772" max="772" width="13.5703125" style="1" bestFit="1" customWidth="1"/>
    <col min="773" max="773" width="14.14062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115" style="1" bestFit="1" customWidth="1"/>
    <col min="1027" max="1027" width="13.140625" style="1" bestFit="1" customWidth="1"/>
    <col min="1028" max="1028" width="13.5703125" style="1" bestFit="1" customWidth="1"/>
    <col min="1029" max="1029" width="14.14062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115" style="1" bestFit="1" customWidth="1"/>
    <col min="1283" max="1283" width="13.140625" style="1" bestFit="1" customWidth="1"/>
    <col min="1284" max="1284" width="13.5703125" style="1" bestFit="1" customWidth="1"/>
    <col min="1285" max="1285" width="14.14062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115" style="1" bestFit="1" customWidth="1"/>
    <col min="1539" max="1539" width="13.140625" style="1" bestFit="1" customWidth="1"/>
    <col min="1540" max="1540" width="13.5703125" style="1" bestFit="1" customWidth="1"/>
    <col min="1541" max="1541" width="14.14062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115" style="1" bestFit="1" customWidth="1"/>
    <col min="1795" max="1795" width="13.140625" style="1" bestFit="1" customWidth="1"/>
    <col min="1796" max="1796" width="13.5703125" style="1" bestFit="1" customWidth="1"/>
    <col min="1797" max="1797" width="14.14062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115" style="1" bestFit="1" customWidth="1"/>
    <col min="2051" max="2051" width="13.140625" style="1" bestFit="1" customWidth="1"/>
    <col min="2052" max="2052" width="13.5703125" style="1" bestFit="1" customWidth="1"/>
    <col min="2053" max="2053" width="14.14062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115" style="1" bestFit="1" customWidth="1"/>
    <col min="2307" max="2307" width="13.140625" style="1" bestFit="1" customWidth="1"/>
    <col min="2308" max="2308" width="13.5703125" style="1" bestFit="1" customWidth="1"/>
    <col min="2309" max="2309" width="14.14062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115" style="1" bestFit="1" customWidth="1"/>
    <col min="2563" max="2563" width="13.140625" style="1" bestFit="1" customWidth="1"/>
    <col min="2564" max="2564" width="13.5703125" style="1" bestFit="1" customWidth="1"/>
    <col min="2565" max="2565" width="14.14062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115" style="1" bestFit="1" customWidth="1"/>
    <col min="2819" max="2819" width="13.140625" style="1" bestFit="1" customWidth="1"/>
    <col min="2820" max="2820" width="13.5703125" style="1" bestFit="1" customWidth="1"/>
    <col min="2821" max="2821" width="14.14062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115" style="1" bestFit="1" customWidth="1"/>
    <col min="3075" max="3075" width="13.140625" style="1" bestFit="1" customWidth="1"/>
    <col min="3076" max="3076" width="13.5703125" style="1" bestFit="1" customWidth="1"/>
    <col min="3077" max="3077" width="14.14062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115" style="1" bestFit="1" customWidth="1"/>
    <col min="3331" max="3331" width="13.140625" style="1" bestFit="1" customWidth="1"/>
    <col min="3332" max="3332" width="13.5703125" style="1" bestFit="1" customWidth="1"/>
    <col min="3333" max="3333" width="14.14062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115" style="1" bestFit="1" customWidth="1"/>
    <col min="3587" max="3587" width="13.140625" style="1" bestFit="1" customWidth="1"/>
    <col min="3588" max="3588" width="13.5703125" style="1" bestFit="1" customWidth="1"/>
    <col min="3589" max="3589" width="14.14062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115" style="1" bestFit="1" customWidth="1"/>
    <col min="3843" max="3843" width="13.140625" style="1" bestFit="1" customWidth="1"/>
    <col min="3844" max="3844" width="13.5703125" style="1" bestFit="1" customWidth="1"/>
    <col min="3845" max="3845" width="14.14062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115" style="1" bestFit="1" customWidth="1"/>
    <col min="4099" max="4099" width="13.140625" style="1" bestFit="1" customWidth="1"/>
    <col min="4100" max="4100" width="13.5703125" style="1" bestFit="1" customWidth="1"/>
    <col min="4101" max="4101" width="14.14062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115" style="1" bestFit="1" customWidth="1"/>
    <col min="4355" max="4355" width="13.140625" style="1" bestFit="1" customWidth="1"/>
    <col min="4356" max="4356" width="13.5703125" style="1" bestFit="1" customWidth="1"/>
    <col min="4357" max="4357" width="14.14062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115" style="1" bestFit="1" customWidth="1"/>
    <col min="4611" max="4611" width="13.140625" style="1" bestFit="1" customWidth="1"/>
    <col min="4612" max="4612" width="13.5703125" style="1" bestFit="1" customWidth="1"/>
    <col min="4613" max="4613" width="14.14062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115" style="1" bestFit="1" customWidth="1"/>
    <col min="4867" max="4867" width="13.140625" style="1" bestFit="1" customWidth="1"/>
    <col min="4868" max="4868" width="13.5703125" style="1" bestFit="1" customWidth="1"/>
    <col min="4869" max="4869" width="14.14062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115" style="1" bestFit="1" customWidth="1"/>
    <col min="5123" max="5123" width="13.140625" style="1" bestFit="1" customWidth="1"/>
    <col min="5124" max="5124" width="13.5703125" style="1" bestFit="1" customWidth="1"/>
    <col min="5125" max="5125" width="14.14062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115" style="1" bestFit="1" customWidth="1"/>
    <col min="5379" max="5379" width="13.140625" style="1" bestFit="1" customWidth="1"/>
    <col min="5380" max="5380" width="13.5703125" style="1" bestFit="1" customWidth="1"/>
    <col min="5381" max="5381" width="14.14062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115" style="1" bestFit="1" customWidth="1"/>
    <col min="5635" max="5635" width="13.140625" style="1" bestFit="1" customWidth="1"/>
    <col min="5636" max="5636" width="13.5703125" style="1" bestFit="1" customWidth="1"/>
    <col min="5637" max="5637" width="14.14062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115" style="1" bestFit="1" customWidth="1"/>
    <col min="5891" max="5891" width="13.140625" style="1" bestFit="1" customWidth="1"/>
    <col min="5892" max="5892" width="13.5703125" style="1" bestFit="1" customWidth="1"/>
    <col min="5893" max="5893" width="14.14062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115" style="1" bestFit="1" customWidth="1"/>
    <col min="6147" max="6147" width="13.140625" style="1" bestFit="1" customWidth="1"/>
    <col min="6148" max="6148" width="13.5703125" style="1" bestFit="1" customWidth="1"/>
    <col min="6149" max="6149" width="14.14062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115" style="1" bestFit="1" customWidth="1"/>
    <col min="6403" max="6403" width="13.140625" style="1" bestFit="1" customWidth="1"/>
    <col min="6404" max="6404" width="13.5703125" style="1" bestFit="1" customWidth="1"/>
    <col min="6405" max="6405" width="14.14062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115" style="1" bestFit="1" customWidth="1"/>
    <col min="6659" max="6659" width="13.140625" style="1" bestFit="1" customWidth="1"/>
    <col min="6660" max="6660" width="13.5703125" style="1" bestFit="1" customWidth="1"/>
    <col min="6661" max="6661" width="14.14062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115" style="1" bestFit="1" customWidth="1"/>
    <col min="6915" max="6915" width="13.140625" style="1" bestFit="1" customWidth="1"/>
    <col min="6916" max="6916" width="13.5703125" style="1" bestFit="1" customWidth="1"/>
    <col min="6917" max="6917" width="14.14062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115" style="1" bestFit="1" customWidth="1"/>
    <col min="7171" max="7171" width="13.140625" style="1" bestFit="1" customWidth="1"/>
    <col min="7172" max="7172" width="13.5703125" style="1" bestFit="1" customWidth="1"/>
    <col min="7173" max="7173" width="14.14062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115" style="1" bestFit="1" customWidth="1"/>
    <col min="7427" max="7427" width="13.140625" style="1" bestFit="1" customWidth="1"/>
    <col min="7428" max="7428" width="13.5703125" style="1" bestFit="1" customWidth="1"/>
    <col min="7429" max="7429" width="14.14062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115" style="1" bestFit="1" customWidth="1"/>
    <col min="7683" max="7683" width="13.140625" style="1" bestFit="1" customWidth="1"/>
    <col min="7684" max="7684" width="13.5703125" style="1" bestFit="1" customWidth="1"/>
    <col min="7685" max="7685" width="14.14062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115" style="1" bestFit="1" customWidth="1"/>
    <col min="7939" max="7939" width="13.140625" style="1" bestFit="1" customWidth="1"/>
    <col min="7940" max="7940" width="13.5703125" style="1" bestFit="1" customWidth="1"/>
    <col min="7941" max="7941" width="14.14062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115" style="1" bestFit="1" customWidth="1"/>
    <col min="8195" max="8195" width="13.140625" style="1" bestFit="1" customWidth="1"/>
    <col min="8196" max="8196" width="13.5703125" style="1" bestFit="1" customWidth="1"/>
    <col min="8197" max="8197" width="14.14062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115" style="1" bestFit="1" customWidth="1"/>
    <col min="8451" max="8451" width="13.140625" style="1" bestFit="1" customWidth="1"/>
    <col min="8452" max="8452" width="13.5703125" style="1" bestFit="1" customWidth="1"/>
    <col min="8453" max="8453" width="14.14062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115" style="1" bestFit="1" customWidth="1"/>
    <col min="8707" max="8707" width="13.140625" style="1" bestFit="1" customWidth="1"/>
    <col min="8708" max="8708" width="13.5703125" style="1" bestFit="1" customWidth="1"/>
    <col min="8709" max="8709" width="14.14062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115" style="1" bestFit="1" customWidth="1"/>
    <col min="8963" max="8963" width="13.140625" style="1" bestFit="1" customWidth="1"/>
    <col min="8964" max="8964" width="13.5703125" style="1" bestFit="1" customWidth="1"/>
    <col min="8965" max="8965" width="14.14062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115" style="1" bestFit="1" customWidth="1"/>
    <col min="9219" max="9219" width="13.140625" style="1" bestFit="1" customWidth="1"/>
    <col min="9220" max="9220" width="13.5703125" style="1" bestFit="1" customWidth="1"/>
    <col min="9221" max="9221" width="14.14062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115" style="1" bestFit="1" customWidth="1"/>
    <col min="9475" max="9475" width="13.140625" style="1" bestFit="1" customWidth="1"/>
    <col min="9476" max="9476" width="13.5703125" style="1" bestFit="1" customWidth="1"/>
    <col min="9477" max="9477" width="14.14062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115" style="1" bestFit="1" customWidth="1"/>
    <col min="9731" max="9731" width="13.140625" style="1" bestFit="1" customWidth="1"/>
    <col min="9732" max="9732" width="13.5703125" style="1" bestFit="1" customWidth="1"/>
    <col min="9733" max="9733" width="14.14062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115" style="1" bestFit="1" customWidth="1"/>
    <col min="9987" max="9987" width="13.140625" style="1" bestFit="1" customWidth="1"/>
    <col min="9988" max="9988" width="13.5703125" style="1" bestFit="1" customWidth="1"/>
    <col min="9989" max="9989" width="14.14062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115" style="1" bestFit="1" customWidth="1"/>
    <col min="10243" max="10243" width="13.140625" style="1" bestFit="1" customWidth="1"/>
    <col min="10244" max="10244" width="13.5703125" style="1" bestFit="1" customWidth="1"/>
    <col min="10245" max="10245" width="14.14062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115" style="1" bestFit="1" customWidth="1"/>
    <col min="10499" max="10499" width="13.140625" style="1" bestFit="1" customWidth="1"/>
    <col min="10500" max="10500" width="13.5703125" style="1" bestFit="1" customWidth="1"/>
    <col min="10501" max="10501" width="14.14062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115" style="1" bestFit="1" customWidth="1"/>
    <col min="10755" max="10755" width="13.140625" style="1" bestFit="1" customWidth="1"/>
    <col min="10756" max="10756" width="13.5703125" style="1" bestFit="1" customWidth="1"/>
    <col min="10757" max="10757" width="14.14062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115" style="1" bestFit="1" customWidth="1"/>
    <col min="11011" max="11011" width="13.140625" style="1" bestFit="1" customWidth="1"/>
    <col min="11012" max="11012" width="13.5703125" style="1" bestFit="1" customWidth="1"/>
    <col min="11013" max="11013" width="14.14062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115" style="1" bestFit="1" customWidth="1"/>
    <col min="11267" max="11267" width="13.140625" style="1" bestFit="1" customWidth="1"/>
    <col min="11268" max="11268" width="13.5703125" style="1" bestFit="1" customWidth="1"/>
    <col min="11269" max="11269" width="14.14062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115" style="1" bestFit="1" customWidth="1"/>
    <col min="11523" max="11523" width="13.140625" style="1" bestFit="1" customWidth="1"/>
    <col min="11524" max="11524" width="13.5703125" style="1" bestFit="1" customWidth="1"/>
    <col min="11525" max="11525" width="14.14062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115" style="1" bestFit="1" customWidth="1"/>
    <col min="11779" max="11779" width="13.140625" style="1" bestFit="1" customWidth="1"/>
    <col min="11780" max="11780" width="13.5703125" style="1" bestFit="1" customWidth="1"/>
    <col min="11781" max="11781" width="14.14062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115" style="1" bestFit="1" customWidth="1"/>
    <col min="12035" max="12035" width="13.140625" style="1" bestFit="1" customWidth="1"/>
    <col min="12036" max="12036" width="13.5703125" style="1" bestFit="1" customWidth="1"/>
    <col min="12037" max="12037" width="14.14062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115" style="1" bestFit="1" customWidth="1"/>
    <col min="12291" max="12291" width="13.140625" style="1" bestFit="1" customWidth="1"/>
    <col min="12292" max="12292" width="13.5703125" style="1" bestFit="1" customWidth="1"/>
    <col min="12293" max="12293" width="14.14062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115" style="1" bestFit="1" customWidth="1"/>
    <col min="12547" max="12547" width="13.140625" style="1" bestFit="1" customWidth="1"/>
    <col min="12548" max="12548" width="13.5703125" style="1" bestFit="1" customWidth="1"/>
    <col min="12549" max="12549" width="14.14062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115" style="1" bestFit="1" customWidth="1"/>
    <col min="12803" max="12803" width="13.140625" style="1" bestFit="1" customWidth="1"/>
    <col min="12804" max="12804" width="13.5703125" style="1" bestFit="1" customWidth="1"/>
    <col min="12805" max="12805" width="14.14062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115" style="1" bestFit="1" customWidth="1"/>
    <col min="13059" max="13059" width="13.140625" style="1" bestFit="1" customWidth="1"/>
    <col min="13060" max="13060" width="13.5703125" style="1" bestFit="1" customWidth="1"/>
    <col min="13061" max="13061" width="14.14062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115" style="1" bestFit="1" customWidth="1"/>
    <col min="13315" max="13315" width="13.140625" style="1" bestFit="1" customWidth="1"/>
    <col min="13316" max="13316" width="13.5703125" style="1" bestFit="1" customWidth="1"/>
    <col min="13317" max="13317" width="14.14062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115" style="1" bestFit="1" customWidth="1"/>
    <col min="13571" max="13571" width="13.140625" style="1" bestFit="1" customWidth="1"/>
    <col min="13572" max="13572" width="13.5703125" style="1" bestFit="1" customWidth="1"/>
    <col min="13573" max="13573" width="14.14062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115" style="1" bestFit="1" customWidth="1"/>
    <col min="13827" max="13827" width="13.140625" style="1" bestFit="1" customWidth="1"/>
    <col min="13828" max="13828" width="13.5703125" style="1" bestFit="1" customWidth="1"/>
    <col min="13829" max="13829" width="14.14062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115" style="1" bestFit="1" customWidth="1"/>
    <col min="14083" max="14083" width="13.140625" style="1" bestFit="1" customWidth="1"/>
    <col min="14084" max="14084" width="13.5703125" style="1" bestFit="1" customWidth="1"/>
    <col min="14085" max="14085" width="14.14062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115" style="1" bestFit="1" customWidth="1"/>
    <col min="14339" max="14339" width="13.140625" style="1" bestFit="1" customWidth="1"/>
    <col min="14340" max="14340" width="13.5703125" style="1" bestFit="1" customWidth="1"/>
    <col min="14341" max="14341" width="14.14062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115" style="1" bestFit="1" customWidth="1"/>
    <col min="14595" max="14595" width="13.140625" style="1" bestFit="1" customWidth="1"/>
    <col min="14596" max="14596" width="13.5703125" style="1" bestFit="1" customWidth="1"/>
    <col min="14597" max="14597" width="14.14062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115" style="1" bestFit="1" customWidth="1"/>
    <col min="14851" max="14851" width="13.140625" style="1" bestFit="1" customWidth="1"/>
    <col min="14852" max="14852" width="13.5703125" style="1" bestFit="1" customWidth="1"/>
    <col min="14853" max="14853" width="14.14062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115" style="1" bestFit="1" customWidth="1"/>
    <col min="15107" max="15107" width="13.140625" style="1" bestFit="1" customWidth="1"/>
    <col min="15108" max="15108" width="13.5703125" style="1" bestFit="1" customWidth="1"/>
    <col min="15109" max="15109" width="14.14062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115" style="1" bestFit="1" customWidth="1"/>
    <col min="15363" max="15363" width="13.140625" style="1" bestFit="1" customWidth="1"/>
    <col min="15364" max="15364" width="13.5703125" style="1" bestFit="1" customWidth="1"/>
    <col min="15365" max="15365" width="14.14062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115" style="1" bestFit="1" customWidth="1"/>
    <col min="15619" max="15619" width="13.140625" style="1" bestFit="1" customWidth="1"/>
    <col min="15620" max="15620" width="13.5703125" style="1" bestFit="1" customWidth="1"/>
    <col min="15621" max="15621" width="14.14062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115" style="1" bestFit="1" customWidth="1"/>
    <col min="15875" max="15875" width="13.140625" style="1" bestFit="1" customWidth="1"/>
    <col min="15876" max="15876" width="13.5703125" style="1" bestFit="1" customWidth="1"/>
    <col min="15877" max="15877" width="14.14062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115" style="1" bestFit="1" customWidth="1"/>
    <col min="16131" max="16131" width="13.140625" style="1" bestFit="1" customWidth="1"/>
    <col min="16132" max="16132" width="13.5703125" style="1" bestFit="1" customWidth="1"/>
    <col min="16133" max="16133" width="14.140625" style="1" bestFit="1" customWidth="1"/>
    <col min="16134" max="16134" width="10.5703125" style="1" bestFit="1" customWidth="1"/>
    <col min="16135" max="16135" width="18.140625" style="1" bestFit="1" customWidth="1"/>
    <col min="16136" max="16384" width="9.140625" style="1"/>
  </cols>
  <sheetData>
    <row r="1" spans="1:5">
      <c r="A1" s="3" t="s">
        <v>0</v>
      </c>
      <c r="B1" s="390" t="s">
        <v>1508</v>
      </c>
      <c r="C1" s="390"/>
      <c r="D1" s="390"/>
      <c r="E1" s="390"/>
    </row>
    <row r="2" spans="1:5" ht="13.5" thickBot="1"/>
    <row r="3" spans="1:5" ht="15">
      <c r="B3" s="32" t="s">
        <v>1509</v>
      </c>
      <c r="C3" s="391"/>
      <c r="D3" s="394"/>
      <c r="E3" s="15"/>
    </row>
    <row r="4" spans="1:5" ht="45">
      <c r="B4" s="33" t="s">
        <v>1510</v>
      </c>
      <c r="C4" s="392"/>
      <c r="D4" s="395"/>
      <c r="E4" s="15"/>
    </row>
    <row r="5" spans="1:5" ht="15">
      <c r="B5" s="33" t="s">
        <v>993</v>
      </c>
      <c r="C5" s="392"/>
      <c r="D5" s="395"/>
      <c r="E5" s="15"/>
    </row>
    <row r="6" spans="1:5" ht="15">
      <c r="B6" s="33" t="s">
        <v>1511</v>
      </c>
      <c r="C6" s="392"/>
      <c r="D6" s="395"/>
      <c r="E6" s="15"/>
    </row>
    <row r="7" spans="1:5" ht="15.75" thickBot="1">
      <c r="B7" s="34" t="s">
        <v>1512</v>
      </c>
      <c r="C7" s="393"/>
      <c r="D7" s="396"/>
      <c r="E7" s="15"/>
    </row>
    <row r="8" spans="1:5">
      <c r="B8" s="15"/>
      <c r="C8" s="17" t="s">
        <v>995</v>
      </c>
      <c r="D8" s="17" t="s">
        <v>996</v>
      </c>
      <c r="E8" s="15"/>
    </row>
    <row r="9" spans="1:5">
      <c r="C9" s="23"/>
    </row>
    <row r="10" spans="1:5" ht="15">
      <c r="B10" s="432"/>
      <c r="C10" s="432"/>
      <c r="D10" s="432"/>
      <c r="E10" s="432"/>
    </row>
    <row r="11" spans="1:5">
      <c r="B11" s="431" t="s">
        <v>1066</v>
      </c>
      <c r="C11" s="431"/>
      <c r="D11" s="431"/>
      <c r="E11" s="431"/>
    </row>
    <row r="12" spans="1:5">
      <c r="B12" s="35" t="s">
        <v>1067</v>
      </c>
      <c r="C12" s="431" t="s">
        <v>1068</v>
      </c>
      <c r="D12" s="431" t="s">
        <v>1069</v>
      </c>
      <c r="E12" s="431" t="s">
        <v>1070</v>
      </c>
    </row>
    <row r="13" spans="1:5">
      <c r="B13" s="35" t="s">
        <v>1071</v>
      </c>
      <c r="C13" s="431"/>
      <c r="D13" s="431"/>
      <c r="E13" s="431"/>
    </row>
    <row r="14" spans="1:5">
      <c r="B14" s="36" t="s">
        <v>1072</v>
      </c>
      <c r="C14" s="37"/>
      <c r="D14" s="37"/>
      <c r="E14" s="37"/>
    </row>
    <row r="15" spans="1:5">
      <c r="B15" s="36" t="s">
        <v>1074</v>
      </c>
      <c r="C15" s="37"/>
      <c r="D15" s="37"/>
      <c r="E15" s="37"/>
    </row>
    <row r="16" spans="1:5">
      <c r="B16" s="36" t="s">
        <v>1075</v>
      </c>
      <c r="C16" s="37"/>
      <c r="D16" s="37" t="s">
        <v>1259</v>
      </c>
      <c r="E16" s="37"/>
    </row>
    <row r="17" spans="2:8">
      <c r="B17" s="38" t="s">
        <v>2124</v>
      </c>
      <c r="C17" s="35"/>
      <c r="D17" s="35"/>
      <c r="E17" s="35"/>
    </row>
    <row r="20" spans="2:8">
      <c r="B20" s="1" t="s">
        <v>97</v>
      </c>
    </row>
    <row r="22" spans="2:8">
      <c r="B22" s="6" t="s">
        <v>98</v>
      </c>
      <c r="C22" s="7" t="s">
        <v>99</v>
      </c>
      <c r="D22" s="6" t="s">
        <v>100</v>
      </c>
      <c r="E22" s="6" t="s">
        <v>101</v>
      </c>
      <c r="F22" s="8" t="s">
        <v>102</v>
      </c>
      <c r="G22" s="8" t="s">
        <v>103</v>
      </c>
      <c r="H22" s="8" t="s">
        <v>104</v>
      </c>
    </row>
    <row r="23" spans="2:8">
      <c r="B23" s="2" t="s">
        <v>105</v>
      </c>
      <c r="C23" s="23"/>
    </row>
    <row r="24" spans="2:8">
      <c r="B24" s="2" t="s">
        <v>106</v>
      </c>
      <c r="C24" s="23"/>
    </row>
    <row r="25" spans="2:8">
      <c r="B25" s="2" t="s">
        <v>107</v>
      </c>
      <c r="C25" s="23"/>
    </row>
    <row r="26" spans="2:8">
      <c r="B26" s="1" t="s">
        <v>492</v>
      </c>
      <c r="C26" s="23">
        <v>7.11</v>
      </c>
      <c r="D26" s="1" t="s">
        <v>108</v>
      </c>
      <c r="E26" s="1" t="s">
        <v>493</v>
      </c>
      <c r="F26" s="4">
        <v>1500000</v>
      </c>
      <c r="G26" s="4">
        <v>1427.15</v>
      </c>
      <c r="H26" s="4">
        <v>18.55</v>
      </c>
    </row>
    <row r="27" spans="2:8">
      <c r="B27" s="1" t="s">
        <v>1513</v>
      </c>
      <c r="C27" s="23">
        <v>7.42</v>
      </c>
      <c r="D27" s="1" t="s">
        <v>108</v>
      </c>
      <c r="E27" s="1" t="s">
        <v>1514</v>
      </c>
      <c r="F27" s="4">
        <v>200000</v>
      </c>
      <c r="G27" s="4">
        <v>190.2</v>
      </c>
      <c r="H27" s="4">
        <v>2.4700000000000002</v>
      </c>
    </row>
    <row r="28" spans="2:8">
      <c r="B28" s="2" t="s">
        <v>109</v>
      </c>
      <c r="C28" s="30"/>
      <c r="D28" s="2"/>
      <c r="E28" s="2"/>
      <c r="F28" s="10"/>
      <c r="G28" s="10">
        <f>SUM(G22:G27)</f>
        <v>1617.3500000000001</v>
      </c>
      <c r="H28" s="10">
        <f>SUM(H22:H27)</f>
        <v>21.02</v>
      </c>
    </row>
    <row r="29" spans="2:8">
      <c r="B29" s="2" t="s">
        <v>318</v>
      </c>
      <c r="C29" s="23"/>
    </row>
    <row r="30" spans="2:8">
      <c r="B30" s="1" t="s">
        <v>1049</v>
      </c>
      <c r="C30" s="23">
        <v>8.41</v>
      </c>
      <c r="D30" s="1" t="s">
        <v>677</v>
      </c>
      <c r="E30" s="1" t="s">
        <v>678</v>
      </c>
      <c r="F30" s="4">
        <v>60</v>
      </c>
      <c r="G30" s="4">
        <v>562.29999999999995</v>
      </c>
      <c r="H30" s="4">
        <v>7.31</v>
      </c>
    </row>
    <row r="31" spans="2:8">
      <c r="B31" s="1" t="s">
        <v>1515</v>
      </c>
      <c r="C31" s="23">
        <v>9.26</v>
      </c>
      <c r="D31" s="1" t="s">
        <v>1516</v>
      </c>
      <c r="E31" s="1" t="s">
        <v>1517</v>
      </c>
      <c r="F31" s="4">
        <v>50</v>
      </c>
      <c r="G31" s="4">
        <v>478.35</v>
      </c>
      <c r="H31" s="4">
        <v>6.22</v>
      </c>
    </row>
    <row r="32" spans="2:8">
      <c r="B32" s="1" t="s">
        <v>1518</v>
      </c>
      <c r="C32" s="23">
        <v>10.039999999999999</v>
      </c>
      <c r="D32" s="1" t="s">
        <v>666</v>
      </c>
      <c r="E32" s="1" t="s">
        <v>667</v>
      </c>
      <c r="F32" s="4">
        <v>50</v>
      </c>
      <c r="G32" s="4">
        <v>445.51</v>
      </c>
      <c r="H32" s="4">
        <v>5.79</v>
      </c>
    </row>
    <row r="33" spans="2:8">
      <c r="B33" s="1" t="s">
        <v>1318</v>
      </c>
      <c r="C33" s="23">
        <v>6.38</v>
      </c>
      <c r="D33" s="1" t="s">
        <v>320</v>
      </c>
      <c r="E33" s="1" t="s">
        <v>681</v>
      </c>
      <c r="F33" s="4">
        <v>40</v>
      </c>
      <c r="G33" s="4">
        <v>401.55</v>
      </c>
      <c r="H33" s="4">
        <v>5.22</v>
      </c>
    </row>
    <row r="34" spans="2:8">
      <c r="B34" s="1" t="s">
        <v>1519</v>
      </c>
      <c r="C34" s="23">
        <v>8.08</v>
      </c>
      <c r="D34" s="1" t="s">
        <v>1520</v>
      </c>
      <c r="E34" s="1" t="s">
        <v>1521</v>
      </c>
      <c r="F34" s="4">
        <v>40</v>
      </c>
      <c r="G34" s="4">
        <v>399.12</v>
      </c>
      <c r="H34" s="4">
        <v>5.19</v>
      </c>
    </row>
    <row r="35" spans="2:8">
      <c r="B35" s="1" t="s">
        <v>1522</v>
      </c>
      <c r="C35" s="23">
        <v>7.8</v>
      </c>
      <c r="D35" s="1" t="s">
        <v>682</v>
      </c>
      <c r="E35" s="1" t="s">
        <v>683</v>
      </c>
      <c r="F35" s="4">
        <v>40</v>
      </c>
      <c r="G35" s="4">
        <v>397.3</v>
      </c>
      <c r="H35" s="4">
        <v>5.16</v>
      </c>
    </row>
    <row r="36" spans="2:8">
      <c r="B36" s="1" t="s">
        <v>1523</v>
      </c>
      <c r="C36" s="23">
        <v>8.23</v>
      </c>
      <c r="D36" s="1" t="s">
        <v>320</v>
      </c>
      <c r="E36" s="1" t="s">
        <v>327</v>
      </c>
      <c r="F36" s="4">
        <v>40</v>
      </c>
      <c r="G36" s="4">
        <v>368.39</v>
      </c>
      <c r="H36" s="4">
        <v>4.79</v>
      </c>
    </row>
    <row r="37" spans="2:8">
      <c r="B37" s="1" t="s">
        <v>1524</v>
      </c>
      <c r="C37" s="23">
        <v>7.68</v>
      </c>
      <c r="D37" s="1" t="s">
        <v>320</v>
      </c>
      <c r="E37" s="1" t="s">
        <v>1525</v>
      </c>
      <c r="F37" s="4">
        <v>35</v>
      </c>
      <c r="G37" s="4">
        <v>361.87</v>
      </c>
      <c r="H37" s="4">
        <v>4.7</v>
      </c>
    </row>
    <row r="38" spans="2:8">
      <c r="B38" s="1" t="s">
        <v>1526</v>
      </c>
      <c r="C38" s="23">
        <v>7.73</v>
      </c>
      <c r="D38" s="1" t="s">
        <v>675</v>
      </c>
      <c r="E38" s="1" t="s">
        <v>676</v>
      </c>
      <c r="F38" s="4">
        <v>35</v>
      </c>
      <c r="G38" s="4">
        <v>349.58</v>
      </c>
      <c r="H38" s="4">
        <v>4.54</v>
      </c>
    </row>
    <row r="39" spans="2:8">
      <c r="B39" s="1" t="s">
        <v>1304</v>
      </c>
      <c r="C39" s="23">
        <v>6.87</v>
      </c>
      <c r="D39" s="1" t="s">
        <v>320</v>
      </c>
      <c r="E39" s="1" t="s">
        <v>1305</v>
      </c>
      <c r="F39" s="4">
        <v>30</v>
      </c>
      <c r="G39" s="4">
        <v>300.83999999999997</v>
      </c>
      <c r="H39" s="4">
        <v>3.91</v>
      </c>
    </row>
    <row r="40" spans="2:8">
      <c r="B40" s="1" t="s">
        <v>1527</v>
      </c>
      <c r="C40" s="23">
        <v>7.38</v>
      </c>
      <c r="D40" s="1" t="s">
        <v>677</v>
      </c>
      <c r="E40" s="1" t="s">
        <v>901</v>
      </c>
      <c r="F40" s="4">
        <v>30</v>
      </c>
      <c r="G40" s="4">
        <v>297.44</v>
      </c>
      <c r="H40" s="4">
        <v>3.87</v>
      </c>
    </row>
    <row r="41" spans="2:8">
      <c r="B41" s="1" t="s">
        <v>319</v>
      </c>
      <c r="C41" s="23">
        <v>8.02</v>
      </c>
      <c r="D41" s="1" t="s">
        <v>320</v>
      </c>
      <c r="E41" s="1" t="s">
        <v>321</v>
      </c>
      <c r="F41" s="4">
        <v>30</v>
      </c>
      <c r="G41" s="4">
        <v>290.27</v>
      </c>
      <c r="H41" s="4">
        <v>3.77</v>
      </c>
    </row>
    <row r="42" spans="2:8">
      <c r="B42" s="1" t="s">
        <v>1528</v>
      </c>
      <c r="C42" s="23">
        <v>8.23</v>
      </c>
      <c r="D42" s="1" t="s">
        <v>320</v>
      </c>
      <c r="E42" s="1" t="s">
        <v>322</v>
      </c>
      <c r="F42" s="4">
        <v>30</v>
      </c>
      <c r="G42" s="4">
        <v>275.48</v>
      </c>
      <c r="H42" s="4">
        <v>3.58</v>
      </c>
    </row>
    <row r="43" spans="2:8">
      <c r="B43" s="1" t="s">
        <v>1529</v>
      </c>
      <c r="C43" s="23">
        <v>7.97</v>
      </c>
      <c r="D43" s="1" t="s">
        <v>320</v>
      </c>
      <c r="E43" s="1" t="s">
        <v>1530</v>
      </c>
      <c r="F43" s="4">
        <v>12</v>
      </c>
      <c r="G43" s="4">
        <v>119.94</v>
      </c>
      <c r="H43" s="4">
        <v>1.56</v>
      </c>
    </row>
    <row r="44" spans="2:8">
      <c r="B44" s="1" t="s">
        <v>1531</v>
      </c>
      <c r="C44" s="23">
        <v>7.88</v>
      </c>
      <c r="D44" s="1" t="s">
        <v>320</v>
      </c>
      <c r="E44" s="1" t="s">
        <v>687</v>
      </c>
      <c r="F44" s="4">
        <v>10</v>
      </c>
      <c r="G44" s="4">
        <v>96.36</v>
      </c>
      <c r="H44" s="4">
        <v>1.25</v>
      </c>
    </row>
    <row r="45" spans="2:8">
      <c r="B45" s="1" t="s">
        <v>1532</v>
      </c>
      <c r="C45" s="23">
        <v>7.75</v>
      </c>
      <c r="D45" s="1" t="s">
        <v>320</v>
      </c>
      <c r="E45" s="1" t="s">
        <v>688</v>
      </c>
      <c r="F45" s="4">
        <v>10</v>
      </c>
      <c r="G45" s="4">
        <v>94.71</v>
      </c>
      <c r="H45" s="4">
        <v>1.23</v>
      </c>
    </row>
    <row r="46" spans="2:8">
      <c r="B46" s="2" t="s">
        <v>336</v>
      </c>
      <c r="C46" s="30"/>
      <c r="D46" s="2"/>
      <c r="E46" s="2"/>
      <c r="F46" s="10"/>
      <c r="G46" s="10">
        <f>SUM(G29:G45)</f>
        <v>5239.0099999999993</v>
      </c>
      <c r="H46" s="10">
        <f>SUM(H29:H45)</f>
        <v>68.09</v>
      </c>
    </row>
    <row r="47" spans="2:8">
      <c r="B47" s="2" t="s">
        <v>337</v>
      </c>
      <c r="C47" s="23"/>
    </row>
    <row r="48" spans="2:8">
      <c r="B48" s="1" t="s">
        <v>1321</v>
      </c>
      <c r="C48" s="23">
        <v>7.2949999999999999</v>
      </c>
      <c r="D48" s="1" t="s">
        <v>320</v>
      </c>
      <c r="E48" s="1" t="s">
        <v>1322</v>
      </c>
      <c r="F48" s="4">
        <v>40</v>
      </c>
      <c r="G48" s="4">
        <v>403.41</v>
      </c>
      <c r="H48" s="4">
        <v>5.24</v>
      </c>
    </row>
    <row r="49" spans="2:8">
      <c r="B49" s="2" t="s">
        <v>339</v>
      </c>
      <c r="C49" s="30"/>
      <c r="D49" s="2"/>
      <c r="E49" s="2"/>
      <c r="F49" s="10"/>
      <c r="G49" s="10">
        <f>SUM(G47:G48)</f>
        <v>403.41</v>
      </c>
      <c r="H49" s="10">
        <f>SUM(H47:H48)</f>
        <v>5.24</v>
      </c>
    </row>
    <row r="50" spans="2:8">
      <c r="B50" s="2" t="s">
        <v>397</v>
      </c>
      <c r="C50" s="30"/>
      <c r="D50" s="2"/>
      <c r="E50" s="2"/>
      <c r="F50" s="10"/>
      <c r="G50" s="10">
        <v>253</v>
      </c>
      <c r="H50" s="10">
        <v>3.29</v>
      </c>
    </row>
    <row r="51" spans="2:8">
      <c r="B51" s="2" t="s">
        <v>116</v>
      </c>
      <c r="C51" s="30"/>
      <c r="D51" s="2"/>
      <c r="E51" s="2"/>
      <c r="F51" s="10"/>
      <c r="G51" s="10">
        <v>7512.77</v>
      </c>
      <c r="H51" s="10">
        <v>97.67</v>
      </c>
    </row>
    <row r="52" spans="2:8">
      <c r="B52" s="2" t="s">
        <v>211</v>
      </c>
      <c r="C52" s="9"/>
      <c r="D52" s="2"/>
      <c r="E52" s="2"/>
      <c r="F52" s="10"/>
      <c r="G52" s="10">
        <v>179.51602359999924</v>
      </c>
      <c r="H52" s="10">
        <v>2.3299999999999983</v>
      </c>
    </row>
    <row r="53" spans="2:8">
      <c r="B53" s="2" t="s">
        <v>118</v>
      </c>
      <c r="C53" s="9"/>
      <c r="D53" s="2"/>
      <c r="E53" s="2"/>
      <c r="F53" s="10"/>
      <c r="G53" s="10">
        <v>7692.2860235999997</v>
      </c>
      <c r="H53" s="10">
        <v>100</v>
      </c>
    </row>
    <row r="54" spans="2:8">
      <c r="B54" s="1" t="s">
        <v>119</v>
      </c>
    </row>
    <row r="55" spans="2:8">
      <c r="B55" s="1" t="s">
        <v>120</v>
      </c>
    </row>
    <row r="56" spans="2:8">
      <c r="B56" s="2" t="s">
        <v>121</v>
      </c>
      <c r="C56" s="31">
        <v>44742</v>
      </c>
    </row>
    <row r="57" spans="2:8" ht="25.5">
      <c r="B57" s="11" t="s">
        <v>122</v>
      </c>
      <c r="C57" s="9" t="s">
        <v>123</v>
      </c>
    </row>
    <row r="58" spans="2:8">
      <c r="B58" s="2"/>
    </row>
    <row r="59" spans="2:8">
      <c r="B59" s="2" t="s">
        <v>1054</v>
      </c>
      <c r="C59" s="9" t="s">
        <v>123</v>
      </c>
    </row>
    <row r="60" spans="2:8">
      <c r="B60" s="2" t="s">
        <v>1055</v>
      </c>
      <c r="C60" s="9" t="s">
        <v>123</v>
      </c>
    </row>
    <row r="61" spans="2:8">
      <c r="B61" s="2" t="s">
        <v>1533</v>
      </c>
      <c r="C61" s="9"/>
    </row>
    <row r="62" spans="2:8">
      <c r="B62" s="2" t="s">
        <v>1534</v>
      </c>
      <c r="C62" s="9"/>
    </row>
    <row r="63" spans="2:8">
      <c r="B63" s="2" t="s">
        <v>1535</v>
      </c>
      <c r="C63" s="9"/>
    </row>
    <row r="64" spans="2:8">
      <c r="B64" s="2" t="s">
        <v>1536</v>
      </c>
      <c r="C64" s="9"/>
    </row>
    <row r="65" spans="1:6">
      <c r="B65" s="2" t="s">
        <v>1537</v>
      </c>
      <c r="C65" s="9"/>
    </row>
    <row r="66" spans="1:6">
      <c r="B66" s="2" t="s">
        <v>1538</v>
      </c>
      <c r="C66" s="9"/>
    </row>
    <row r="67" spans="1:6">
      <c r="B67" s="2" t="s">
        <v>1539</v>
      </c>
      <c r="C67" s="9"/>
    </row>
    <row r="68" spans="1:6">
      <c r="B68" s="2" t="s">
        <v>1540</v>
      </c>
      <c r="C68" s="9"/>
    </row>
    <row r="69" spans="1:6">
      <c r="B69" s="2" t="s">
        <v>126</v>
      </c>
      <c r="C69" s="9"/>
    </row>
    <row r="70" spans="1:6">
      <c r="B70" s="24" t="s">
        <v>1541</v>
      </c>
    </row>
    <row r="71" spans="1:6">
      <c r="B71" s="24"/>
    </row>
    <row r="72" spans="1:6" ht="63" customHeight="1">
      <c r="B72" s="430" t="s">
        <v>1061</v>
      </c>
      <c r="C72" s="430"/>
      <c r="D72" s="430"/>
      <c r="E72" s="430"/>
      <c r="F72" s="430"/>
    </row>
    <row r="73" spans="1:6">
      <c r="B73" s="24"/>
    </row>
    <row r="75" spans="1:6">
      <c r="A75" s="3" t="s">
        <v>0</v>
      </c>
      <c r="B75" s="390" t="s">
        <v>1542</v>
      </c>
      <c r="C75" s="390"/>
      <c r="D75" s="390"/>
      <c r="E75" s="390"/>
    </row>
    <row r="79" spans="1:6">
      <c r="B79" s="1" t="s">
        <v>97</v>
      </c>
    </row>
    <row r="81" spans="2:8">
      <c r="B81" s="6" t="s">
        <v>98</v>
      </c>
      <c r="C81" s="7" t="s">
        <v>99</v>
      </c>
      <c r="D81" s="6" t="s">
        <v>100</v>
      </c>
      <c r="E81" s="6" t="s">
        <v>101</v>
      </c>
      <c r="F81" s="8" t="s">
        <v>102</v>
      </c>
      <c r="G81" s="8" t="s">
        <v>103</v>
      </c>
      <c r="H81" s="8" t="s">
        <v>104</v>
      </c>
    </row>
    <row r="82" spans="2:8">
      <c r="B82" s="2"/>
      <c r="C82" s="9"/>
      <c r="D82" s="2"/>
      <c r="E82" s="2"/>
      <c r="F82" s="10"/>
      <c r="G82" s="10"/>
      <c r="H82" s="10"/>
    </row>
    <row r="83" spans="2:8" ht="15.75">
      <c r="B83" s="69" t="s">
        <v>1371</v>
      </c>
      <c r="C83" s="9"/>
      <c r="D83" s="2"/>
      <c r="E83" s="2"/>
      <c r="F83" s="10"/>
      <c r="G83" s="10"/>
      <c r="H83" s="10"/>
    </row>
    <row r="84" spans="2:8">
      <c r="B84" s="2"/>
      <c r="C84" s="9"/>
      <c r="D84" s="2"/>
      <c r="E84" s="2"/>
      <c r="F84" s="10"/>
      <c r="G84" s="10"/>
      <c r="H84" s="10"/>
    </row>
    <row r="85" spans="2:8" s="70" customFormat="1">
      <c r="B85" s="73" t="s">
        <v>1372</v>
      </c>
      <c r="C85" s="74"/>
      <c r="F85" s="72"/>
      <c r="G85" s="72"/>
      <c r="H85" s="72"/>
    </row>
    <row r="86" spans="2:8" s="70" customFormat="1">
      <c r="B86"/>
      <c r="C86" s="74"/>
      <c r="F86" s="72"/>
      <c r="G86" s="72"/>
      <c r="H86" s="72"/>
    </row>
    <row r="87" spans="2:8" s="70" customFormat="1">
      <c r="B87"/>
      <c r="C87" s="74"/>
      <c r="F87" s="72"/>
      <c r="G87" s="72"/>
      <c r="H87" s="72"/>
    </row>
    <row r="88" spans="2:8" s="70" customFormat="1">
      <c r="B88" t="s">
        <v>1373</v>
      </c>
      <c r="C88" s="81">
        <v>117800066.05</v>
      </c>
      <c r="F88" s="72"/>
      <c r="G88" s="83"/>
      <c r="H88" s="72"/>
    </row>
    <row r="89" spans="2:8" s="70" customFormat="1">
      <c r="B89"/>
      <c r="C89" s="81"/>
      <c r="F89" s="72"/>
      <c r="G89" s="84"/>
      <c r="H89" s="72"/>
    </row>
    <row r="90" spans="2:8" s="70" customFormat="1">
      <c r="B90" t="s">
        <v>1374</v>
      </c>
      <c r="C90" s="81">
        <v>102800066.05</v>
      </c>
      <c r="F90" s="72"/>
      <c r="G90" s="83"/>
      <c r="H90" s="72"/>
    </row>
    <row r="91" spans="2:8" s="70" customFormat="1">
      <c r="B91"/>
      <c r="C91" s="81"/>
      <c r="F91" s="72"/>
      <c r="G91" s="84"/>
      <c r="H91" s="72"/>
    </row>
    <row r="92" spans="2:8" s="70" customFormat="1">
      <c r="B92" t="s">
        <v>1375</v>
      </c>
      <c r="C92" s="81">
        <v>15000000</v>
      </c>
      <c r="F92" s="72"/>
      <c r="G92" s="84"/>
      <c r="H92" s="72"/>
    </row>
    <row r="93" spans="2:8" s="70" customFormat="1">
      <c r="B93"/>
      <c r="C93" s="81"/>
      <c r="F93" s="72"/>
      <c r="G93" s="84"/>
      <c r="H93" s="72"/>
    </row>
    <row r="94" spans="2:8" s="70" customFormat="1">
      <c r="B94" s="73" t="s">
        <v>1376</v>
      </c>
      <c r="C94" s="82">
        <v>45427916</v>
      </c>
      <c r="F94" s="72"/>
      <c r="G94" s="84"/>
      <c r="H94" s="72"/>
    </row>
    <row r="95" spans="2:8" s="70" customFormat="1">
      <c r="B95"/>
      <c r="C95" s="81"/>
      <c r="F95" s="72"/>
      <c r="G95" s="84"/>
      <c r="H95" s="72"/>
    </row>
    <row r="96" spans="2:8" s="70" customFormat="1">
      <c r="B96" t="s">
        <v>1377</v>
      </c>
      <c r="C96" s="81">
        <v>20635916</v>
      </c>
      <c r="F96" s="72"/>
      <c r="G96" s="83"/>
      <c r="H96" s="72"/>
    </row>
    <row r="97" spans="2:8" s="70" customFormat="1">
      <c r="B97"/>
      <c r="C97" s="81"/>
      <c r="F97" s="72"/>
      <c r="G97" s="84"/>
      <c r="H97" s="72"/>
    </row>
    <row r="98" spans="2:8" s="70" customFormat="1" ht="25.5">
      <c r="B98" s="79" t="s">
        <v>1378</v>
      </c>
      <c r="C98" s="81">
        <v>24792000</v>
      </c>
      <c r="F98" s="72"/>
      <c r="G98" s="83"/>
      <c r="H98" s="72"/>
    </row>
    <row r="99" spans="2:8" s="70" customFormat="1">
      <c r="B99"/>
      <c r="C99" s="81"/>
      <c r="F99" s="72"/>
      <c r="G99" s="83"/>
      <c r="H99" s="72"/>
    </row>
    <row r="100" spans="2:8" s="70" customFormat="1" ht="25.5">
      <c r="B100" s="79" t="s">
        <v>1379</v>
      </c>
      <c r="C100" s="75">
        <v>21291359.450000003</v>
      </c>
      <c r="F100" s="72"/>
      <c r="G100" s="83"/>
      <c r="H100" s="72"/>
    </row>
    <row r="101" spans="2:8" s="70" customFormat="1">
      <c r="B101"/>
      <c r="C101" s="81"/>
      <c r="F101" s="72"/>
      <c r="G101" s="84"/>
      <c r="H101" s="72"/>
    </row>
    <row r="102" spans="2:8" s="70" customFormat="1">
      <c r="B102" s="73" t="s">
        <v>1380</v>
      </c>
      <c r="C102" s="82">
        <v>41927275.450000003</v>
      </c>
      <c r="F102" s="72"/>
      <c r="G102" s="85"/>
      <c r="H102" s="72"/>
    </row>
    <row r="103" spans="2:8" s="70" customFormat="1">
      <c r="B103" s="80"/>
      <c r="C103" s="74"/>
      <c r="F103" s="72"/>
      <c r="G103" s="72"/>
      <c r="H103" s="72"/>
    </row>
    <row r="104" spans="2:8" s="70" customFormat="1">
      <c r="B104" s="1" t="s">
        <v>1381</v>
      </c>
      <c r="C104" s="75"/>
      <c r="F104" s="72"/>
      <c r="G104" s="72"/>
    </row>
    <row r="107" spans="2:8">
      <c r="B107" s="2"/>
      <c r="C107" s="9"/>
    </row>
    <row r="108" spans="2:8">
      <c r="B108" s="2"/>
    </row>
  </sheetData>
  <mergeCells count="10">
    <mergeCell ref="B72:F72"/>
    <mergeCell ref="B75:E75"/>
    <mergeCell ref="B1:E1"/>
    <mergeCell ref="C3:C7"/>
    <mergeCell ref="D3:D7"/>
    <mergeCell ref="B10:E10"/>
    <mergeCell ref="B11:E11"/>
    <mergeCell ref="C12:C13"/>
    <mergeCell ref="D12:D13"/>
    <mergeCell ref="E12:E13"/>
  </mergeCells>
  <hyperlinks>
    <hyperlink ref="A1" location="Index!A1" display="Index" xr:uid="{D5085FD0-2BE0-4855-956B-498B1801DAFF}"/>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D0F2F-959B-42F7-BB15-42025F6586B4}">
  <dimension ref="A1:I102"/>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8554687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1.140625" style="1" bestFit="1" customWidth="1"/>
    <col min="261" max="261" width="14.8554687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1.140625" style="1" bestFit="1" customWidth="1"/>
    <col min="517" max="517" width="14.8554687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1.140625" style="1" bestFit="1" customWidth="1"/>
    <col min="773" max="773" width="14.8554687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1.140625" style="1" bestFit="1" customWidth="1"/>
    <col min="1029" max="1029" width="14.8554687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1.140625" style="1" bestFit="1" customWidth="1"/>
    <col min="1285" max="1285" width="14.8554687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1.140625" style="1" bestFit="1" customWidth="1"/>
    <col min="1541" max="1541" width="14.8554687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1.140625" style="1" bestFit="1" customWidth="1"/>
    <col min="1797" max="1797" width="14.8554687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1.140625" style="1" bestFit="1" customWidth="1"/>
    <col min="2053" max="2053" width="14.8554687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1.140625" style="1" bestFit="1" customWidth="1"/>
    <col min="2309" max="2309" width="14.8554687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1.140625" style="1" bestFit="1" customWidth="1"/>
    <col min="2565" max="2565" width="14.8554687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1.140625" style="1" bestFit="1" customWidth="1"/>
    <col min="2821" max="2821" width="14.8554687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1.140625" style="1" bestFit="1" customWidth="1"/>
    <col min="3077" max="3077" width="14.8554687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1.140625" style="1" bestFit="1" customWidth="1"/>
    <col min="3333" max="3333" width="14.8554687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1.140625" style="1" bestFit="1" customWidth="1"/>
    <col min="3589" max="3589" width="14.8554687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1.140625" style="1" bestFit="1" customWidth="1"/>
    <col min="3845" max="3845" width="14.8554687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1.140625" style="1" bestFit="1" customWidth="1"/>
    <col min="4101" max="4101" width="14.8554687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1.140625" style="1" bestFit="1" customWidth="1"/>
    <col min="4357" max="4357" width="14.8554687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1.140625" style="1" bestFit="1" customWidth="1"/>
    <col min="4613" max="4613" width="14.8554687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1.140625" style="1" bestFit="1" customWidth="1"/>
    <col min="4869" max="4869" width="14.8554687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1.140625" style="1" bestFit="1" customWidth="1"/>
    <col min="5125" max="5125" width="14.8554687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1.140625" style="1" bestFit="1" customWidth="1"/>
    <col min="5381" max="5381" width="14.8554687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1.140625" style="1" bestFit="1" customWidth="1"/>
    <col min="5637" max="5637" width="14.8554687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1.140625" style="1" bestFit="1" customWidth="1"/>
    <col min="5893" max="5893" width="14.8554687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1.140625" style="1" bestFit="1" customWidth="1"/>
    <col min="6149" max="6149" width="14.8554687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1.140625" style="1" bestFit="1" customWidth="1"/>
    <col min="6405" max="6405" width="14.8554687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1.140625" style="1" bestFit="1" customWidth="1"/>
    <col min="6661" max="6661" width="14.8554687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1.140625" style="1" bestFit="1" customWidth="1"/>
    <col min="6917" max="6917" width="14.8554687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1.140625" style="1" bestFit="1" customWidth="1"/>
    <col min="7173" max="7173" width="14.8554687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1.140625" style="1" bestFit="1" customWidth="1"/>
    <col min="7429" max="7429" width="14.8554687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1.140625" style="1" bestFit="1" customWidth="1"/>
    <col min="7685" max="7685" width="14.8554687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1.140625" style="1" bestFit="1" customWidth="1"/>
    <col min="7941" max="7941" width="14.8554687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1.140625" style="1" bestFit="1" customWidth="1"/>
    <col min="8197" max="8197" width="14.8554687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1.140625" style="1" bestFit="1" customWidth="1"/>
    <col min="8453" max="8453" width="14.8554687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1.140625" style="1" bestFit="1" customWidth="1"/>
    <col min="8709" max="8709" width="14.8554687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1.140625" style="1" bestFit="1" customWidth="1"/>
    <col min="8965" max="8965" width="14.8554687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1.140625" style="1" bestFit="1" customWidth="1"/>
    <col min="9221" max="9221" width="14.8554687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1.140625" style="1" bestFit="1" customWidth="1"/>
    <col min="9477" max="9477" width="14.8554687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1.140625" style="1" bestFit="1" customWidth="1"/>
    <col min="9733" max="9733" width="14.8554687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1.140625" style="1" bestFit="1" customWidth="1"/>
    <col min="9989" max="9989" width="14.8554687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1.140625" style="1" bestFit="1" customWidth="1"/>
    <col min="10245" max="10245" width="14.8554687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1.140625" style="1" bestFit="1" customWidth="1"/>
    <col min="10501" max="10501" width="14.8554687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1.140625" style="1" bestFit="1" customWidth="1"/>
    <col min="10757" max="10757" width="14.8554687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1.140625" style="1" bestFit="1" customWidth="1"/>
    <col min="11013" max="11013" width="14.8554687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1.140625" style="1" bestFit="1" customWidth="1"/>
    <col min="11269" max="11269" width="14.8554687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1.140625" style="1" bestFit="1" customWidth="1"/>
    <col min="11525" max="11525" width="14.8554687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1.140625" style="1" bestFit="1" customWidth="1"/>
    <col min="11781" max="11781" width="14.8554687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1.140625" style="1" bestFit="1" customWidth="1"/>
    <col min="12037" max="12037" width="14.8554687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1.140625" style="1" bestFit="1" customWidth="1"/>
    <col min="12293" max="12293" width="14.8554687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1.140625" style="1" bestFit="1" customWidth="1"/>
    <col min="12549" max="12549" width="14.8554687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1.140625" style="1" bestFit="1" customWidth="1"/>
    <col min="12805" max="12805" width="14.8554687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1.140625" style="1" bestFit="1" customWidth="1"/>
    <col min="13061" max="13061" width="14.8554687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1.140625" style="1" bestFit="1" customWidth="1"/>
    <col min="13317" max="13317" width="14.8554687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1.140625" style="1" bestFit="1" customWidth="1"/>
    <col min="13573" max="13573" width="14.8554687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1.140625" style="1" bestFit="1" customWidth="1"/>
    <col min="13829" max="13829" width="14.8554687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1.140625" style="1" bestFit="1" customWidth="1"/>
    <col min="14085" max="14085" width="14.8554687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1.140625" style="1" bestFit="1" customWidth="1"/>
    <col min="14341" max="14341" width="14.8554687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1.140625" style="1" bestFit="1" customWidth="1"/>
    <col min="14597" max="14597" width="14.8554687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1.140625" style="1" bestFit="1" customWidth="1"/>
    <col min="14853" max="14853" width="14.8554687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1.140625" style="1" bestFit="1" customWidth="1"/>
    <col min="15109" max="15109" width="14.8554687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1.140625" style="1" bestFit="1" customWidth="1"/>
    <col min="15365" max="15365" width="14.8554687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1.140625" style="1" bestFit="1" customWidth="1"/>
    <col min="15621" max="15621" width="14.8554687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1.140625" style="1" bestFit="1" customWidth="1"/>
    <col min="15877" max="15877" width="14.8554687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1.140625" style="1" bestFit="1" customWidth="1"/>
    <col min="16133" max="16133" width="14.85546875" style="1" bestFit="1" customWidth="1"/>
    <col min="16134" max="16134" width="11.5703125" style="1" bestFit="1" customWidth="1"/>
    <col min="16135" max="16135" width="18.140625" style="1" bestFit="1" customWidth="1"/>
    <col min="16136" max="16384" width="9.140625" style="1"/>
  </cols>
  <sheetData>
    <row r="1" spans="1:5">
      <c r="A1" s="3" t="s">
        <v>0</v>
      </c>
      <c r="B1" s="390" t="s">
        <v>12</v>
      </c>
      <c r="C1" s="390"/>
      <c r="D1" s="390"/>
      <c r="E1" s="390"/>
    </row>
    <row r="2" spans="1:5" ht="13.5" thickBot="1"/>
    <row r="3" spans="1:5" ht="15">
      <c r="B3" s="86" t="s">
        <v>1543</v>
      </c>
      <c r="C3" s="439"/>
      <c r="D3" s="394"/>
      <c r="E3" s="15"/>
    </row>
    <row r="4" spans="1:5" ht="45">
      <c r="B4" s="87" t="s">
        <v>1544</v>
      </c>
      <c r="C4" s="440"/>
      <c r="D4" s="395"/>
      <c r="E4" s="15"/>
    </row>
    <row r="5" spans="1:5" ht="15">
      <c r="B5" s="87" t="s">
        <v>1545</v>
      </c>
      <c r="C5" s="440"/>
      <c r="D5" s="395"/>
      <c r="E5" s="15"/>
    </row>
    <row r="6" spans="1:5" ht="45.75" thickBot="1">
      <c r="B6" s="88" t="s">
        <v>1546</v>
      </c>
      <c r="C6" s="441"/>
      <c r="D6" s="396"/>
      <c r="E6" s="15"/>
    </row>
    <row r="7" spans="1:5">
      <c r="B7" s="15"/>
      <c r="C7" s="17" t="s">
        <v>995</v>
      </c>
      <c r="D7" s="17" t="s">
        <v>996</v>
      </c>
      <c r="E7" s="15"/>
    </row>
    <row r="8" spans="1:5">
      <c r="B8" s="15"/>
      <c r="C8" s="17"/>
      <c r="D8" s="17"/>
      <c r="E8" s="15"/>
    </row>
    <row r="9" spans="1:5">
      <c r="C9" s="23"/>
    </row>
    <row r="10" spans="1:5" ht="15">
      <c r="B10" s="432"/>
      <c r="C10" s="432"/>
      <c r="D10" s="432"/>
      <c r="E10" s="432"/>
    </row>
    <row r="11" spans="1:5">
      <c r="B11" s="431" t="s">
        <v>1066</v>
      </c>
      <c r="C11" s="431"/>
      <c r="D11" s="431"/>
      <c r="E11" s="431"/>
    </row>
    <row r="12" spans="1:5">
      <c r="B12" s="35" t="s">
        <v>1067</v>
      </c>
      <c r="C12" s="431" t="s">
        <v>1068</v>
      </c>
      <c r="D12" s="431" t="s">
        <v>1069</v>
      </c>
      <c r="E12" s="431" t="s">
        <v>1070</v>
      </c>
    </row>
    <row r="13" spans="1:5">
      <c r="B13" s="35" t="s">
        <v>1071</v>
      </c>
      <c r="C13" s="431"/>
      <c r="D13" s="431"/>
      <c r="E13" s="431"/>
    </row>
    <row r="14" spans="1:5">
      <c r="B14" s="36" t="s">
        <v>1072</v>
      </c>
      <c r="C14" s="89"/>
      <c r="D14" s="37"/>
      <c r="E14" s="37"/>
    </row>
    <row r="15" spans="1:5">
      <c r="B15" s="36" t="s">
        <v>1074</v>
      </c>
      <c r="C15" s="37"/>
      <c r="D15" s="37"/>
      <c r="E15" s="37"/>
    </row>
    <row r="16" spans="1:5">
      <c r="B16" s="36" t="s">
        <v>1075</v>
      </c>
      <c r="C16" s="37"/>
      <c r="D16" s="37" t="s">
        <v>1259</v>
      </c>
      <c r="E16" s="37"/>
    </row>
    <row r="17" spans="2:8">
      <c r="B17" s="38" t="s">
        <v>2124</v>
      </c>
      <c r="C17" s="35"/>
      <c r="D17" s="35"/>
      <c r="E17" s="35"/>
    </row>
    <row r="20" spans="2:8">
      <c r="B20" s="1" t="s">
        <v>97</v>
      </c>
    </row>
    <row r="22" spans="2:8">
      <c r="B22" s="6" t="s">
        <v>98</v>
      </c>
      <c r="C22" s="7" t="s">
        <v>99</v>
      </c>
      <c r="D22" s="6" t="s">
        <v>100</v>
      </c>
      <c r="E22" s="6" t="s">
        <v>101</v>
      </c>
      <c r="F22" s="8" t="s">
        <v>102</v>
      </c>
      <c r="G22" s="8" t="s">
        <v>103</v>
      </c>
      <c r="H22" s="8" t="s">
        <v>104</v>
      </c>
    </row>
    <row r="23" spans="2:8">
      <c r="B23" s="2" t="s">
        <v>105</v>
      </c>
      <c r="C23" s="23"/>
    </row>
    <row r="24" spans="2:8">
      <c r="B24" s="2" t="s">
        <v>106</v>
      </c>
      <c r="C24" s="23"/>
    </row>
    <row r="25" spans="2:8">
      <c r="B25" s="2" t="s">
        <v>107</v>
      </c>
      <c r="C25" s="23"/>
    </row>
    <row r="26" spans="2:8">
      <c r="B26" s="1" t="s">
        <v>1547</v>
      </c>
      <c r="C26" s="23">
        <v>6.17</v>
      </c>
      <c r="D26" s="1" t="s">
        <v>108</v>
      </c>
      <c r="E26" s="1" t="s">
        <v>1548</v>
      </c>
      <c r="F26" s="4">
        <v>10000000</v>
      </c>
      <c r="G26" s="4">
        <v>9865.58</v>
      </c>
      <c r="H26" s="4">
        <v>21.41</v>
      </c>
    </row>
    <row r="27" spans="2:8">
      <c r="B27" s="1" t="s">
        <v>1407</v>
      </c>
      <c r="C27" s="23">
        <v>6.99</v>
      </c>
      <c r="D27" s="1" t="s">
        <v>108</v>
      </c>
      <c r="E27" s="1" t="s">
        <v>1408</v>
      </c>
      <c r="F27" s="4">
        <v>1000000</v>
      </c>
      <c r="G27" s="4">
        <v>1042.6300000000001</v>
      </c>
      <c r="H27" s="4">
        <v>2.2599999999999998</v>
      </c>
    </row>
    <row r="28" spans="2:8">
      <c r="B28" s="2" t="s">
        <v>109</v>
      </c>
      <c r="C28" s="30"/>
      <c r="D28" s="2"/>
      <c r="E28" s="2"/>
      <c r="F28" s="10"/>
      <c r="G28" s="10">
        <f>SUM(G26:G27)</f>
        <v>10908.21</v>
      </c>
      <c r="H28" s="10">
        <f>SUM(H26:H27)</f>
        <v>23.67</v>
      </c>
    </row>
    <row r="29" spans="2:8">
      <c r="B29" s="2" t="s">
        <v>318</v>
      </c>
      <c r="C29" s="23"/>
    </row>
    <row r="30" spans="2:8">
      <c r="B30" s="1" t="s">
        <v>1292</v>
      </c>
      <c r="C30" s="23">
        <v>7.16</v>
      </c>
      <c r="D30" s="1" t="s">
        <v>320</v>
      </c>
      <c r="E30" s="1" t="s">
        <v>672</v>
      </c>
      <c r="F30" s="4">
        <v>500</v>
      </c>
      <c r="G30" s="4">
        <v>5022.2</v>
      </c>
      <c r="H30" s="4">
        <v>10.9</v>
      </c>
    </row>
    <row r="31" spans="2:8">
      <c r="B31" s="1" t="s">
        <v>878</v>
      </c>
      <c r="C31" s="23">
        <v>6.98</v>
      </c>
      <c r="D31" s="1" t="s">
        <v>320</v>
      </c>
      <c r="E31" s="1" t="s">
        <v>879</v>
      </c>
      <c r="F31" s="4">
        <v>450</v>
      </c>
      <c r="G31" s="4">
        <v>4526.08</v>
      </c>
      <c r="H31" s="4">
        <v>9.82</v>
      </c>
    </row>
    <row r="32" spans="2:8">
      <c r="B32" s="1" t="s">
        <v>1049</v>
      </c>
      <c r="C32" s="23">
        <v>8.41</v>
      </c>
      <c r="D32" s="1" t="s">
        <v>677</v>
      </c>
      <c r="E32" s="1" t="s">
        <v>678</v>
      </c>
      <c r="F32" s="4">
        <v>340</v>
      </c>
      <c r="G32" s="4">
        <v>3186.36</v>
      </c>
      <c r="H32" s="4">
        <v>6.91</v>
      </c>
    </row>
    <row r="33" spans="2:8">
      <c r="B33" s="1" t="s">
        <v>1443</v>
      </c>
      <c r="C33" s="23">
        <v>7.38</v>
      </c>
      <c r="D33" s="1" t="s">
        <v>320</v>
      </c>
      <c r="E33" s="1" t="s">
        <v>1444</v>
      </c>
      <c r="F33" s="4">
        <v>250</v>
      </c>
      <c r="G33" s="4">
        <v>2507.2600000000002</v>
      </c>
      <c r="H33" s="4">
        <v>5.44</v>
      </c>
    </row>
    <row r="34" spans="2:8">
      <c r="B34" s="1" t="s">
        <v>1549</v>
      </c>
      <c r="C34" s="23">
        <v>6.98</v>
      </c>
      <c r="D34" s="1" t="s">
        <v>328</v>
      </c>
      <c r="E34" s="1" t="s">
        <v>870</v>
      </c>
      <c r="F34" s="4">
        <v>250</v>
      </c>
      <c r="G34" s="4">
        <v>2466.9499999999998</v>
      </c>
      <c r="H34" s="4">
        <v>5.35</v>
      </c>
    </row>
    <row r="35" spans="2:8">
      <c r="B35" s="1" t="s">
        <v>1550</v>
      </c>
      <c r="C35" s="23">
        <v>7.62</v>
      </c>
      <c r="D35" s="1" t="s">
        <v>320</v>
      </c>
      <c r="E35" s="1" t="s">
        <v>1551</v>
      </c>
      <c r="F35" s="4">
        <v>250</v>
      </c>
      <c r="G35" s="4">
        <v>2411.56</v>
      </c>
      <c r="H35" s="4">
        <v>5.23</v>
      </c>
    </row>
    <row r="36" spans="2:8">
      <c r="B36" s="1" t="s">
        <v>1552</v>
      </c>
      <c r="C36" s="23">
        <v>8.26</v>
      </c>
      <c r="D36" s="1" t="s">
        <v>328</v>
      </c>
      <c r="E36" s="1" t="s">
        <v>1553</v>
      </c>
      <c r="F36" s="4">
        <v>200</v>
      </c>
      <c r="G36" s="4">
        <v>2045.62</v>
      </c>
      <c r="H36" s="4">
        <v>4.4400000000000004</v>
      </c>
    </row>
    <row r="37" spans="2:8">
      <c r="B37" s="1" t="s">
        <v>1554</v>
      </c>
      <c r="C37" s="23">
        <v>8.2100000000000009</v>
      </c>
      <c r="D37" s="1" t="s">
        <v>328</v>
      </c>
      <c r="E37" s="1" t="s">
        <v>1555</v>
      </c>
      <c r="F37" s="4">
        <v>150</v>
      </c>
      <c r="G37" s="4">
        <v>1505.35</v>
      </c>
      <c r="H37" s="4">
        <v>3.27</v>
      </c>
    </row>
    <row r="38" spans="2:8">
      <c r="B38" s="1" t="s">
        <v>1464</v>
      </c>
      <c r="C38" s="23">
        <v>7.85</v>
      </c>
      <c r="D38" s="1" t="s">
        <v>320</v>
      </c>
      <c r="E38" s="1" t="s">
        <v>1465</v>
      </c>
      <c r="F38" s="4">
        <v>150</v>
      </c>
      <c r="G38" s="4">
        <v>1501.82</v>
      </c>
      <c r="H38" s="4">
        <v>3.26</v>
      </c>
    </row>
    <row r="39" spans="2:8">
      <c r="B39" s="1" t="s">
        <v>1556</v>
      </c>
      <c r="C39" s="23">
        <v>7.35</v>
      </c>
      <c r="D39" s="1" t="s">
        <v>320</v>
      </c>
      <c r="E39" s="1" t="s">
        <v>1557</v>
      </c>
      <c r="F39" s="4">
        <v>150</v>
      </c>
      <c r="G39" s="4">
        <v>1453.43</v>
      </c>
      <c r="H39" s="4">
        <v>3.15</v>
      </c>
    </row>
    <row r="40" spans="2:8">
      <c r="B40" s="1" t="s">
        <v>1284</v>
      </c>
      <c r="C40" s="23">
        <v>8.23</v>
      </c>
      <c r="D40" s="1" t="s">
        <v>320</v>
      </c>
      <c r="E40" s="1" t="s">
        <v>326</v>
      </c>
      <c r="F40" s="4">
        <v>150</v>
      </c>
      <c r="G40" s="4">
        <v>1387.78</v>
      </c>
      <c r="H40" s="4">
        <v>3.01</v>
      </c>
    </row>
    <row r="41" spans="2:8">
      <c r="B41" s="1" t="s">
        <v>1558</v>
      </c>
      <c r="C41" s="23">
        <v>7.18</v>
      </c>
      <c r="D41" s="1" t="s">
        <v>320</v>
      </c>
      <c r="E41" s="1" t="s">
        <v>1559</v>
      </c>
      <c r="F41" s="4">
        <v>100000</v>
      </c>
      <c r="G41" s="4">
        <v>1019.25</v>
      </c>
      <c r="H41" s="4">
        <v>2.21</v>
      </c>
    </row>
    <row r="42" spans="2:8">
      <c r="B42" s="1" t="s">
        <v>1560</v>
      </c>
      <c r="C42" s="23">
        <v>7.59</v>
      </c>
      <c r="D42" s="1" t="s">
        <v>328</v>
      </c>
      <c r="E42" s="1" t="s">
        <v>1561</v>
      </c>
      <c r="F42" s="4">
        <v>50000</v>
      </c>
      <c r="G42" s="4">
        <v>510.6</v>
      </c>
      <c r="H42" s="4">
        <v>1.1100000000000001</v>
      </c>
    </row>
    <row r="43" spans="2:8">
      <c r="B43" s="1" t="s">
        <v>1562</v>
      </c>
      <c r="C43" s="23">
        <v>7.08</v>
      </c>
      <c r="D43" s="1" t="s">
        <v>328</v>
      </c>
      <c r="E43" s="1" t="s">
        <v>1563</v>
      </c>
      <c r="F43" s="4">
        <v>50000</v>
      </c>
      <c r="G43" s="4">
        <v>497.8</v>
      </c>
      <c r="H43" s="4">
        <v>1.08</v>
      </c>
    </row>
    <row r="44" spans="2:8">
      <c r="B44" s="2" t="s">
        <v>336</v>
      </c>
      <c r="C44" s="30"/>
      <c r="D44" s="2"/>
      <c r="E44" s="2"/>
      <c r="F44" s="10"/>
      <c r="G44" s="10">
        <f>SUM(G30:G43)</f>
        <v>30042.059999999994</v>
      </c>
      <c r="H44" s="10">
        <f>SUM(H30:H43)</f>
        <v>65.180000000000007</v>
      </c>
    </row>
    <row r="45" spans="2:8">
      <c r="B45" s="2" t="s">
        <v>397</v>
      </c>
      <c r="C45" s="9"/>
      <c r="D45" s="2"/>
      <c r="E45" s="2"/>
      <c r="F45" s="10"/>
      <c r="G45" s="10">
        <v>4261</v>
      </c>
      <c r="H45" s="10">
        <v>9.25</v>
      </c>
    </row>
    <row r="46" spans="2:8">
      <c r="B46" s="2" t="s">
        <v>116</v>
      </c>
      <c r="C46" s="9"/>
      <c r="D46" s="2"/>
      <c r="E46" s="2"/>
      <c r="F46" s="10"/>
      <c r="G46" s="10">
        <f>+G28+G44+G45</f>
        <v>45211.26999999999</v>
      </c>
      <c r="H46" s="10">
        <f>+H28+H44+H45</f>
        <v>98.100000000000009</v>
      </c>
    </row>
    <row r="47" spans="2:8">
      <c r="B47" s="2" t="s">
        <v>117</v>
      </c>
      <c r="C47" s="9"/>
      <c r="D47" s="2"/>
      <c r="E47" s="2"/>
      <c r="F47" s="10"/>
      <c r="G47" s="10">
        <f>+G48-G46</f>
        <v>878.08656757001154</v>
      </c>
      <c r="H47" s="10">
        <f>+H48-H46</f>
        <v>1.8999999999999915</v>
      </c>
    </row>
    <row r="48" spans="2:8">
      <c r="B48" s="2" t="s">
        <v>118</v>
      </c>
      <c r="C48" s="9"/>
      <c r="D48" s="2"/>
      <c r="E48" s="2"/>
      <c r="F48" s="10"/>
      <c r="G48" s="10">
        <v>46089.356567570001</v>
      </c>
      <c r="H48" s="10">
        <v>100</v>
      </c>
    </row>
    <row r="49" spans="2:3">
      <c r="B49" s="1" t="s">
        <v>119</v>
      </c>
    </row>
    <row r="50" spans="2:3">
      <c r="B50" s="1" t="s">
        <v>120</v>
      </c>
    </row>
    <row r="51" spans="2:3">
      <c r="B51" s="2" t="s">
        <v>1564</v>
      </c>
    </row>
    <row r="52" spans="2:3">
      <c r="B52" s="2" t="s">
        <v>121</v>
      </c>
      <c r="C52" s="31">
        <v>44742</v>
      </c>
    </row>
    <row r="53" spans="2:3" ht="25.5">
      <c r="B53" s="11" t="s">
        <v>122</v>
      </c>
      <c r="C53" s="9" t="s">
        <v>123</v>
      </c>
    </row>
    <row r="54" spans="2:3">
      <c r="B54" s="2"/>
    </row>
    <row r="55" spans="2:3">
      <c r="B55" s="2" t="s">
        <v>1054</v>
      </c>
      <c r="C55" s="9" t="s">
        <v>123</v>
      </c>
    </row>
    <row r="56" spans="2:3">
      <c r="B56" s="2" t="s">
        <v>1055</v>
      </c>
      <c r="C56" s="9" t="s">
        <v>123</v>
      </c>
    </row>
    <row r="57" spans="2:3">
      <c r="B57" s="2" t="s">
        <v>1565</v>
      </c>
      <c r="C57" s="9"/>
    </row>
    <row r="58" spans="2:3">
      <c r="B58" s="2" t="s">
        <v>1566</v>
      </c>
      <c r="C58" s="9"/>
    </row>
    <row r="59" spans="2:3">
      <c r="B59" s="2" t="s">
        <v>1567</v>
      </c>
      <c r="C59" s="9"/>
    </row>
    <row r="60" spans="2:3">
      <c r="B60" s="2" t="s">
        <v>1568</v>
      </c>
      <c r="C60" s="9"/>
    </row>
    <row r="61" spans="2:3">
      <c r="B61" s="2" t="s">
        <v>1569</v>
      </c>
      <c r="C61" s="9"/>
    </row>
    <row r="62" spans="2:3">
      <c r="B62" s="2" t="s">
        <v>1570</v>
      </c>
      <c r="C62" s="9"/>
    </row>
    <row r="63" spans="2:3">
      <c r="B63" s="2" t="s">
        <v>1571</v>
      </c>
      <c r="C63" s="9"/>
    </row>
    <row r="64" spans="2:3">
      <c r="B64" s="2" t="s">
        <v>1572</v>
      </c>
      <c r="C64" s="9"/>
    </row>
    <row r="65" spans="2:9">
      <c r="B65" s="2" t="s">
        <v>1573</v>
      </c>
      <c r="C65" s="9"/>
    </row>
    <row r="66" spans="2:9">
      <c r="B66" s="2" t="s">
        <v>1574</v>
      </c>
      <c r="C66" s="9"/>
    </row>
    <row r="67" spans="2:9">
      <c r="B67" s="2" t="s">
        <v>1575</v>
      </c>
      <c r="C67" s="9"/>
    </row>
    <row r="68" spans="2:9">
      <c r="B68" s="2" t="s">
        <v>1576</v>
      </c>
      <c r="C68" s="9"/>
    </row>
    <row r="69" spans="2:9">
      <c r="B69" s="2" t="s">
        <v>1577</v>
      </c>
      <c r="C69" s="9"/>
    </row>
    <row r="70" spans="2:9">
      <c r="B70" s="2" t="s">
        <v>1578</v>
      </c>
      <c r="C70" s="9"/>
    </row>
    <row r="71" spans="2:9">
      <c r="B71" s="2" t="s">
        <v>1579</v>
      </c>
      <c r="C71" s="9"/>
    </row>
    <row r="72" spans="2:9">
      <c r="B72" s="2" t="s">
        <v>1580</v>
      </c>
      <c r="C72" s="9"/>
    </row>
    <row r="73" spans="2:9">
      <c r="B73" s="2" t="s">
        <v>126</v>
      </c>
      <c r="C73" s="9"/>
    </row>
    <row r="74" spans="2:9">
      <c r="B74" s="24" t="s">
        <v>1581</v>
      </c>
    </row>
    <row r="76" spans="2:9" ht="15">
      <c r="B76" s="59" t="s">
        <v>1582</v>
      </c>
      <c r="C76" s="23"/>
    </row>
    <row r="77" spans="2:9">
      <c r="C77" s="23"/>
    </row>
    <row r="78" spans="2:9">
      <c r="B78" s="24" t="s">
        <v>1350</v>
      </c>
      <c r="C78" s="23"/>
    </row>
    <row r="79" spans="2:9">
      <c r="B79" s="433" t="s">
        <v>1351</v>
      </c>
      <c r="C79" s="435" t="s">
        <v>1352</v>
      </c>
      <c r="D79" s="435"/>
      <c r="E79" s="436" t="s">
        <v>1353</v>
      </c>
      <c r="F79" s="435" t="s">
        <v>1354</v>
      </c>
      <c r="I79" s="4"/>
    </row>
    <row r="80" spans="2:9" ht="21" customHeight="1">
      <c r="B80" s="434"/>
      <c r="C80" s="435"/>
      <c r="D80" s="435"/>
      <c r="E80" s="437"/>
      <c r="F80" s="435"/>
      <c r="I80" s="60"/>
    </row>
    <row r="81" spans="2:9" ht="15">
      <c r="B81" s="61" t="s">
        <v>1583</v>
      </c>
      <c r="C81" s="438" t="s">
        <v>1584</v>
      </c>
      <c r="D81" s="438"/>
      <c r="E81" s="62">
        <v>-100000000</v>
      </c>
      <c r="F81" s="63">
        <v>-2.17</v>
      </c>
      <c r="G81" s="90"/>
      <c r="I81" s="60"/>
    </row>
    <row r="82" spans="2:9" ht="15">
      <c r="B82" s="61" t="s">
        <v>1585</v>
      </c>
      <c r="C82" s="438" t="s">
        <v>1584</v>
      </c>
      <c r="D82" s="438"/>
      <c r="E82" s="62">
        <v>-150000000</v>
      </c>
      <c r="F82" s="63">
        <v>-3.19</v>
      </c>
      <c r="G82" s="90"/>
      <c r="I82" s="60"/>
    </row>
    <row r="83" spans="2:9" ht="15">
      <c r="B83" s="61" t="s">
        <v>1586</v>
      </c>
      <c r="C83" s="438" t="s">
        <v>1584</v>
      </c>
      <c r="D83" s="438"/>
      <c r="E83" s="62">
        <v>-250000000</v>
      </c>
      <c r="F83" s="63">
        <v>-5.42</v>
      </c>
    </row>
    <row r="84" spans="2:9" ht="15">
      <c r="B84" s="61" t="s">
        <v>1587</v>
      </c>
      <c r="C84" s="438" t="s">
        <v>1584</v>
      </c>
      <c r="D84" s="438"/>
      <c r="E84" s="62">
        <v>-150000000</v>
      </c>
      <c r="F84" s="63">
        <v>-3.19</v>
      </c>
    </row>
    <row r="85" spans="2:9" ht="15">
      <c r="B85" s="61" t="s">
        <v>1588</v>
      </c>
      <c r="C85" s="438" t="s">
        <v>1584</v>
      </c>
      <c r="D85" s="438"/>
      <c r="E85" s="62">
        <v>-100000000</v>
      </c>
      <c r="F85" s="63">
        <v>-2.17</v>
      </c>
    </row>
    <row r="86" spans="2:9" ht="15">
      <c r="B86" s="61" t="s">
        <v>1589</v>
      </c>
      <c r="C86" s="438" t="s">
        <v>1584</v>
      </c>
      <c r="D86" s="438"/>
      <c r="E86" s="62">
        <v>-250000000</v>
      </c>
      <c r="F86" s="63">
        <v>-5.3</v>
      </c>
    </row>
    <row r="87" spans="2:9" ht="15">
      <c r="B87" s="61" t="s">
        <v>1355</v>
      </c>
      <c r="C87" s="438" t="s">
        <v>1356</v>
      </c>
      <c r="D87" s="438"/>
      <c r="E87" s="62">
        <v>250000000</v>
      </c>
      <c r="F87" s="63">
        <v>5.29</v>
      </c>
    </row>
    <row r="88" spans="2:9">
      <c r="C88" s="23"/>
    </row>
    <row r="89" spans="2:9" s="93" customFormat="1" ht="35.1" customHeight="1">
      <c r="B89" s="442" t="s">
        <v>1590</v>
      </c>
      <c r="C89" s="442"/>
      <c r="D89" s="442"/>
      <c r="E89" s="442"/>
      <c r="F89" s="442"/>
      <c r="G89" s="91"/>
      <c r="H89" s="92"/>
    </row>
    <row r="90" spans="2:9" s="96" customFormat="1">
      <c r="B90" s="93"/>
      <c r="C90" s="91"/>
      <c r="D90" s="93"/>
      <c r="E90" s="93"/>
      <c r="F90" s="92"/>
      <c r="G90" s="94"/>
      <c r="H90" s="95"/>
    </row>
    <row r="91" spans="2:9" s="93" customFormat="1" ht="35.1" customHeight="1">
      <c r="B91" s="442" t="s">
        <v>1591</v>
      </c>
      <c r="C91" s="442"/>
      <c r="D91" s="442"/>
      <c r="E91" s="442"/>
      <c r="F91" s="442"/>
      <c r="G91" s="91"/>
      <c r="H91" s="92"/>
    </row>
    <row r="92" spans="2:9" s="96" customFormat="1">
      <c r="B92" s="93"/>
      <c r="C92" s="91"/>
      <c r="D92" s="93"/>
      <c r="E92" s="93"/>
      <c r="F92" s="92"/>
      <c r="G92" s="94"/>
      <c r="H92" s="95"/>
    </row>
    <row r="93" spans="2:9" s="93" customFormat="1" ht="30" customHeight="1">
      <c r="B93" s="442" t="s">
        <v>1592</v>
      </c>
      <c r="C93" s="442"/>
      <c r="D93" s="442"/>
      <c r="E93" s="442"/>
      <c r="F93" s="442"/>
      <c r="G93" s="91"/>
      <c r="H93" s="92"/>
    </row>
    <row r="94" spans="2:9" s="96" customFormat="1">
      <c r="B94" s="93"/>
      <c r="C94" s="91"/>
      <c r="D94" s="93"/>
      <c r="E94" s="93"/>
      <c r="F94" s="92"/>
      <c r="G94" s="94"/>
      <c r="H94" s="95"/>
    </row>
    <row r="95" spans="2:9" s="93" customFormat="1" ht="30" customHeight="1">
      <c r="B95" s="442" t="s">
        <v>1593</v>
      </c>
      <c r="C95" s="442"/>
      <c r="D95" s="442"/>
      <c r="E95" s="442"/>
      <c r="F95" s="442"/>
      <c r="G95" s="91"/>
      <c r="H95" s="92"/>
    </row>
    <row r="96" spans="2:9" s="96" customFormat="1">
      <c r="B96" s="93"/>
      <c r="C96" s="91"/>
      <c r="D96" s="93"/>
      <c r="E96" s="93"/>
      <c r="F96" s="92"/>
      <c r="G96" s="94"/>
      <c r="H96" s="95"/>
    </row>
    <row r="97" spans="2:8" s="93" customFormat="1" ht="30" customHeight="1">
      <c r="B97" s="442" t="s">
        <v>1594</v>
      </c>
      <c r="C97" s="442"/>
      <c r="D97" s="442"/>
      <c r="E97" s="442"/>
      <c r="F97" s="442"/>
      <c r="G97" s="91"/>
      <c r="H97" s="92"/>
    </row>
    <row r="98" spans="2:8" s="96" customFormat="1">
      <c r="B98" s="93"/>
      <c r="C98" s="91"/>
      <c r="D98" s="93"/>
      <c r="E98" s="93"/>
      <c r="F98" s="92"/>
      <c r="G98" s="94"/>
      <c r="H98" s="95"/>
    </row>
    <row r="99" spans="2:8" s="93" customFormat="1" ht="30" customHeight="1">
      <c r="B99" s="442" t="s">
        <v>1595</v>
      </c>
      <c r="C99" s="442"/>
      <c r="D99" s="442"/>
      <c r="E99" s="442"/>
      <c r="F99" s="442"/>
      <c r="G99" s="91"/>
      <c r="H99" s="92"/>
    </row>
    <row r="102" spans="2:8" ht="63" customHeight="1">
      <c r="B102" s="430" t="s">
        <v>1061</v>
      </c>
      <c r="C102" s="430"/>
      <c r="D102" s="430"/>
      <c r="E102" s="430"/>
      <c r="F102" s="430"/>
    </row>
  </sheetData>
  <mergeCells count="26">
    <mergeCell ref="F79:F80"/>
    <mergeCell ref="C81:D81"/>
    <mergeCell ref="B102:F102"/>
    <mergeCell ref="C83:D83"/>
    <mergeCell ref="C84:D84"/>
    <mergeCell ref="C85:D85"/>
    <mergeCell ref="C86:D86"/>
    <mergeCell ref="C87:D87"/>
    <mergeCell ref="B89:F89"/>
    <mergeCell ref="B91:F91"/>
    <mergeCell ref="B93:F93"/>
    <mergeCell ref="B95:F95"/>
    <mergeCell ref="B97:F97"/>
    <mergeCell ref="B99:F99"/>
    <mergeCell ref="C82:D82"/>
    <mergeCell ref="B1:E1"/>
    <mergeCell ref="C3:C6"/>
    <mergeCell ref="D3:D6"/>
    <mergeCell ref="B10:E10"/>
    <mergeCell ref="B11:E11"/>
    <mergeCell ref="C12:C13"/>
    <mergeCell ref="D12:D13"/>
    <mergeCell ref="E12:E13"/>
    <mergeCell ref="B79:B80"/>
    <mergeCell ref="C79:D80"/>
    <mergeCell ref="E79:E80"/>
  </mergeCells>
  <hyperlinks>
    <hyperlink ref="A1" location="Index!A1" display="Index" xr:uid="{2B2A6FE1-4EA6-49FF-A958-352E76655E40}"/>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D8DD9-F170-40D6-B922-6D00C2F1E791}">
  <dimension ref="A1:H110"/>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5703125" style="1" bestFit="1" customWidth="1"/>
    <col min="6" max="6" width="12.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5703125" style="1" bestFit="1" customWidth="1"/>
    <col min="262" max="262" width="12.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5703125" style="1" bestFit="1" customWidth="1"/>
    <col min="518" max="518" width="12.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5703125" style="1" bestFit="1" customWidth="1"/>
    <col min="774" max="774" width="12.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5703125" style="1" bestFit="1" customWidth="1"/>
    <col min="1030" max="1030" width="12.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5703125" style="1" bestFit="1" customWidth="1"/>
    <col min="1286" max="1286" width="12.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5703125" style="1" bestFit="1" customWidth="1"/>
    <col min="1542" max="1542" width="12.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5703125" style="1" bestFit="1" customWidth="1"/>
    <col min="1798" max="1798" width="12.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5703125" style="1" bestFit="1" customWidth="1"/>
    <col min="2054" max="2054" width="12.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5703125" style="1" bestFit="1" customWidth="1"/>
    <col min="2310" max="2310" width="12.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5703125" style="1" bestFit="1" customWidth="1"/>
    <col min="2566" max="2566" width="12.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5703125" style="1" bestFit="1" customWidth="1"/>
    <col min="2822" max="2822" width="12.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5703125" style="1" bestFit="1" customWidth="1"/>
    <col min="3078" max="3078" width="12.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5703125" style="1" bestFit="1" customWidth="1"/>
    <col min="3334" max="3334" width="12.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5703125" style="1" bestFit="1" customWidth="1"/>
    <col min="3590" max="3590" width="12.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5703125" style="1" bestFit="1" customWidth="1"/>
    <col min="3846" max="3846" width="12.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5703125" style="1" bestFit="1" customWidth="1"/>
    <col min="4102" max="4102" width="12.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5703125" style="1" bestFit="1" customWidth="1"/>
    <col min="4358" max="4358" width="12.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5703125" style="1" bestFit="1" customWidth="1"/>
    <col min="4614" max="4614" width="12.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5703125" style="1" bestFit="1" customWidth="1"/>
    <col min="4870" max="4870" width="12.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5703125" style="1" bestFit="1" customWidth="1"/>
    <col min="5126" max="5126" width="12.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5703125" style="1" bestFit="1" customWidth="1"/>
    <col min="5382" max="5382" width="12.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5703125" style="1" bestFit="1" customWidth="1"/>
    <col min="5638" max="5638" width="12.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5703125" style="1" bestFit="1" customWidth="1"/>
    <col min="5894" max="5894" width="12.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5703125" style="1" bestFit="1" customWidth="1"/>
    <col min="6150" max="6150" width="12.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5703125" style="1" bestFit="1" customWidth="1"/>
    <col min="6406" max="6406" width="12.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5703125" style="1" bestFit="1" customWidth="1"/>
    <col min="6662" max="6662" width="12.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5703125" style="1" bestFit="1" customWidth="1"/>
    <col min="6918" max="6918" width="12.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5703125" style="1" bestFit="1" customWidth="1"/>
    <col min="7174" max="7174" width="12.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5703125" style="1" bestFit="1" customWidth="1"/>
    <col min="7430" max="7430" width="12.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5703125" style="1" bestFit="1" customWidth="1"/>
    <col min="7686" max="7686" width="12.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5703125" style="1" bestFit="1" customWidth="1"/>
    <col min="7942" max="7942" width="12.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5703125" style="1" bestFit="1" customWidth="1"/>
    <col min="8198" max="8198" width="12.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5703125" style="1" bestFit="1" customWidth="1"/>
    <col min="8454" max="8454" width="12.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5703125" style="1" bestFit="1" customWidth="1"/>
    <col min="8710" max="8710" width="12.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5703125" style="1" bestFit="1" customWidth="1"/>
    <col min="8966" max="8966" width="12.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5703125" style="1" bestFit="1" customWidth="1"/>
    <col min="9222" max="9222" width="12.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5703125" style="1" bestFit="1" customWidth="1"/>
    <col min="9478" max="9478" width="12.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5703125" style="1" bestFit="1" customWidth="1"/>
    <col min="9734" max="9734" width="12.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5703125" style="1" bestFit="1" customWidth="1"/>
    <col min="9990" max="9990" width="12.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5703125" style="1" bestFit="1" customWidth="1"/>
    <col min="10246" max="10246" width="12.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5703125" style="1" bestFit="1" customWidth="1"/>
    <col min="10502" max="10502" width="12.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5703125" style="1" bestFit="1" customWidth="1"/>
    <col min="10758" max="10758" width="12.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5703125" style="1" bestFit="1" customWidth="1"/>
    <col min="11014" max="11014" width="12.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5703125" style="1" bestFit="1" customWidth="1"/>
    <col min="11270" max="11270" width="12.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5703125" style="1" bestFit="1" customWidth="1"/>
    <col min="11526" max="11526" width="12.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5703125" style="1" bestFit="1" customWidth="1"/>
    <col min="11782" max="11782" width="12.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5703125" style="1" bestFit="1" customWidth="1"/>
    <col min="12038" max="12038" width="12.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5703125" style="1" bestFit="1" customWidth="1"/>
    <col min="12294" max="12294" width="12.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5703125" style="1" bestFit="1" customWidth="1"/>
    <col min="12550" max="12550" width="12.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5703125" style="1" bestFit="1" customWidth="1"/>
    <col min="12806" max="12806" width="12.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5703125" style="1" bestFit="1" customWidth="1"/>
    <col min="13062" max="13062" width="12.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5703125" style="1" bestFit="1" customWidth="1"/>
    <col min="13318" max="13318" width="12.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5703125" style="1" bestFit="1" customWidth="1"/>
    <col min="13574" max="13574" width="12.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5703125" style="1" bestFit="1" customWidth="1"/>
    <col min="13830" max="13830" width="12.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5703125" style="1" bestFit="1" customWidth="1"/>
    <col min="14086" max="14086" width="12.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5703125" style="1" bestFit="1" customWidth="1"/>
    <col min="14342" max="14342" width="12.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5703125" style="1" bestFit="1" customWidth="1"/>
    <col min="14598" max="14598" width="12.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5703125" style="1" bestFit="1" customWidth="1"/>
    <col min="14854" max="14854" width="12.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5703125" style="1" bestFit="1" customWidth="1"/>
    <col min="15110" max="15110" width="12.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5703125" style="1" bestFit="1" customWidth="1"/>
    <col min="15366" max="15366" width="12.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5703125" style="1" bestFit="1" customWidth="1"/>
    <col min="15622" max="15622" width="12.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5703125" style="1" bestFit="1" customWidth="1"/>
    <col min="15878" max="15878" width="12.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5703125" style="1" bestFit="1" customWidth="1"/>
    <col min="16134" max="16134" width="12.5703125" style="1" bestFit="1" customWidth="1"/>
    <col min="16135" max="16135" width="18.140625" style="1" bestFit="1" customWidth="1"/>
    <col min="16136" max="16384" width="9.140625" style="1"/>
  </cols>
  <sheetData>
    <row r="1" spans="1:5">
      <c r="A1" s="3" t="s">
        <v>0</v>
      </c>
      <c r="B1" s="390" t="s">
        <v>96</v>
      </c>
      <c r="C1" s="390"/>
      <c r="D1" s="390"/>
      <c r="E1" s="390"/>
    </row>
    <row r="2" spans="1:5" ht="13.5" thickBot="1"/>
    <row r="3" spans="1:5" ht="15">
      <c r="B3" s="32" t="s">
        <v>1596</v>
      </c>
      <c r="C3" s="443"/>
      <c r="D3" s="394"/>
      <c r="E3" s="15"/>
    </row>
    <row r="4" spans="1:5" ht="30">
      <c r="B4" s="97" t="s">
        <v>1597</v>
      </c>
      <c r="C4" s="444"/>
      <c r="D4" s="395"/>
      <c r="E4" s="15"/>
    </row>
    <row r="5" spans="1:5" ht="15">
      <c r="B5" s="33" t="s">
        <v>993</v>
      </c>
      <c r="C5" s="444"/>
      <c r="D5" s="395"/>
      <c r="E5" s="15"/>
    </row>
    <row r="6" spans="1:5" ht="15">
      <c r="B6" s="33" t="s">
        <v>1598</v>
      </c>
      <c r="C6" s="444"/>
      <c r="D6" s="395"/>
      <c r="E6" s="15"/>
    </row>
    <row r="7" spans="1:5" ht="15.75" thickBot="1">
      <c r="B7" s="98" t="s">
        <v>1599</v>
      </c>
      <c r="C7" s="445"/>
      <c r="D7" s="396"/>
      <c r="E7" s="15"/>
    </row>
    <row r="8" spans="1:5">
      <c r="B8" s="15"/>
      <c r="C8" s="17" t="s">
        <v>995</v>
      </c>
      <c r="D8" s="17" t="s">
        <v>996</v>
      </c>
      <c r="E8" s="15"/>
    </row>
    <row r="9" spans="1:5">
      <c r="B9" s="15"/>
      <c r="C9" s="17"/>
      <c r="D9" s="17"/>
      <c r="E9" s="15"/>
    </row>
    <row r="10" spans="1:5">
      <c r="C10" s="23"/>
    </row>
    <row r="11" spans="1:5">
      <c r="B11" s="431" t="s">
        <v>1066</v>
      </c>
      <c r="C11" s="431"/>
      <c r="D11" s="431"/>
      <c r="E11" s="431"/>
    </row>
    <row r="12" spans="1:5">
      <c r="B12" s="35" t="s">
        <v>1067</v>
      </c>
      <c r="C12" s="431" t="s">
        <v>1068</v>
      </c>
      <c r="D12" s="431" t="s">
        <v>1069</v>
      </c>
      <c r="E12" s="431" t="s">
        <v>1070</v>
      </c>
    </row>
    <row r="13" spans="1:5">
      <c r="B13" s="35" t="s">
        <v>1071</v>
      </c>
      <c r="C13" s="431"/>
      <c r="D13" s="431"/>
      <c r="E13" s="431"/>
    </row>
    <row r="14" spans="1:5">
      <c r="B14" s="36" t="s">
        <v>1072</v>
      </c>
      <c r="C14" s="37"/>
      <c r="D14" s="37" t="s">
        <v>1073</v>
      </c>
      <c r="E14" s="37"/>
    </row>
    <row r="15" spans="1:5">
      <c r="B15" s="36" t="s">
        <v>1074</v>
      </c>
      <c r="C15" s="37"/>
      <c r="D15" s="37"/>
      <c r="E15" s="37"/>
    </row>
    <row r="16" spans="1:5">
      <c r="B16" s="36" t="s">
        <v>1075</v>
      </c>
      <c r="C16" s="37"/>
      <c r="D16" s="37"/>
      <c r="E16" s="37"/>
    </row>
    <row r="17" spans="2:8">
      <c r="B17" s="38" t="s">
        <v>2124</v>
      </c>
      <c r="C17" s="35"/>
      <c r="D17" s="35"/>
      <c r="E17" s="35"/>
    </row>
    <row r="20" spans="2:8">
      <c r="B20" s="1" t="s">
        <v>97</v>
      </c>
    </row>
    <row r="22" spans="2:8">
      <c r="B22" s="6" t="s">
        <v>98</v>
      </c>
      <c r="C22" s="7" t="s">
        <v>99</v>
      </c>
      <c r="D22" s="6" t="s">
        <v>100</v>
      </c>
      <c r="E22" s="6" t="s">
        <v>101</v>
      </c>
      <c r="F22" s="8" t="s">
        <v>102</v>
      </c>
      <c r="G22" s="8" t="s">
        <v>103</v>
      </c>
      <c r="H22" s="8" t="s">
        <v>104</v>
      </c>
    </row>
    <row r="23" spans="2:8">
      <c r="B23" s="2" t="s">
        <v>105</v>
      </c>
      <c r="C23" s="23"/>
    </row>
    <row r="24" spans="2:8">
      <c r="B24" s="2" t="s">
        <v>106</v>
      </c>
      <c r="C24" s="23"/>
    </row>
    <row r="25" spans="2:8">
      <c r="B25" s="2" t="s">
        <v>107</v>
      </c>
      <c r="C25" s="23"/>
    </row>
    <row r="26" spans="2:8">
      <c r="B26" s="1" t="s">
        <v>1600</v>
      </c>
      <c r="C26" s="23">
        <v>5.13</v>
      </c>
      <c r="D26" s="1" t="s">
        <v>108</v>
      </c>
      <c r="E26" s="1" t="s">
        <v>1601</v>
      </c>
      <c r="F26" s="4">
        <v>5000000</v>
      </c>
      <c r="G26" s="4">
        <v>5018.05</v>
      </c>
      <c r="H26" s="4">
        <v>0.33</v>
      </c>
    </row>
    <row r="27" spans="2:8">
      <c r="B27" s="2" t="s">
        <v>109</v>
      </c>
      <c r="C27" s="30"/>
      <c r="D27" s="2"/>
      <c r="E27" s="2"/>
      <c r="F27" s="10"/>
      <c r="G27" s="10">
        <f>SUM(G22:G26)</f>
        <v>5018.05</v>
      </c>
      <c r="H27" s="10">
        <f>SUM(H22:H26)</f>
        <v>0.33</v>
      </c>
    </row>
    <row r="28" spans="2:8">
      <c r="B28" s="2" t="s">
        <v>110</v>
      </c>
      <c r="C28" s="23"/>
    </row>
    <row r="29" spans="2:8">
      <c r="B29" s="1" t="s">
        <v>1602</v>
      </c>
      <c r="C29" s="23">
        <v>5.05</v>
      </c>
      <c r="D29" s="1" t="s">
        <v>108</v>
      </c>
      <c r="E29" s="1" t="s">
        <v>1603</v>
      </c>
      <c r="F29" s="4">
        <v>147500000</v>
      </c>
      <c r="G29" s="4">
        <v>145965.12</v>
      </c>
      <c r="H29" s="4">
        <v>9.4700000000000006</v>
      </c>
    </row>
    <row r="30" spans="2:8">
      <c r="B30" s="1" t="s">
        <v>1604</v>
      </c>
      <c r="C30" s="23">
        <v>5.0999999999999996</v>
      </c>
      <c r="D30" s="1" t="s">
        <v>108</v>
      </c>
      <c r="E30" s="1" t="s">
        <v>1605</v>
      </c>
      <c r="F30" s="4">
        <v>110000000</v>
      </c>
      <c r="G30" s="4">
        <v>108738.96</v>
      </c>
      <c r="H30" s="4">
        <v>7.06</v>
      </c>
    </row>
    <row r="31" spans="2:8">
      <c r="B31" s="1" t="s">
        <v>1606</v>
      </c>
      <c r="C31" s="23">
        <v>5.0199999999999996</v>
      </c>
      <c r="D31" s="1" t="s">
        <v>108</v>
      </c>
      <c r="E31" s="1" t="s">
        <v>1607</v>
      </c>
      <c r="F31" s="4">
        <v>90000000</v>
      </c>
      <c r="G31" s="4">
        <v>89239.5</v>
      </c>
      <c r="H31" s="4">
        <v>5.79</v>
      </c>
    </row>
    <row r="32" spans="2:8">
      <c r="B32" s="1" t="s">
        <v>1608</v>
      </c>
      <c r="C32" s="23">
        <v>5</v>
      </c>
      <c r="D32" s="1" t="s">
        <v>108</v>
      </c>
      <c r="E32" s="1" t="s">
        <v>1609</v>
      </c>
      <c r="F32" s="4">
        <v>80000000</v>
      </c>
      <c r="G32" s="4">
        <v>79250.880000000005</v>
      </c>
      <c r="H32" s="4">
        <v>5.14</v>
      </c>
    </row>
    <row r="33" spans="2:8">
      <c r="B33" s="1" t="s">
        <v>1610</v>
      </c>
      <c r="C33" s="23">
        <v>4.8499999999999996</v>
      </c>
      <c r="D33" s="1" t="s">
        <v>108</v>
      </c>
      <c r="E33" s="1" t="s">
        <v>1611</v>
      </c>
      <c r="F33" s="4">
        <v>70000000</v>
      </c>
      <c r="G33" s="4">
        <v>69556.34</v>
      </c>
      <c r="H33" s="4">
        <v>4.51</v>
      </c>
    </row>
    <row r="34" spans="2:8">
      <c r="B34" s="1" t="s">
        <v>1612</v>
      </c>
      <c r="C34" s="23">
        <v>5.05</v>
      </c>
      <c r="D34" s="1" t="s">
        <v>111</v>
      </c>
      <c r="E34" s="1" t="s">
        <v>1613</v>
      </c>
      <c r="F34" s="4">
        <v>14000</v>
      </c>
      <c r="G34" s="4">
        <v>69461.84</v>
      </c>
      <c r="H34" s="4">
        <v>4.51</v>
      </c>
    </row>
    <row r="35" spans="2:8">
      <c r="B35" s="1" t="s">
        <v>1614</v>
      </c>
      <c r="C35" s="23">
        <v>4.92</v>
      </c>
      <c r="D35" s="1" t="s">
        <v>111</v>
      </c>
      <c r="E35" s="1" t="s">
        <v>1615</v>
      </c>
      <c r="F35" s="4">
        <v>12000</v>
      </c>
      <c r="G35" s="4">
        <v>59774.64</v>
      </c>
      <c r="H35" s="4">
        <v>3.88</v>
      </c>
    </row>
    <row r="36" spans="2:8">
      <c r="B36" s="1" t="s">
        <v>1616</v>
      </c>
      <c r="C36" s="23">
        <v>5</v>
      </c>
      <c r="D36" s="1" t="s">
        <v>111</v>
      </c>
      <c r="E36" s="1" t="s">
        <v>1617</v>
      </c>
      <c r="F36" s="4">
        <v>10000</v>
      </c>
      <c r="G36" s="4">
        <v>49924.75</v>
      </c>
      <c r="H36" s="4">
        <v>3.24</v>
      </c>
    </row>
    <row r="37" spans="2:8">
      <c r="B37" s="1" t="s">
        <v>1618</v>
      </c>
      <c r="C37" s="23">
        <v>5.04</v>
      </c>
      <c r="D37" s="1" t="s">
        <v>1145</v>
      </c>
      <c r="E37" s="1" t="s">
        <v>1619</v>
      </c>
      <c r="F37" s="4">
        <v>10000</v>
      </c>
      <c r="G37" s="4">
        <v>49786.9</v>
      </c>
      <c r="H37" s="4">
        <v>3.23</v>
      </c>
    </row>
    <row r="38" spans="2:8">
      <c r="B38" s="1" t="s">
        <v>1620</v>
      </c>
      <c r="C38" s="23">
        <v>5</v>
      </c>
      <c r="D38" s="1" t="s">
        <v>111</v>
      </c>
      <c r="E38" s="1" t="s">
        <v>1621</v>
      </c>
      <c r="F38" s="4">
        <v>10000</v>
      </c>
      <c r="G38" s="4">
        <v>49720.75</v>
      </c>
      <c r="H38" s="4">
        <v>3.23</v>
      </c>
    </row>
    <row r="39" spans="2:8">
      <c r="B39" s="1" t="s">
        <v>1622</v>
      </c>
      <c r="C39" s="23">
        <v>5.05</v>
      </c>
      <c r="D39" s="1" t="s">
        <v>111</v>
      </c>
      <c r="E39" s="1" t="s">
        <v>1623</v>
      </c>
      <c r="F39" s="4">
        <v>10000</v>
      </c>
      <c r="G39" s="4">
        <v>49677</v>
      </c>
      <c r="H39" s="4">
        <v>3.22</v>
      </c>
    </row>
    <row r="40" spans="2:8">
      <c r="B40" s="1" t="s">
        <v>1624</v>
      </c>
      <c r="C40" s="23">
        <v>5.37</v>
      </c>
      <c r="D40" s="1" t="s">
        <v>111</v>
      </c>
      <c r="E40" s="1" t="s">
        <v>1625</v>
      </c>
      <c r="F40" s="4">
        <v>9000</v>
      </c>
      <c r="G40" s="4">
        <v>44496.41</v>
      </c>
      <c r="H40" s="4">
        <v>2.89</v>
      </c>
    </row>
    <row r="41" spans="2:8">
      <c r="B41" s="1" t="s">
        <v>1626</v>
      </c>
      <c r="C41" s="23">
        <v>4.6500000000000004</v>
      </c>
      <c r="D41" s="1" t="s">
        <v>108</v>
      </c>
      <c r="E41" s="1" t="s">
        <v>1627</v>
      </c>
      <c r="F41" s="4">
        <v>44500000</v>
      </c>
      <c r="G41" s="4">
        <v>44347.45</v>
      </c>
      <c r="H41" s="4">
        <v>2.88</v>
      </c>
    </row>
    <row r="42" spans="2:8">
      <c r="B42" s="1" t="s">
        <v>1628</v>
      </c>
      <c r="C42" s="23">
        <v>4.87</v>
      </c>
      <c r="D42" s="1" t="s">
        <v>111</v>
      </c>
      <c r="E42" s="1" t="s">
        <v>1629</v>
      </c>
      <c r="F42" s="4">
        <v>8000</v>
      </c>
      <c r="G42" s="4">
        <v>39925.360000000001</v>
      </c>
      <c r="H42" s="4">
        <v>2.59</v>
      </c>
    </row>
    <row r="43" spans="2:8">
      <c r="B43" s="1" t="s">
        <v>1630</v>
      </c>
      <c r="C43" s="23">
        <v>4.92</v>
      </c>
      <c r="D43" s="1" t="s">
        <v>112</v>
      </c>
      <c r="E43" s="1" t="s">
        <v>1631</v>
      </c>
      <c r="F43" s="4">
        <v>8000</v>
      </c>
      <c r="G43" s="4">
        <v>39871.160000000003</v>
      </c>
      <c r="H43" s="4">
        <v>2.59</v>
      </c>
    </row>
    <row r="44" spans="2:8">
      <c r="B44" s="1" t="s">
        <v>1632</v>
      </c>
      <c r="C44" s="23">
        <v>5.4</v>
      </c>
      <c r="D44" s="1" t="s">
        <v>111</v>
      </c>
      <c r="E44" s="1" t="s">
        <v>1633</v>
      </c>
      <c r="F44" s="4">
        <v>7500</v>
      </c>
      <c r="G44" s="4">
        <v>37055.93</v>
      </c>
      <c r="H44" s="4">
        <v>2.4</v>
      </c>
    </row>
    <row r="45" spans="2:8">
      <c r="B45" s="1" t="s">
        <v>1634</v>
      </c>
      <c r="C45" s="23">
        <v>4.66</v>
      </c>
      <c r="D45" s="1" t="s">
        <v>108</v>
      </c>
      <c r="E45" s="1" t="s">
        <v>1635</v>
      </c>
      <c r="F45" s="4">
        <v>37000000</v>
      </c>
      <c r="G45" s="4">
        <v>36840.089999999997</v>
      </c>
      <c r="H45" s="4">
        <v>2.39</v>
      </c>
    </row>
    <row r="46" spans="2:8">
      <c r="B46" s="1" t="s">
        <v>1636</v>
      </c>
      <c r="C46" s="23">
        <v>4.46</v>
      </c>
      <c r="D46" s="1" t="s">
        <v>108</v>
      </c>
      <c r="E46" s="1" t="s">
        <v>1637</v>
      </c>
      <c r="F46" s="4">
        <v>35000000</v>
      </c>
      <c r="G46" s="4">
        <v>34974.35</v>
      </c>
      <c r="H46" s="4">
        <v>2.27</v>
      </c>
    </row>
    <row r="47" spans="2:8">
      <c r="B47" s="1" t="s">
        <v>1638</v>
      </c>
      <c r="C47" s="23">
        <v>4.97</v>
      </c>
      <c r="D47" s="1" t="s">
        <v>1166</v>
      </c>
      <c r="E47" s="1" t="s">
        <v>1639</v>
      </c>
      <c r="F47" s="4">
        <v>5000</v>
      </c>
      <c r="G47" s="4">
        <v>24962.58</v>
      </c>
      <c r="H47" s="4">
        <v>1.62</v>
      </c>
    </row>
    <row r="48" spans="2:8">
      <c r="B48" s="1" t="s">
        <v>1640</v>
      </c>
      <c r="C48" s="23">
        <v>5.01</v>
      </c>
      <c r="D48" s="1" t="s">
        <v>111</v>
      </c>
      <c r="E48" s="1" t="s">
        <v>1641</v>
      </c>
      <c r="F48" s="4">
        <v>5000</v>
      </c>
      <c r="G48" s="4">
        <v>24904.38</v>
      </c>
      <c r="H48" s="4">
        <v>1.62</v>
      </c>
    </row>
    <row r="49" spans="2:8">
      <c r="B49" s="1" t="s">
        <v>1642</v>
      </c>
      <c r="C49" s="23">
        <v>4.9400000000000004</v>
      </c>
      <c r="D49" s="1" t="s">
        <v>111</v>
      </c>
      <c r="E49" s="1" t="s">
        <v>1643</v>
      </c>
      <c r="F49" s="4">
        <v>5000</v>
      </c>
      <c r="G49" s="4">
        <v>24872.080000000002</v>
      </c>
      <c r="H49" s="4">
        <v>1.61</v>
      </c>
    </row>
    <row r="50" spans="2:8">
      <c r="B50" s="1" t="s">
        <v>1644</v>
      </c>
      <c r="C50" s="23">
        <v>5.4</v>
      </c>
      <c r="D50" s="1" t="s">
        <v>111</v>
      </c>
      <c r="E50" s="1" t="s">
        <v>1645</v>
      </c>
      <c r="F50" s="4">
        <v>5000</v>
      </c>
      <c r="G50" s="4">
        <v>24707.58</v>
      </c>
      <c r="H50" s="4">
        <v>1.6</v>
      </c>
    </row>
    <row r="51" spans="2:8">
      <c r="B51" s="1" t="s">
        <v>1646</v>
      </c>
      <c r="C51" s="23">
        <v>5.27</v>
      </c>
      <c r="D51" s="1" t="s">
        <v>111</v>
      </c>
      <c r="E51" s="1" t="s">
        <v>1647</v>
      </c>
      <c r="F51" s="4">
        <v>5000</v>
      </c>
      <c r="G51" s="4">
        <v>24689.88</v>
      </c>
      <c r="H51" s="4">
        <v>1.6</v>
      </c>
    </row>
    <row r="52" spans="2:8">
      <c r="B52" s="1" t="s">
        <v>1648</v>
      </c>
      <c r="C52" s="23">
        <v>4.8499999999999996</v>
      </c>
      <c r="D52" s="1" t="s">
        <v>111</v>
      </c>
      <c r="E52" s="1" t="s">
        <v>1649</v>
      </c>
      <c r="F52" s="4">
        <v>4000</v>
      </c>
      <c r="G52" s="4">
        <v>19973.46</v>
      </c>
      <c r="H52" s="4">
        <v>1.3</v>
      </c>
    </row>
    <row r="53" spans="2:8">
      <c r="B53" s="1" t="s">
        <v>1650</v>
      </c>
      <c r="C53" s="23">
        <v>5.36</v>
      </c>
      <c r="D53" s="1" t="s">
        <v>111</v>
      </c>
      <c r="E53" s="1" t="s">
        <v>1651</v>
      </c>
      <c r="F53" s="4">
        <v>4000</v>
      </c>
      <c r="G53" s="4">
        <v>19918.04</v>
      </c>
      <c r="H53" s="4">
        <v>1.29</v>
      </c>
    </row>
    <row r="54" spans="2:8">
      <c r="B54" s="1" t="s">
        <v>1652</v>
      </c>
      <c r="C54" s="23">
        <v>5.07</v>
      </c>
      <c r="D54" s="1" t="s">
        <v>111</v>
      </c>
      <c r="E54" s="1" t="s">
        <v>1653</v>
      </c>
      <c r="F54" s="4">
        <v>4000</v>
      </c>
      <c r="G54" s="4">
        <v>19837.580000000002</v>
      </c>
      <c r="H54" s="4">
        <v>1.29</v>
      </c>
    </row>
    <row r="55" spans="2:8">
      <c r="B55" s="1" t="s">
        <v>1654</v>
      </c>
      <c r="C55" s="23">
        <v>6.96</v>
      </c>
      <c r="D55" s="1" t="s">
        <v>111</v>
      </c>
      <c r="E55" s="1" t="s">
        <v>1655</v>
      </c>
      <c r="F55" s="4">
        <v>4000</v>
      </c>
      <c r="G55" s="4">
        <v>19777.5</v>
      </c>
      <c r="H55" s="4">
        <v>1.28</v>
      </c>
    </row>
    <row r="56" spans="2:8">
      <c r="B56" s="1" t="s">
        <v>1656</v>
      </c>
      <c r="C56" s="23">
        <v>5.9</v>
      </c>
      <c r="D56" s="1" t="s">
        <v>111</v>
      </c>
      <c r="E56" s="1" t="s">
        <v>1657</v>
      </c>
      <c r="F56" s="4">
        <v>3500</v>
      </c>
      <c r="G56" s="4">
        <v>17368.05</v>
      </c>
      <c r="H56" s="4">
        <v>1.1299999999999999</v>
      </c>
    </row>
    <row r="57" spans="2:8">
      <c r="B57" s="1" t="s">
        <v>1658</v>
      </c>
      <c r="C57" s="23">
        <v>4.72</v>
      </c>
      <c r="D57" s="1" t="s">
        <v>108</v>
      </c>
      <c r="E57" s="1" t="s">
        <v>1659</v>
      </c>
      <c r="F57" s="4">
        <v>16500000</v>
      </c>
      <c r="G57" s="4">
        <v>16413.060000000001</v>
      </c>
      <c r="H57" s="4">
        <v>1.06</v>
      </c>
    </row>
    <row r="58" spans="2:8">
      <c r="B58" s="1" t="s">
        <v>1660</v>
      </c>
      <c r="C58" s="23">
        <v>5.07</v>
      </c>
      <c r="D58" s="1" t="s">
        <v>112</v>
      </c>
      <c r="E58" s="1" t="s">
        <v>113</v>
      </c>
      <c r="F58" s="4">
        <v>3000</v>
      </c>
      <c r="G58" s="4">
        <v>14902.8</v>
      </c>
      <c r="H58" s="4">
        <v>0.97</v>
      </c>
    </row>
    <row r="59" spans="2:8">
      <c r="B59" s="1" t="s">
        <v>1661</v>
      </c>
      <c r="C59" s="23">
        <v>5.37</v>
      </c>
      <c r="D59" s="1" t="s">
        <v>1166</v>
      </c>
      <c r="E59" s="1" t="s">
        <v>1662</v>
      </c>
      <c r="F59" s="4">
        <v>3000</v>
      </c>
      <c r="G59" s="4">
        <v>14868.75</v>
      </c>
      <c r="H59" s="4">
        <v>0.96</v>
      </c>
    </row>
    <row r="60" spans="2:8">
      <c r="B60" s="1" t="s">
        <v>1663</v>
      </c>
      <c r="C60" s="23">
        <v>5.28</v>
      </c>
      <c r="D60" s="1" t="s">
        <v>111</v>
      </c>
      <c r="E60" s="1" t="s">
        <v>1664</v>
      </c>
      <c r="F60" s="4">
        <v>3000</v>
      </c>
      <c r="G60" s="4">
        <v>14828.4</v>
      </c>
      <c r="H60" s="4">
        <v>0.96</v>
      </c>
    </row>
    <row r="61" spans="2:8">
      <c r="B61" s="1" t="s">
        <v>1665</v>
      </c>
      <c r="C61" s="23">
        <v>5.57</v>
      </c>
      <c r="D61" s="1" t="s">
        <v>1166</v>
      </c>
      <c r="E61" s="1" t="s">
        <v>1666</v>
      </c>
      <c r="F61" s="4">
        <v>3000</v>
      </c>
      <c r="G61" s="4">
        <v>14825.79</v>
      </c>
      <c r="H61" s="4">
        <v>0.96</v>
      </c>
    </row>
    <row r="62" spans="2:8">
      <c r="B62" s="1" t="s">
        <v>1667</v>
      </c>
      <c r="C62" s="23">
        <v>6.31</v>
      </c>
      <c r="D62" s="1" t="s">
        <v>111</v>
      </c>
      <c r="E62" s="1" t="s">
        <v>1668</v>
      </c>
      <c r="F62" s="4">
        <v>3000</v>
      </c>
      <c r="G62" s="4">
        <v>14823.33</v>
      </c>
      <c r="H62" s="4">
        <v>0.96</v>
      </c>
    </row>
    <row r="63" spans="2:8">
      <c r="B63" s="1" t="s">
        <v>1669</v>
      </c>
      <c r="C63" s="23">
        <v>4.3600000000000003</v>
      </c>
      <c r="D63" s="1" t="s">
        <v>108</v>
      </c>
      <c r="E63" s="1" t="s">
        <v>1670</v>
      </c>
      <c r="F63" s="4">
        <v>14500000</v>
      </c>
      <c r="G63" s="4">
        <v>14489.63</v>
      </c>
      <c r="H63" s="4">
        <v>0.94</v>
      </c>
    </row>
    <row r="64" spans="2:8">
      <c r="B64" s="1" t="s">
        <v>1671</v>
      </c>
      <c r="C64" s="23">
        <v>5.05</v>
      </c>
      <c r="D64" s="1" t="s">
        <v>1166</v>
      </c>
      <c r="E64" s="1" t="s">
        <v>1672</v>
      </c>
      <c r="F64" s="4">
        <v>2500</v>
      </c>
      <c r="G64" s="4">
        <v>12410.71</v>
      </c>
      <c r="H64" s="4">
        <v>0.81</v>
      </c>
    </row>
    <row r="65" spans="2:8">
      <c r="B65" s="1" t="s">
        <v>1673</v>
      </c>
      <c r="C65" s="23">
        <v>5.35</v>
      </c>
      <c r="D65" s="1" t="s">
        <v>111</v>
      </c>
      <c r="E65" s="1" t="s">
        <v>1674</v>
      </c>
      <c r="F65" s="4">
        <v>2000</v>
      </c>
      <c r="G65" s="4">
        <v>9992.68</v>
      </c>
      <c r="H65" s="4">
        <v>0.65</v>
      </c>
    </row>
    <row r="66" spans="2:8">
      <c r="B66" s="1" t="s">
        <v>1675</v>
      </c>
      <c r="C66" s="23">
        <v>5.6</v>
      </c>
      <c r="D66" s="1" t="s">
        <v>111</v>
      </c>
      <c r="E66" s="1" t="s">
        <v>1676</v>
      </c>
      <c r="F66" s="4">
        <v>2000</v>
      </c>
      <c r="G66" s="4">
        <v>9989.2800000000007</v>
      </c>
      <c r="H66" s="4">
        <v>0.65</v>
      </c>
    </row>
    <row r="67" spans="2:8">
      <c r="B67" s="1" t="s">
        <v>1677</v>
      </c>
      <c r="C67" s="23">
        <v>5.5</v>
      </c>
      <c r="D67" s="1" t="s">
        <v>111</v>
      </c>
      <c r="E67" s="1" t="s">
        <v>1678</v>
      </c>
      <c r="F67" s="4">
        <v>2000</v>
      </c>
      <c r="G67" s="4">
        <v>9971.4500000000007</v>
      </c>
      <c r="H67" s="4">
        <v>0.65</v>
      </c>
    </row>
    <row r="68" spans="2:8">
      <c r="B68" s="1" t="s">
        <v>1679</v>
      </c>
      <c r="C68" s="23">
        <v>5.5</v>
      </c>
      <c r="D68" s="1" t="s">
        <v>111</v>
      </c>
      <c r="E68" s="1" t="s">
        <v>1680</v>
      </c>
      <c r="F68" s="4">
        <v>2000</v>
      </c>
      <c r="G68" s="4">
        <v>9968.4599999999991</v>
      </c>
      <c r="H68" s="4">
        <v>0.65</v>
      </c>
    </row>
    <row r="69" spans="2:8">
      <c r="B69" s="1" t="s">
        <v>1681</v>
      </c>
      <c r="C69" s="23">
        <v>5.64</v>
      </c>
      <c r="D69" s="1" t="s">
        <v>111</v>
      </c>
      <c r="E69" s="1" t="s">
        <v>1682</v>
      </c>
      <c r="F69" s="4">
        <v>2000</v>
      </c>
      <c r="G69" s="4">
        <v>9914.2099999999991</v>
      </c>
      <c r="H69" s="4">
        <v>0.64</v>
      </c>
    </row>
    <row r="70" spans="2:8">
      <c r="B70" s="1" t="s">
        <v>1683</v>
      </c>
      <c r="C70" s="23">
        <v>5.41</v>
      </c>
      <c r="D70" s="1" t="s">
        <v>1166</v>
      </c>
      <c r="E70" s="1" t="s">
        <v>1684</v>
      </c>
      <c r="F70" s="4">
        <v>2000</v>
      </c>
      <c r="G70" s="4">
        <v>9910.4</v>
      </c>
      <c r="H70" s="4">
        <v>0.64</v>
      </c>
    </row>
    <row r="71" spans="2:8">
      <c r="B71" s="1" t="s">
        <v>1482</v>
      </c>
      <c r="C71" s="23">
        <v>4.8499999999999996</v>
      </c>
      <c r="D71" s="1" t="s">
        <v>108</v>
      </c>
      <c r="E71" s="1" t="s">
        <v>1483</v>
      </c>
      <c r="F71" s="4">
        <v>8500000</v>
      </c>
      <c r="G71" s="4">
        <v>8438.33</v>
      </c>
      <c r="H71" s="4">
        <v>0.55000000000000004</v>
      </c>
    </row>
    <row r="72" spans="2:8">
      <c r="B72" s="1" t="s">
        <v>1685</v>
      </c>
      <c r="C72" s="23">
        <v>6.19</v>
      </c>
      <c r="D72" s="1" t="s">
        <v>111</v>
      </c>
      <c r="E72" s="1" t="s">
        <v>1686</v>
      </c>
      <c r="F72" s="4">
        <v>1500</v>
      </c>
      <c r="G72" s="4">
        <v>7407.05</v>
      </c>
      <c r="H72" s="4">
        <v>0.48</v>
      </c>
    </row>
    <row r="73" spans="2:8">
      <c r="B73" s="1" t="s">
        <v>1687</v>
      </c>
      <c r="C73" s="23">
        <v>5.76</v>
      </c>
      <c r="D73" s="1" t="s">
        <v>111</v>
      </c>
      <c r="E73" s="1" t="s">
        <v>1688</v>
      </c>
      <c r="F73" s="4">
        <v>1000</v>
      </c>
      <c r="G73" s="4">
        <v>4981.1400000000003</v>
      </c>
      <c r="H73" s="4">
        <v>0.32</v>
      </c>
    </row>
    <row r="74" spans="2:8">
      <c r="B74" s="1" t="s">
        <v>1689</v>
      </c>
      <c r="C74" s="23">
        <v>5.5</v>
      </c>
      <c r="D74" s="1" t="s">
        <v>111</v>
      </c>
      <c r="E74" s="1" t="s">
        <v>1690</v>
      </c>
      <c r="F74" s="4">
        <v>1000</v>
      </c>
      <c r="G74" s="4">
        <v>4979</v>
      </c>
      <c r="H74" s="4">
        <v>0.32</v>
      </c>
    </row>
    <row r="75" spans="2:8">
      <c r="B75" s="1" t="s">
        <v>1691</v>
      </c>
      <c r="C75" s="23">
        <v>4.8499999999999996</v>
      </c>
      <c r="D75" s="1" t="s">
        <v>108</v>
      </c>
      <c r="E75" s="1" t="s">
        <v>1692</v>
      </c>
      <c r="F75" s="4">
        <v>5000000</v>
      </c>
      <c r="G75" s="4">
        <v>4968.3100000000004</v>
      </c>
      <c r="H75" s="4">
        <v>0.32</v>
      </c>
    </row>
    <row r="76" spans="2:8">
      <c r="B76" s="1" t="s">
        <v>1693</v>
      </c>
      <c r="C76" s="23">
        <v>6.24</v>
      </c>
      <c r="D76" s="1" t="s">
        <v>111</v>
      </c>
      <c r="E76" s="1" t="s">
        <v>1694</v>
      </c>
      <c r="F76" s="4">
        <v>1000</v>
      </c>
      <c r="G76" s="4">
        <v>4953.43</v>
      </c>
      <c r="H76" s="4">
        <v>0.32</v>
      </c>
    </row>
    <row r="77" spans="2:8">
      <c r="B77" s="1" t="s">
        <v>1695</v>
      </c>
      <c r="C77" s="23">
        <v>6.25</v>
      </c>
      <c r="D77" s="1" t="s">
        <v>111</v>
      </c>
      <c r="E77" s="1" t="s">
        <v>1696</v>
      </c>
      <c r="F77" s="4">
        <v>1000</v>
      </c>
      <c r="G77" s="4">
        <v>4952.51</v>
      </c>
      <c r="H77" s="4">
        <v>0.32</v>
      </c>
    </row>
    <row r="78" spans="2:8">
      <c r="B78" s="1" t="s">
        <v>1697</v>
      </c>
      <c r="C78" s="23">
        <v>5.57</v>
      </c>
      <c r="D78" s="1" t="s">
        <v>111</v>
      </c>
      <c r="E78" s="1" t="s">
        <v>1698</v>
      </c>
      <c r="F78" s="4">
        <v>1000</v>
      </c>
      <c r="G78" s="4">
        <v>4952.3900000000003</v>
      </c>
      <c r="H78" s="4">
        <v>0.32</v>
      </c>
    </row>
    <row r="79" spans="2:8">
      <c r="B79" s="1" t="s">
        <v>1699</v>
      </c>
      <c r="C79" s="23">
        <v>5.07</v>
      </c>
      <c r="D79" s="1" t="s">
        <v>108</v>
      </c>
      <c r="E79" s="1" t="s">
        <v>1700</v>
      </c>
      <c r="F79" s="4">
        <v>5000000</v>
      </c>
      <c r="G79" s="4">
        <v>4947.7700000000004</v>
      </c>
      <c r="H79" s="4">
        <v>0.32</v>
      </c>
    </row>
    <row r="80" spans="2:8">
      <c r="B80" s="1" t="s">
        <v>1701</v>
      </c>
      <c r="C80" s="23">
        <v>5.85</v>
      </c>
      <c r="D80" s="1" t="s">
        <v>1166</v>
      </c>
      <c r="E80" s="1" t="s">
        <v>1702</v>
      </c>
      <c r="F80" s="4">
        <v>1000</v>
      </c>
      <c r="G80" s="4">
        <v>4934.3599999999997</v>
      </c>
      <c r="H80" s="4">
        <v>0.32</v>
      </c>
    </row>
    <row r="81" spans="2:8">
      <c r="B81" s="1" t="s">
        <v>1703</v>
      </c>
      <c r="C81" s="23">
        <v>5.85</v>
      </c>
      <c r="D81" s="1" t="s">
        <v>1166</v>
      </c>
      <c r="E81" s="1" t="s">
        <v>1704</v>
      </c>
      <c r="F81" s="4">
        <v>1000</v>
      </c>
      <c r="G81" s="4">
        <v>4933.58</v>
      </c>
      <c r="H81" s="4">
        <v>0.32</v>
      </c>
    </row>
    <row r="82" spans="2:8">
      <c r="B82" s="1" t="s">
        <v>1705</v>
      </c>
      <c r="C82" s="23">
        <v>4.6500000000000004</v>
      </c>
      <c r="D82" s="1" t="s">
        <v>108</v>
      </c>
      <c r="E82" s="1" t="s">
        <v>1706</v>
      </c>
      <c r="F82" s="4">
        <v>4000000</v>
      </c>
      <c r="G82" s="4">
        <v>3986.29</v>
      </c>
      <c r="H82" s="4">
        <v>0.26</v>
      </c>
    </row>
    <row r="83" spans="2:8">
      <c r="B83" s="1" t="s">
        <v>1707</v>
      </c>
      <c r="C83" s="23">
        <v>5.4</v>
      </c>
      <c r="D83" s="1" t="s">
        <v>111</v>
      </c>
      <c r="E83" s="1" t="s">
        <v>1708</v>
      </c>
      <c r="F83" s="4">
        <v>600</v>
      </c>
      <c r="G83" s="4">
        <v>2964.91</v>
      </c>
      <c r="H83" s="4">
        <v>0.19</v>
      </c>
    </row>
    <row r="84" spans="2:8">
      <c r="B84" s="1" t="s">
        <v>1709</v>
      </c>
      <c r="C84" s="23">
        <v>6.13</v>
      </c>
      <c r="D84" s="1" t="s">
        <v>111</v>
      </c>
      <c r="E84" s="1" t="s">
        <v>1710</v>
      </c>
      <c r="F84" s="4">
        <v>500</v>
      </c>
      <c r="G84" s="4">
        <v>2475.08</v>
      </c>
      <c r="H84" s="4">
        <v>0.16</v>
      </c>
    </row>
    <row r="85" spans="2:8">
      <c r="B85" s="2" t="s">
        <v>114</v>
      </c>
      <c r="C85" s="30"/>
      <c r="D85" s="2"/>
      <c r="E85" s="2"/>
      <c r="F85" s="10"/>
      <c r="G85" s="10">
        <f>SUM(G28:G84)</f>
        <v>1566801.6600000001</v>
      </c>
      <c r="H85" s="10">
        <f>SUM(H28:H84)</f>
        <v>101.64999999999995</v>
      </c>
    </row>
    <row r="86" spans="2:8">
      <c r="B86" s="2" t="s">
        <v>115</v>
      </c>
      <c r="C86" s="30"/>
      <c r="D86" s="2"/>
      <c r="E86" s="2"/>
      <c r="F86" s="10"/>
      <c r="G86" s="10">
        <v>5506</v>
      </c>
      <c r="H86" s="10">
        <v>0.36</v>
      </c>
    </row>
    <row r="87" spans="2:8">
      <c r="B87" s="2" t="s">
        <v>116</v>
      </c>
      <c r="C87" s="9"/>
      <c r="D87" s="2"/>
      <c r="E87" s="2"/>
      <c r="F87" s="10"/>
      <c r="G87" s="10">
        <v>1577325.71</v>
      </c>
      <c r="H87" s="10">
        <v>102.35</v>
      </c>
    </row>
    <row r="88" spans="2:8">
      <c r="B88" s="2" t="s">
        <v>117</v>
      </c>
      <c r="C88" s="9"/>
      <c r="D88" s="2"/>
      <c r="E88" s="2"/>
      <c r="F88" s="10"/>
      <c r="G88" s="10">
        <v>-36169.735243829899</v>
      </c>
      <c r="H88" s="10">
        <v>-2.3499999999999943</v>
      </c>
    </row>
    <row r="89" spans="2:8">
      <c r="B89" s="2" t="s">
        <v>118</v>
      </c>
      <c r="C89" s="9"/>
      <c r="D89" s="2"/>
      <c r="E89" s="2"/>
      <c r="F89" s="10"/>
      <c r="G89" s="10">
        <v>1541155.9747561701</v>
      </c>
      <c r="H89" s="10">
        <v>100</v>
      </c>
    </row>
    <row r="90" spans="2:8">
      <c r="B90" s="1" t="s">
        <v>119</v>
      </c>
    </row>
    <row r="91" spans="2:8">
      <c r="B91" s="1" t="s">
        <v>120</v>
      </c>
    </row>
    <row r="92" spans="2:8">
      <c r="B92" s="2" t="s">
        <v>121</v>
      </c>
      <c r="C92" s="31">
        <v>44742</v>
      </c>
    </row>
    <row r="93" spans="2:8" ht="25.5">
      <c r="B93" s="11" t="s">
        <v>122</v>
      </c>
      <c r="C93" s="9" t="s">
        <v>123</v>
      </c>
    </row>
    <row r="94" spans="2:8">
      <c r="B94" s="2"/>
    </row>
    <row r="95" spans="2:8">
      <c r="B95" s="2" t="s">
        <v>1054</v>
      </c>
      <c r="C95" s="9" t="s">
        <v>123</v>
      </c>
    </row>
    <row r="96" spans="2:8">
      <c r="B96" s="2" t="s">
        <v>1055</v>
      </c>
      <c r="C96" s="9" t="s">
        <v>123</v>
      </c>
    </row>
    <row r="97" spans="2:6">
      <c r="B97" s="2" t="s">
        <v>1711</v>
      </c>
      <c r="C97" s="9"/>
    </row>
    <row r="98" spans="2:6">
      <c r="B98" s="2" t="s">
        <v>1712</v>
      </c>
      <c r="C98" s="9"/>
    </row>
    <row r="99" spans="2:6">
      <c r="B99" s="2" t="s">
        <v>1713</v>
      </c>
      <c r="C99" s="9"/>
    </row>
    <row r="100" spans="2:6">
      <c r="B100" s="2" t="s">
        <v>1714</v>
      </c>
      <c r="C100" s="9"/>
    </row>
    <row r="101" spans="2:6">
      <c r="B101" s="2" t="s">
        <v>1715</v>
      </c>
      <c r="C101" s="9"/>
    </row>
    <row r="102" spans="2:6">
      <c r="B102" s="2" t="s">
        <v>1716</v>
      </c>
      <c r="C102" s="9"/>
    </row>
    <row r="103" spans="2:6">
      <c r="B103" s="2" t="s">
        <v>1717</v>
      </c>
      <c r="C103" s="9"/>
    </row>
    <row r="104" spans="2:6">
      <c r="B104" s="2" t="s">
        <v>1718</v>
      </c>
      <c r="C104" s="9"/>
    </row>
    <row r="105" spans="2:6">
      <c r="B105" s="2" t="s">
        <v>126</v>
      </c>
      <c r="C105" s="9"/>
    </row>
    <row r="106" spans="2:6">
      <c r="B106" s="24" t="s">
        <v>1719</v>
      </c>
    </row>
    <row r="108" spans="2:6">
      <c r="B108" s="50" t="s">
        <v>1247</v>
      </c>
      <c r="C108" s="51"/>
      <c r="D108" s="52"/>
    </row>
    <row r="109" spans="2:6" ht="30">
      <c r="B109" s="53" t="s">
        <v>1248</v>
      </c>
      <c r="C109" s="54" t="s">
        <v>1249</v>
      </c>
      <c r="D109" s="53" t="s">
        <v>1250</v>
      </c>
    </row>
    <row r="110" spans="2:6">
      <c r="B110" s="55" t="s">
        <v>1251</v>
      </c>
      <c r="C110" s="56">
        <v>270.13</v>
      </c>
      <c r="D110" s="57">
        <v>3.22</v>
      </c>
      <c r="F110" s="58"/>
    </row>
  </sheetData>
  <mergeCells count="7">
    <mergeCell ref="B1:E1"/>
    <mergeCell ref="C3:C7"/>
    <mergeCell ref="D3:D7"/>
    <mergeCell ref="B11:E11"/>
    <mergeCell ref="C12:C13"/>
    <mergeCell ref="D12:D13"/>
    <mergeCell ref="E12:E13"/>
  </mergeCells>
  <hyperlinks>
    <hyperlink ref="A1" location="Index!A1" display="Index" xr:uid="{DAD5E884-0340-43D3-A9D4-3C21244D633D}"/>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C5101-7821-4D23-B697-99585E84B6A6}">
  <dimension ref="A1:H106"/>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570312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570312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570312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570312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570312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570312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570312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570312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570312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570312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570312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570312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570312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570312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570312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570312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570312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570312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570312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570312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570312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570312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570312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570312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570312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570312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570312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570312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570312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570312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570312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570312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570312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570312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570312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570312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570312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570312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570312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570312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570312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570312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570312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570312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570312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570312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570312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570312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570312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570312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570312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570312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570312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570312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570312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570312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570312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570312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570312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570312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570312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570312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5703125" style="1" bestFit="1" customWidth="1"/>
    <col min="16134" max="16134" width="10.5703125" style="1" bestFit="1" customWidth="1"/>
    <col min="16135" max="16135" width="18.140625" style="1" bestFit="1" customWidth="1"/>
    <col min="16136" max="16384" width="9.140625" style="1"/>
  </cols>
  <sheetData>
    <row r="1" spans="1:5">
      <c r="A1" s="3" t="s">
        <v>0</v>
      </c>
      <c r="B1" s="390" t="s">
        <v>32</v>
      </c>
      <c r="C1" s="390"/>
      <c r="D1" s="390"/>
      <c r="E1" s="390"/>
    </row>
    <row r="2" spans="1:5" ht="13.5" thickBot="1"/>
    <row r="3" spans="1:5" ht="15">
      <c r="B3" s="32" t="s">
        <v>1720</v>
      </c>
      <c r="C3" s="391"/>
      <c r="D3" s="394"/>
      <c r="E3" s="15"/>
    </row>
    <row r="4" spans="1:5" ht="45">
      <c r="B4" s="33" t="s">
        <v>1721</v>
      </c>
      <c r="C4" s="392"/>
      <c r="D4" s="395"/>
      <c r="E4" s="99"/>
    </row>
    <row r="5" spans="1:5" ht="15">
      <c r="B5" s="33" t="s">
        <v>993</v>
      </c>
      <c r="C5" s="392"/>
      <c r="D5" s="395"/>
      <c r="E5" s="15"/>
    </row>
    <row r="6" spans="1:5" ht="15">
      <c r="B6" s="33" t="s">
        <v>1064</v>
      </c>
      <c r="C6" s="392"/>
      <c r="D6" s="395"/>
      <c r="E6" s="15"/>
    </row>
    <row r="7" spans="1:5" ht="30.75" thickBot="1">
      <c r="B7" s="34" t="s">
        <v>1722</v>
      </c>
      <c r="C7" s="393"/>
      <c r="D7" s="396"/>
      <c r="E7" s="15"/>
    </row>
    <row r="8" spans="1:5">
      <c r="B8" s="15"/>
      <c r="C8" s="17" t="s">
        <v>995</v>
      </c>
      <c r="D8" s="17" t="s">
        <v>996</v>
      </c>
      <c r="E8" s="15"/>
    </row>
    <row r="9" spans="1:5">
      <c r="C9" s="23"/>
    </row>
    <row r="10" spans="1:5" ht="15">
      <c r="B10" s="432"/>
      <c r="C10" s="432"/>
      <c r="D10" s="432"/>
      <c r="E10" s="432"/>
    </row>
    <row r="11" spans="1:5">
      <c r="B11" s="431" t="s">
        <v>1066</v>
      </c>
      <c r="C11" s="431"/>
      <c r="D11" s="431"/>
      <c r="E11" s="431"/>
    </row>
    <row r="12" spans="1:5">
      <c r="B12" s="35" t="s">
        <v>1067</v>
      </c>
      <c r="C12" s="431" t="s">
        <v>1068</v>
      </c>
      <c r="D12" s="431" t="s">
        <v>1069</v>
      </c>
      <c r="E12" s="431" t="s">
        <v>1070</v>
      </c>
    </row>
    <row r="13" spans="1:5">
      <c r="B13" s="35" t="s">
        <v>1071</v>
      </c>
      <c r="C13" s="431"/>
      <c r="D13" s="431"/>
      <c r="E13" s="431"/>
    </row>
    <row r="14" spans="1:5">
      <c r="B14" s="36" t="s">
        <v>1072</v>
      </c>
      <c r="C14" s="37"/>
      <c r="D14" s="37" t="s">
        <v>1073</v>
      </c>
      <c r="E14" s="37"/>
    </row>
    <row r="15" spans="1:5">
      <c r="B15" s="36" t="s">
        <v>1074</v>
      </c>
      <c r="C15" s="37"/>
      <c r="D15" s="37"/>
      <c r="E15" s="37"/>
    </row>
    <row r="16" spans="1:5">
      <c r="B16" s="36" t="s">
        <v>1075</v>
      </c>
      <c r="C16" s="37"/>
      <c r="D16" s="37"/>
      <c r="E16" s="37"/>
    </row>
    <row r="17" spans="2:8">
      <c r="B17" s="38" t="s">
        <v>2124</v>
      </c>
      <c r="C17" s="35"/>
      <c r="D17" s="35"/>
      <c r="E17" s="35"/>
    </row>
    <row r="20" spans="2:8">
      <c r="B20" s="1" t="s">
        <v>97</v>
      </c>
    </row>
    <row r="22" spans="2:8">
      <c r="B22" s="6" t="s">
        <v>98</v>
      </c>
      <c r="C22" s="7" t="s">
        <v>99</v>
      </c>
      <c r="D22" s="6" t="s">
        <v>100</v>
      </c>
      <c r="E22" s="6" t="s">
        <v>101</v>
      </c>
      <c r="F22" s="8" t="s">
        <v>102</v>
      </c>
      <c r="G22" s="8" t="s">
        <v>103</v>
      </c>
      <c r="H22" s="8" t="s">
        <v>104</v>
      </c>
    </row>
    <row r="23" spans="2:8">
      <c r="B23" s="2" t="s">
        <v>105</v>
      </c>
      <c r="C23" s="23"/>
    </row>
    <row r="24" spans="2:8">
      <c r="B24" s="2" t="s">
        <v>106</v>
      </c>
      <c r="C24" s="23"/>
    </row>
    <row r="25" spans="2:8">
      <c r="B25" s="2" t="s">
        <v>107</v>
      </c>
      <c r="C25" s="23"/>
    </row>
    <row r="26" spans="2:8">
      <c r="B26" s="1" t="s">
        <v>1723</v>
      </c>
      <c r="C26" s="23">
        <v>5.8</v>
      </c>
      <c r="D26" s="1" t="s">
        <v>108</v>
      </c>
      <c r="E26" s="1" t="s">
        <v>1724</v>
      </c>
      <c r="F26" s="4">
        <v>198700</v>
      </c>
      <c r="G26" s="4">
        <v>200.98</v>
      </c>
      <c r="H26" s="4">
        <v>0.16</v>
      </c>
    </row>
    <row r="27" spans="2:8">
      <c r="B27" s="2" t="s">
        <v>109</v>
      </c>
      <c r="C27" s="30"/>
      <c r="D27" s="2"/>
      <c r="E27" s="2"/>
      <c r="F27" s="10"/>
      <c r="G27" s="10">
        <f>SUM(G22:G26)</f>
        <v>200.98</v>
      </c>
      <c r="H27" s="10">
        <f>SUM(H22:H26)</f>
        <v>0.16</v>
      </c>
    </row>
    <row r="28" spans="2:8">
      <c r="B28" s="2" t="s">
        <v>318</v>
      </c>
      <c r="C28" s="23"/>
    </row>
    <row r="29" spans="2:8">
      <c r="B29" s="1" t="s">
        <v>1435</v>
      </c>
      <c r="C29" s="23">
        <v>6.5</v>
      </c>
      <c r="D29" s="1" t="s">
        <v>320</v>
      </c>
      <c r="E29" s="1" t="s">
        <v>1436</v>
      </c>
      <c r="F29" s="4">
        <v>500</v>
      </c>
      <c r="G29" s="4">
        <v>5014.8999999999996</v>
      </c>
      <c r="H29" s="4">
        <v>4.0599999999999996</v>
      </c>
    </row>
    <row r="30" spans="2:8">
      <c r="B30" s="1" t="s">
        <v>1552</v>
      </c>
      <c r="C30" s="23">
        <v>8.26</v>
      </c>
      <c r="D30" s="1" t="s">
        <v>328</v>
      </c>
      <c r="E30" s="1" t="s">
        <v>1553</v>
      </c>
      <c r="F30" s="4">
        <v>250</v>
      </c>
      <c r="G30" s="4">
        <v>2557.02</v>
      </c>
      <c r="H30" s="4">
        <v>2.0699999999999998</v>
      </c>
    </row>
    <row r="31" spans="2:8">
      <c r="B31" s="1" t="s">
        <v>1725</v>
      </c>
      <c r="C31" s="23">
        <v>6.46</v>
      </c>
      <c r="D31" s="1" t="s">
        <v>320</v>
      </c>
      <c r="E31" s="1" t="s">
        <v>1726</v>
      </c>
      <c r="F31" s="4">
        <v>250</v>
      </c>
      <c r="G31" s="4">
        <v>2511.79</v>
      </c>
      <c r="H31" s="4">
        <v>2.0299999999999998</v>
      </c>
    </row>
    <row r="32" spans="2:8">
      <c r="B32" s="1" t="s">
        <v>1727</v>
      </c>
      <c r="C32" s="23">
        <v>6.44</v>
      </c>
      <c r="D32" s="1" t="s">
        <v>320</v>
      </c>
      <c r="E32" s="1" t="s">
        <v>1728</v>
      </c>
      <c r="F32" s="4">
        <v>250</v>
      </c>
      <c r="G32" s="4">
        <v>2506.6</v>
      </c>
      <c r="H32" s="4">
        <v>2.0299999999999998</v>
      </c>
    </row>
    <row r="33" spans="2:8">
      <c r="B33" s="1" t="s">
        <v>1729</v>
      </c>
      <c r="C33" s="23">
        <v>6.7</v>
      </c>
      <c r="D33" s="1" t="s">
        <v>328</v>
      </c>
      <c r="E33" s="1" t="s">
        <v>896</v>
      </c>
      <c r="F33" s="4">
        <v>250</v>
      </c>
      <c r="G33" s="4">
        <v>2483.13</v>
      </c>
      <c r="H33" s="4">
        <v>2.0099999999999998</v>
      </c>
    </row>
    <row r="34" spans="2:8">
      <c r="B34" s="1" t="s">
        <v>867</v>
      </c>
      <c r="C34" s="23">
        <v>6.37</v>
      </c>
      <c r="D34" s="1" t="s">
        <v>320</v>
      </c>
      <c r="E34" s="1" t="s">
        <v>868</v>
      </c>
      <c r="F34" s="4">
        <v>250</v>
      </c>
      <c r="G34" s="4">
        <v>2475.7199999999998</v>
      </c>
      <c r="H34" s="4">
        <v>2</v>
      </c>
    </row>
    <row r="35" spans="2:8">
      <c r="B35" s="1" t="s">
        <v>1730</v>
      </c>
      <c r="C35" s="23">
        <v>5.28</v>
      </c>
      <c r="D35" s="1" t="s">
        <v>320</v>
      </c>
      <c r="E35" s="1" t="s">
        <v>1731</v>
      </c>
      <c r="F35" s="4">
        <v>200</v>
      </c>
      <c r="G35" s="4">
        <v>2005.36</v>
      </c>
      <c r="H35" s="4">
        <v>1.62</v>
      </c>
    </row>
    <row r="36" spans="2:8">
      <c r="B36" s="1" t="s">
        <v>1732</v>
      </c>
      <c r="C36" s="23">
        <v>6.09</v>
      </c>
      <c r="D36" s="1" t="s">
        <v>320</v>
      </c>
      <c r="E36" s="1" t="s">
        <v>1733</v>
      </c>
      <c r="F36" s="4">
        <v>150</v>
      </c>
      <c r="G36" s="4">
        <v>1507.12</v>
      </c>
      <c r="H36" s="4">
        <v>1.22</v>
      </c>
    </row>
    <row r="37" spans="2:8">
      <c r="B37" s="1" t="s">
        <v>1734</v>
      </c>
      <c r="C37" s="23">
        <v>6.45</v>
      </c>
      <c r="D37" s="1" t="s">
        <v>320</v>
      </c>
      <c r="E37" s="1" t="s">
        <v>953</v>
      </c>
      <c r="F37" s="4">
        <v>150</v>
      </c>
      <c r="G37" s="4">
        <v>1487.73</v>
      </c>
      <c r="H37" s="4">
        <v>1.2</v>
      </c>
    </row>
    <row r="38" spans="2:8">
      <c r="B38" s="1" t="s">
        <v>1293</v>
      </c>
      <c r="C38" s="23">
        <v>5.52</v>
      </c>
      <c r="D38" s="1" t="s">
        <v>332</v>
      </c>
      <c r="E38" s="1" t="s">
        <v>1294</v>
      </c>
      <c r="F38" s="4">
        <v>100</v>
      </c>
      <c r="G38" s="4">
        <v>1003.53</v>
      </c>
      <c r="H38" s="4">
        <v>0.81</v>
      </c>
    </row>
    <row r="39" spans="2:8">
      <c r="B39" s="1" t="s">
        <v>1735</v>
      </c>
      <c r="C39" s="23">
        <v>5.39</v>
      </c>
      <c r="D39" s="1" t="s">
        <v>320</v>
      </c>
      <c r="E39" s="1" t="s">
        <v>1736</v>
      </c>
      <c r="F39" s="4">
        <v>100</v>
      </c>
      <c r="G39" s="4">
        <v>1003.35</v>
      </c>
      <c r="H39" s="4">
        <v>0.81</v>
      </c>
    </row>
    <row r="40" spans="2:8">
      <c r="B40" s="2" t="s">
        <v>336</v>
      </c>
      <c r="C40" s="30"/>
      <c r="D40" s="2"/>
      <c r="E40" s="2"/>
      <c r="F40" s="10"/>
      <c r="G40" s="10">
        <f>SUM(G28:G39)</f>
        <v>24556.249999999996</v>
      </c>
      <c r="H40" s="10">
        <f>SUM(H28:H39)</f>
        <v>19.859999999999992</v>
      </c>
    </row>
    <row r="41" spans="2:8">
      <c r="B41" s="2" t="s">
        <v>110</v>
      </c>
      <c r="C41" s="23"/>
    </row>
    <row r="42" spans="2:8">
      <c r="B42" s="1" t="s">
        <v>1482</v>
      </c>
      <c r="C42" s="23">
        <v>4.8499999999999996</v>
      </c>
      <c r="D42" s="1" t="s">
        <v>108</v>
      </c>
      <c r="E42" s="1" t="s">
        <v>1483</v>
      </c>
      <c r="F42" s="4">
        <v>8000000</v>
      </c>
      <c r="G42" s="4">
        <v>7941.96</v>
      </c>
      <c r="H42" s="4">
        <v>6.43</v>
      </c>
    </row>
    <row r="43" spans="2:8">
      <c r="B43" s="1" t="s">
        <v>1622</v>
      </c>
      <c r="C43" s="23">
        <v>5.05</v>
      </c>
      <c r="D43" s="1" t="s">
        <v>111</v>
      </c>
      <c r="E43" s="1" t="s">
        <v>1623</v>
      </c>
      <c r="F43" s="4">
        <v>1000</v>
      </c>
      <c r="G43" s="4">
        <v>4967.7</v>
      </c>
      <c r="H43" s="4">
        <v>4.0199999999999996</v>
      </c>
    </row>
    <row r="44" spans="2:8">
      <c r="B44" s="1" t="s">
        <v>1699</v>
      </c>
      <c r="C44" s="23">
        <v>5.07</v>
      </c>
      <c r="D44" s="1" t="s">
        <v>108</v>
      </c>
      <c r="E44" s="1" t="s">
        <v>1700</v>
      </c>
      <c r="F44" s="4">
        <v>5000000</v>
      </c>
      <c r="G44" s="4">
        <v>4947.7700000000004</v>
      </c>
      <c r="H44" s="4">
        <v>4.01</v>
      </c>
    </row>
    <row r="45" spans="2:8">
      <c r="B45" s="1" t="s">
        <v>1624</v>
      </c>
      <c r="C45" s="23">
        <v>5.37</v>
      </c>
      <c r="D45" s="1" t="s">
        <v>111</v>
      </c>
      <c r="E45" s="1" t="s">
        <v>1625</v>
      </c>
      <c r="F45" s="4">
        <v>1000</v>
      </c>
      <c r="G45" s="4">
        <v>4944.05</v>
      </c>
      <c r="H45" s="4">
        <v>4</v>
      </c>
    </row>
    <row r="46" spans="2:8">
      <c r="B46" s="1" t="s">
        <v>1474</v>
      </c>
      <c r="C46" s="23">
        <v>5.3</v>
      </c>
      <c r="D46" s="1" t="s">
        <v>111</v>
      </c>
      <c r="E46" s="1" t="s">
        <v>1475</v>
      </c>
      <c r="F46" s="4">
        <v>1000</v>
      </c>
      <c r="G46" s="4">
        <v>4934.8</v>
      </c>
      <c r="H46" s="4">
        <v>3.99</v>
      </c>
    </row>
    <row r="47" spans="2:8">
      <c r="B47" s="1" t="s">
        <v>1138</v>
      </c>
      <c r="C47" s="23">
        <v>6.75</v>
      </c>
      <c r="D47" s="1" t="s">
        <v>111</v>
      </c>
      <c r="E47" s="1" t="s">
        <v>1139</v>
      </c>
      <c r="F47" s="4">
        <v>1000</v>
      </c>
      <c r="G47" s="4">
        <v>4920.8900000000003</v>
      </c>
      <c r="H47" s="4">
        <v>3.98</v>
      </c>
    </row>
    <row r="48" spans="2:8">
      <c r="B48" s="1" t="s">
        <v>1484</v>
      </c>
      <c r="C48" s="23">
        <v>5.96</v>
      </c>
      <c r="D48" s="1" t="s">
        <v>1166</v>
      </c>
      <c r="E48" s="1" t="s">
        <v>1485</v>
      </c>
      <c r="F48" s="4">
        <v>1000</v>
      </c>
      <c r="G48" s="4">
        <v>4905.49</v>
      </c>
      <c r="H48" s="4">
        <v>3.97</v>
      </c>
    </row>
    <row r="49" spans="2:8">
      <c r="B49" s="1" t="s">
        <v>1737</v>
      </c>
      <c r="C49" s="23">
        <v>5.88</v>
      </c>
      <c r="D49" s="1" t="s">
        <v>111</v>
      </c>
      <c r="E49" s="1" t="s">
        <v>1738</v>
      </c>
      <c r="F49" s="4">
        <v>1000</v>
      </c>
      <c r="G49" s="4">
        <v>4874.47</v>
      </c>
      <c r="H49" s="4">
        <v>3.95</v>
      </c>
    </row>
    <row r="50" spans="2:8">
      <c r="B50" s="1" t="s">
        <v>1739</v>
      </c>
      <c r="C50" s="23">
        <v>5.97</v>
      </c>
      <c r="D50" s="1" t="s">
        <v>112</v>
      </c>
      <c r="E50" s="1" t="s">
        <v>1740</v>
      </c>
      <c r="F50" s="4">
        <v>1000</v>
      </c>
      <c r="G50" s="4">
        <v>4868.72</v>
      </c>
      <c r="H50" s="4">
        <v>3.94</v>
      </c>
    </row>
    <row r="51" spans="2:8">
      <c r="B51" s="1" t="s">
        <v>1328</v>
      </c>
      <c r="C51" s="23">
        <v>6.22</v>
      </c>
      <c r="D51" s="1" t="s">
        <v>111</v>
      </c>
      <c r="E51" s="1" t="s">
        <v>1329</v>
      </c>
      <c r="F51" s="4">
        <v>1000</v>
      </c>
      <c r="G51" s="4">
        <v>4816.2299999999996</v>
      </c>
      <c r="H51" s="4">
        <v>3.9</v>
      </c>
    </row>
    <row r="52" spans="2:8">
      <c r="B52" s="1" t="s">
        <v>1741</v>
      </c>
      <c r="C52" s="23">
        <v>6.17</v>
      </c>
      <c r="D52" s="1" t="s">
        <v>111</v>
      </c>
      <c r="E52" s="1" t="s">
        <v>1742</v>
      </c>
      <c r="F52" s="4">
        <v>1000</v>
      </c>
      <c r="G52" s="4">
        <v>4813.66</v>
      </c>
      <c r="H52" s="4">
        <v>3.9</v>
      </c>
    </row>
    <row r="53" spans="2:8">
      <c r="B53" s="1" t="s">
        <v>1743</v>
      </c>
      <c r="C53" s="23">
        <v>6.55</v>
      </c>
      <c r="D53" s="1" t="s">
        <v>112</v>
      </c>
      <c r="E53" s="1" t="s">
        <v>1744</v>
      </c>
      <c r="F53" s="4">
        <v>1000</v>
      </c>
      <c r="G53" s="4">
        <v>4705.32</v>
      </c>
      <c r="H53" s="4">
        <v>3.81</v>
      </c>
    </row>
    <row r="54" spans="2:8">
      <c r="B54" s="1" t="s">
        <v>1745</v>
      </c>
      <c r="C54" s="23">
        <v>4.55</v>
      </c>
      <c r="D54" s="1" t="s">
        <v>108</v>
      </c>
      <c r="E54" s="1" t="s">
        <v>1746</v>
      </c>
      <c r="F54" s="4">
        <v>4000000</v>
      </c>
      <c r="G54" s="4">
        <v>3993.53</v>
      </c>
      <c r="H54" s="4">
        <v>3.23</v>
      </c>
    </row>
    <row r="55" spans="2:8">
      <c r="B55" s="1" t="s">
        <v>1480</v>
      </c>
      <c r="C55" s="23">
        <v>5.61</v>
      </c>
      <c r="D55" s="1" t="s">
        <v>111</v>
      </c>
      <c r="E55" s="1" t="s">
        <v>1481</v>
      </c>
      <c r="F55" s="4">
        <v>500</v>
      </c>
      <c r="G55" s="4">
        <v>2494.63</v>
      </c>
      <c r="H55" s="4">
        <v>2.02</v>
      </c>
    </row>
    <row r="56" spans="2:8">
      <c r="B56" s="1" t="s">
        <v>1151</v>
      </c>
      <c r="C56" s="23">
        <v>6.28</v>
      </c>
      <c r="D56" s="1" t="s">
        <v>111</v>
      </c>
      <c r="E56" s="1" t="s">
        <v>1152</v>
      </c>
      <c r="F56" s="4">
        <v>500</v>
      </c>
      <c r="G56" s="4">
        <v>2459.83</v>
      </c>
      <c r="H56" s="4">
        <v>1.99</v>
      </c>
    </row>
    <row r="57" spans="2:8">
      <c r="B57" s="1" t="s">
        <v>1747</v>
      </c>
      <c r="C57" s="23">
        <v>5.82</v>
      </c>
      <c r="D57" s="1" t="s">
        <v>111</v>
      </c>
      <c r="E57" s="1" t="s">
        <v>1748</v>
      </c>
      <c r="F57" s="4">
        <v>500</v>
      </c>
      <c r="G57" s="4">
        <v>2453.79</v>
      </c>
      <c r="H57" s="4">
        <v>1.99</v>
      </c>
    </row>
    <row r="58" spans="2:8">
      <c r="B58" s="1" t="s">
        <v>1749</v>
      </c>
      <c r="C58" s="23">
        <v>5.96</v>
      </c>
      <c r="D58" s="1" t="s">
        <v>111</v>
      </c>
      <c r="E58" s="1" t="s">
        <v>1750</v>
      </c>
      <c r="F58" s="4">
        <v>500</v>
      </c>
      <c r="G58" s="4">
        <v>2436.79</v>
      </c>
      <c r="H58" s="4">
        <v>1.97</v>
      </c>
    </row>
    <row r="59" spans="2:8">
      <c r="B59" s="1" t="s">
        <v>1204</v>
      </c>
      <c r="C59" s="23">
        <v>5.96</v>
      </c>
      <c r="D59" s="1" t="s">
        <v>111</v>
      </c>
      <c r="E59" s="1" t="s">
        <v>1205</v>
      </c>
      <c r="F59" s="4">
        <v>500</v>
      </c>
      <c r="G59" s="4">
        <v>2436.4</v>
      </c>
      <c r="H59" s="4">
        <v>1.97</v>
      </c>
    </row>
    <row r="60" spans="2:8">
      <c r="B60" s="1" t="s">
        <v>1751</v>
      </c>
      <c r="C60" s="23">
        <v>6.01</v>
      </c>
      <c r="D60" s="1" t="s">
        <v>111</v>
      </c>
      <c r="E60" s="1" t="s">
        <v>1752</v>
      </c>
      <c r="F60" s="4">
        <v>500</v>
      </c>
      <c r="G60" s="4">
        <v>2432.73</v>
      </c>
      <c r="H60" s="4">
        <v>1.97</v>
      </c>
    </row>
    <row r="61" spans="2:8">
      <c r="B61" s="1" t="s">
        <v>1174</v>
      </c>
      <c r="C61" s="23">
        <v>6.3</v>
      </c>
      <c r="D61" s="1" t="s">
        <v>111</v>
      </c>
      <c r="E61" s="1" t="s">
        <v>1175</v>
      </c>
      <c r="F61" s="4">
        <v>500</v>
      </c>
      <c r="G61" s="4">
        <v>2419.41</v>
      </c>
      <c r="H61" s="4">
        <v>1.96</v>
      </c>
    </row>
    <row r="62" spans="2:8">
      <c r="B62" s="1" t="s">
        <v>1332</v>
      </c>
      <c r="C62" s="23">
        <v>6.5</v>
      </c>
      <c r="D62" s="1" t="s">
        <v>111</v>
      </c>
      <c r="E62" s="1" t="s">
        <v>1333</v>
      </c>
      <c r="F62" s="4">
        <v>500</v>
      </c>
      <c r="G62" s="4">
        <v>2360.0500000000002</v>
      </c>
      <c r="H62" s="4">
        <v>1.91</v>
      </c>
    </row>
    <row r="63" spans="2:8">
      <c r="B63" s="2" t="s">
        <v>114</v>
      </c>
      <c r="C63" s="30"/>
      <c r="D63" s="2"/>
      <c r="E63" s="2"/>
      <c r="F63" s="10"/>
      <c r="G63" s="10">
        <f>SUM(G41:G62)</f>
        <v>85128.22</v>
      </c>
      <c r="H63" s="10">
        <f>SUM(H41:H62)</f>
        <v>68.91</v>
      </c>
    </row>
    <row r="64" spans="2:8">
      <c r="B64" s="2" t="s">
        <v>115</v>
      </c>
      <c r="C64" s="30"/>
      <c r="D64" s="2"/>
      <c r="E64" s="2"/>
      <c r="F64" s="10"/>
      <c r="G64" s="10">
        <v>13369</v>
      </c>
      <c r="H64" s="10">
        <v>10.82</v>
      </c>
    </row>
    <row r="65" spans="2:8">
      <c r="B65" s="2" t="s">
        <v>116</v>
      </c>
      <c r="C65" s="9"/>
      <c r="D65" s="2"/>
      <c r="E65" s="2"/>
      <c r="F65" s="10"/>
      <c r="G65" s="10">
        <v>123254.45</v>
      </c>
      <c r="H65" s="10">
        <v>99.77</v>
      </c>
    </row>
    <row r="66" spans="2:8">
      <c r="B66" s="2" t="s">
        <v>211</v>
      </c>
      <c r="C66" s="9"/>
      <c r="D66" s="2"/>
      <c r="E66" s="2"/>
      <c r="F66" s="10"/>
      <c r="G66" s="10">
        <v>283.83159230000456</v>
      </c>
      <c r="H66" s="10">
        <v>0.23000000000000398</v>
      </c>
    </row>
    <row r="67" spans="2:8">
      <c r="B67" s="2" t="s">
        <v>118</v>
      </c>
      <c r="C67" s="9"/>
      <c r="D67" s="2"/>
      <c r="E67" s="2"/>
      <c r="F67" s="10"/>
      <c r="G67" s="10">
        <v>123538.2815923</v>
      </c>
      <c r="H67" s="10">
        <v>100</v>
      </c>
    </row>
    <row r="68" spans="2:8">
      <c r="B68" s="1" t="s">
        <v>119</v>
      </c>
    </row>
    <row r="69" spans="2:8">
      <c r="B69" s="1" t="s">
        <v>120</v>
      </c>
    </row>
    <row r="70" spans="2:8">
      <c r="B70" s="2" t="s">
        <v>121</v>
      </c>
      <c r="C70" s="31">
        <v>44742</v>
      </c>
    </row>
    <row r="71" spans="2:8" ht="25.5">
      <c r="B71" s="11" t="s">
        <v>122</v>
      </c>
      <c r="C71" s="9" t="s">
        <v>123</v>
      </c>
    </row>
    <row r="72" spans="2:8">
      <c r="B72" s="2"/>
    </row>
    <row r="73" spans="2:8">
      <c r="B73" s="2" t="s">
        <v>1054</v>
      </c>
      <c r="C73" s="9" t="s">
        <v>123</v>
      </c>
    </row>
    <row r="74" spans="2:8">
      <c r="B74" s="2" t="s">
        <v>1055</v>
      </c>
      <c r="C74" s="9" t="s">
        <v>123</v>
      </c>
    </row>
    <row r="75" spans="2:8">
      <c r="B75" s="2" t="s">
        <v>1753</v>
      </c>
      <c r="C75" s="9"/>
    </row>
    <row r="76" spans="2:8">
      <c r="B76" s="2" t="s">
        <v>1754</v>
      </c>
      <c r="C76" s="9"/>
    </row>
    <row r="77" spans="2:8">
      <c r="B77" s="2" t="s">
        <v>1755</v>
      </c>
      <c r="C77" s="9"/>
    </row>
    <row r="78" spans="2:8">
      <c r="B78" s="2" t="s">
        <v>1756</v>
      </c>
      <c r="C78" s="9"/>
    </row>
    <row r="79" spans="2:8">
      <c r="B79" s="2" t="s">
        <v>1757</v>
      </c>
      <c r="C79" s="9"/>
    </row>
    <row r="80" spans="2:8">
      <c r="B80" s="2" t="s">
        <v>1758</v>
      </c>
      <c r="C80" s="9"/>
    </row>
    <row r="81" spans="2:6">
      <c r="B81" s="2" t="s">
        <v>1759</v>
      </c>
      <c r="C81" s="9"/>
    </row>
    <row r="82" spans="2:6">
      <c r="B82" s="2" t="s">
        <v>1760</v>
      </c>
      <c r="C82" s="9"/>
    </row>
    <row r="83" spans="2:6">
      <c r="B83" s="2" t="s">
        <v>1761</v>
      </c>
      <c r="C83" s="9"/>
    </row>
    <row r="84" spans="2:6">
      <c r="B84" s="2" t="s">
        <v>1762</v>
      </c>
      <c r="C84" s="9"/>
    </row>
    <row r="85" spans="2:6">
      <c r="B85" s="2" t="s">
        <v>1763</v>
      </c>
      <c r="C85" s="9"/>
    </row>
    <row r="86" spans="2:6">
      <c r="B86" s="2" t="s">
        <v>1764</v>
      </c>
      <c r="C86" s="9"/>
    </row>
    <row r="87" spans="2:6">
      <c r="B87" s="24" t="s">
        <v>1233</v>
      </c>
      <c r="C87" s="9"/>
    </row>
    <row r="88" spans="2:6">
      <c r="B88" s="24" t="s">
        <v>1765</v>
      </c>
    </row>
    <row r="90" spans="2:6" ht="63" customHeight="1">
      <c r="B90" s="430" t="s">
        <v>1061</v>
      </c>
      <c r="C90" s="430"/>
      <c r="D90" s="430"/>
      <c r="E90" s="430"/>
      <c r="F90" s="430"/>
    </row>
    <row r="92" spans="2:6">
      <c r="B92" s="50" t="s">
        <v>1247</v>
      </c>
      <c r="C92" s="51"/>
      <c r="D92" s="52"/>
    </row>
    <row r="93" spans="2:6" ht="30">
      <c r="B93" s="53" t="s">
        <v>1248</v>
      </c>
      <c r="C93" s="54" t="s">
        <v>1249</v>
      </c>
      <c r="D93" s="53" t="s">
        <v>1250</v>
      </c>
    </row>
    <row r="94" spans="2:6">
      <c r="B94" s="55" t="s">
        <v>1251</v>
      </c>
      <c r="C94" s="100">
        <v>75</v>
      </c>
      <c r="D94" s="101">
        <v>0.89</v>
      </c>
    </row>
    <row r="95" spans="2:6">
      <c r="B95" s="55" t="s">
        <v>1766</v>
      </c>
      <c r="C95" s="100">
        <v>165</v>
      </c>
      <c r="D95" s="101">
        <v>3.24</v>
      </c>
    </row>
    <row r="96" spans="2:6">
      <c r="B96" s="55" t="s">
        <v>1767</v>
      </c>
      <c r="C96" s="100">
        <v>80</v>
      </c>
      <c r="D96" s="101">
        <v>2.64</v>
      </c>
    </row>
    <row r="105" spans="2:3">
      <c r="B105" s="2"/>
      <c r="C105" s="9"/>
    </row>
    <row r="106" spans="2:3">
      <c r="B106" s="2"/>
    </row>
  </sheetData>
  <mergeCells count="9">
    <mergeCell ref="B90:F90"/>
    <mergeCell ref="B1:E1"/>
    <mergeCell ref="C3:C7"/>
    <mergeCell ref="D3:D7"/>
    <mergeCell ref="B10:E10"/>
    <mergeCell ref="B11:E11"/>
    <mergeCell ref="C12:C13"/>
    <mergeCell ref="D12:D13"/>
    <mergeCell ref="E12:E13"/>
  </mergeCells>
  <hyperlinks>
    <hyperlink ref="A1" location="Index!A1" display="Index" xr:uid="{2E73BE1B-BD21-4227-8654-012807367552}"/>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4ABEC-8D5E-44A0-97BC-0A962D464792}">
  <dimension ref="A1:H70"/>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285156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1.140625" style="1" bestFit="1" customWidth="1"/>
    <col min="261" max="261" width="14.2851562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1.140625" style="1" bestFit="1" customWidth="1"/>
    <col min="517" max="517" width="14.2851562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1.140625" style="1" bestFit="1" customWidth="1"/>
    <col min="773" max="773" width="14.2851562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1.140625" style="1" bestFit="1" customWidth="1"/>
    <col min="1029" max="1029" width="14.2851562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1.140625" style="1" bestFit="1" customWidth="1"/>
    <col min="1285" max="1285" width="14.2851562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1.140625" style="1" bestFit="1" customWidth="1"/>
    <col min="1541" max="1541" width="14.2851562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1.140625" style="1" bestFit="1" customWidth="1"/>
    <col min="1797" max="1797" width="14.2851562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1.140625" style="1" bestFit="1" customWidth="1"/>
    <col min="2053" max="2053" width="14.2851562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1.140625" style="1" bestFit="1" customWidth="1"/>
    <col min="2309" max="2309" width="14.2851562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1.140625" style="1" bestFit="1" customWidth="1"/>
    <col min="2565" max="2565" width="14.2851562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1.140625" style="1" bestFit="1" customWidth="1"/>
    <col min="2821" max="2821" width="14.2851562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1.140625" style="1" bestFit="1" customWidth="1"/>
    <col min="3077" max="3077" width="14.2851562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1.140625" style="1" bestFit="1" customWidth="1"/>
    <col min="3333" max="3333" width="14.2851562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1.140625" style="1" bestFit="1" customWidth="1"/>
    <col min="3589" max="3589" width="14.2851562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1.140625" style="1" bestFit="1" customWidth="1"/>
    <col min="3845" max="3845" width="14.2851562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1.140625" style="1" bestFit="1" customWidth="1"/>
    <col min="4101" max="4101" width="14.2851562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1.140625" style="1" bestFit="1" customWidth="1"/>
    <col min="4357" max="4357" width="14.2851562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1.140625" style="1" bestFit="1" customWidth="1"/>
    <col min="4613" max="4613" width="14.2851562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1.140625" style="1" bestFit="1" customWidth="1"/>
    <col min="4869" max="4869" width="14.2851562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1.140625" style="1" bestFit="1" customWidth="1"/>
    <col min="5125" max="5125" width="14.2851562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1.140625" style="1" bestFit="1" customWidth="1"/>
    <col min="5381" max="5381" width="14.2851562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1.140625" style="1" bestFit="1" customWidth="1"/>
    <col min="5637" max="5637" width="14.2851562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1.140625" style="1" bestFit="1" customWidth="1"/>
    <col min="5893" max="5893" width="14.2851562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1.140625" style="1" bestFit="1" customWidth="1"/>
    <col min="6149" max="6149" width="14.2851562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1.140625" style="1" bestFit="1" customWidth="1"/>
    <col min="6405" max="6405" width="14.2851562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1.140625" style="1" bestFit="1" customWidth="1"/>
    <col min="6661" max="6661" width="14.2851562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1.140625" style="1" bestFit="1" customWidth="1"/>
    <col min="6917" max="6917" width="14.2851562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1.140625" style="1" bestFit="1" customWidth="1"/>
    <col min="7173" max="7173" width="14.2851562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1.140625" style="1" bestFit="1" customWidth="1"/>
    <col min="7429" max="7429" width="14.2851562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1.140625" style="1" bestFit="1" customWidth="1"/>
    <col min="7685" max="7685" width="14.2851562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1.140625" style="1" bestFit="1" customWidth="1"/>
    <col min="7941" max="7941" width="14.2851562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1.140625" style="1" bestFit="1" customWidth="1"/>
    <col min="8197" max="8197" width="14.2851562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1.140625" style="1" bestFit="1" customWidth="1"/>
    <col min="8453" max="8453" width="14.2851562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1.140625" style="1" bestFit="1" customWidth="1"/>
    <col min="8709" max="8709" width="14.2851562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1.140625" style="1" bestFit="1" customWidth="1"/>
    <col min="8965" max="8965" width="14.2851562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1.140625" style="1" bestFit="1" customWidth="1"/>
    <col min="9221" max="9221" width="14.2851562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1.140625" style="1" bestFit="1" customWidth="1"/>
    <col min="9477" max="9477" width="14.2851562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1.140625" style="1" bestFit="1" customWidth="1"/>
    <col min="9733" max="9733" width="14.2851562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1.140625" style="1" bestFit="1" customWidth="1"/>
    <col min="9989" max="9989" width="14.2851562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1.140625" style="1" bestFit="1" customWidth="1"/>
    <col min="10245" max="10245" width="14.2851562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1.140625" style="1" bestFit="1" customWidth="1"/>
    <col min="10501" max="10501" width="14.2851562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1.140625" style="1" bestFit="1" customWidth="1"/>
    <col min="10757" max="10757" width="14.2851562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1.140625" style="1" bestFit="1" customWidth="1"/>
    <col min="11013" max="11013" width="14.2851562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1.140625" style="1" bestFit="1" customWidth="1"/>
    <col min="11269" max="11269" width="14.2851562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1.140625" style="1" bestFit="1" customWidth="1"/>
    <col min="11525" max="11525" width="14.2851562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1.140625" style="1" bestFit="1" customWidth="1"/>
    <col min="11781" max="11781" width="14.2851562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1.140625" style="1" bestFit="1" customWidth="1"/>
    <col min="12037" max="12037" width="14.2851562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1.140625" style="1" bestFit="1" customWidth="1"/>
    <col min="12293" max="12293" width="14.2851562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1.140625" style="1" bestFit="1" customWidth="1"/>
    <col min="12549" max="12549" width="14.2851562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1.140625" style="1" bestFit="1" customWidth="1"/>
    <col min="12805" max="12805" width="14.2851562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1.140625" style="1" bestFit="1" customWidth="1"/>
    <col min="13061" max="13061" width="14.2851562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1.140625" style="1" bestFit="1" customWidth="1"/>
    <col min="13317" max="13317" width="14.2851562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1.140625" style="1" bestFit="1" customWidth="1"/>
    <col min="13573" max="13573" width="14.2851562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1.140625" style="1" bestFit="1" customWidth="1"/>
    <col min="13829" max="13829" width="14.2851562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1.140625" style="1" bestFit="1" customWidth="1"/>
    <col min="14085" max="14085" width="14.2851562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1.140625" style="1" bestFit="1" customWidth="1"/>
    <col min="14341" max="14341" width="14.2851562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1.140625" style="1" bestFit="1" customWidth="1"/>
    <col min="14597" max="14597" width="14.2851562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1.140625" style="1" bestFit="1" customWidth="1"/>
    <col min="14853" max="14853" width="14.2851562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1.140625" style="1" bestFit="1" customWidth="1"/>
    <col min="15109" max="15109" width="14.2851562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1.140625" style="1" bestFit="1" customWidth="1"/>
    <col min="15365" max="15365" width="14.2851562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1.140625" style="1" bestFit="1" customWidth="1"/>
    <col min="15621" max="15621" width="14.2851562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1.140625" style="1" bestFit="1" customWidth="1"/>
    <col min="15877" max="15877" width="14.2851562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1.140625" style="1" bestFit="1" customWidth="1"/>
    <col min="16133" max="16133" width="14.28515625" style="1" bestFit="1" customWidth="1"/>
    <col min="16134" max="16134" width="10.5703125" style="1" bestFit="1" customWidth="1"/>
    <col min="16135" max="16135" width="18.140625" style="1" bestFit="1" customWidth="1"/>
    <col min="16136" max="16384" width="9.140625" style="1"/>
  </cols>
  <sheetData>
    <row r="1" spans="1:5">
      <c r="A1" s="3" t="s">
        <v>0</v>
      </c>
      <c r="B1" s="390" t="s">
        <v>8</v>
      </c>
      <c r="C1" s="390"/>
      <c r="D1" s="390"/>
      <c r="E1" s="390"/>
    </row>
    <row r="2" spans="1:5" ht="13.5" thickBot="1"/>
    <row r="3" spans="1:5" ht="15">
      <c r="B3" s="102" t="s">
        <v>1768</v>
      </c>
      <c r="C3" s="446"/>
      <c r="D3" s="394"/>
      <c r="E3" s="15"/>
    </row>
    <row r="4" spans="1:5" ht="38.25">
      <c r="B4" s="103" t="s">
        <v>1769</v>
      </c>
      <c r="C4" s="447"/>
      <c r="D4" s="395"/>
      <c r="E4" s="104"/>
    </row>
    <row r="5" spans="1:5" ht="15">
      <c r="B5" s="105" t="s">
        <v>993</v>
      </c>
      <c r="C5" s="447"/>
      <c r="D5" s="395"/>
      <c r="E5" s="15"/>
    </row>
    <row r="6" spans="1:5" ht="15">
      <c r="B6" s="105" t="s">
        <v>1770</v>
      </c>
      <c r="C6" s="447"/>
      <c r="D6" s="395"/>
      <c r="E6" s="15"/>
    </row>
    <row r="7" spans="1:5" ht="15.75" thickBot="1">
      <c r="B7" s="106" t="s">
        <v>1771</v>
      </c>
      <c r="C7" s="448"/>
      <c r="D7" s="396"/>
      <c r="E7" s="15"/>
    </row>
    <row r="8" spans="1:5">
      <c r="B8" s="15"/>
      <c r="C8" s="17" t="s">
        <v>995</v>
      </c>
      <c r="D8" s="17" t="s">
        <v>996</v>
      </c>
      <c r="E8" s="15"/>
    </row>
    <row r="10" spans="1:5" ht="15">
      <c r="B10" s="432"/>
      <c r="C10" s="432"/>
      <c r="D10" s="432"/>
      <c r="E10" s="432"/>
    </row>
    <row r="11" spans="1:5">
      <c r="B11" s="431" t="s">
        <v>1066</v>
      </c>
      <c r="C11" s="431"/>
      <c r="D11" s="431"/>
      <c r="E11" s="431"/>
    </row>
    <row r="12" spans="1:5">
      <c r="B12" s="35" t="s">
        <v>1067</v>
      </c>
      <c r="C12" s="431" t="s">
        <v>1068</v>
      </c>
      <c r="D12" s="431" t="s">
        <v>1069</v>
      </c>
      <c r="E12" s="431" t="s">
        <v>1070</v>
      </c>
    </row>
    <row r="13" spans="1:5">
      <c r="B13" s="35" t="s">
        <v>1071</v>
      </c>
      <c r="C13" s="431"/>
      <c r="D13" s="431"/>
      <c r="E13" s="431"/>
    </row>
    <row r="14" spans="1:5">
      <c r="B14" s="36" t="s">
        <v>1072</v>
      </c>
      <c r="C14" s="37"/>
      <c r="D14" s="37"/>
      <c r="E14" s="37"/>
    </row>
    <row r="15" spans="1:5">
      <c r="B15" s="36" t="s">
        <v>1074</v>
      </c>
      <c r="C15" s="37"/>
      <c r="D15" s="37"/>
      <c r="E15" s="37"/>
    </row>
    <row r="16" spans="1:5">
      <c r="B16" s="36" t="s">
        <v>1075</v>
      </c>
      <c r="C16" s="37"/>
      <c r="D16" s="37" t="s">
        <v>1259</v>
      </c>
      <c r="E16" s="37"/>
    </row>
    <row r="17" spans="2:8">
      <c r="B17" s="38" t="s">
        <v>2124</v>
      </c>
      <c r="C17" s="107"/>
      <c r="D17" s="108"/>
      <c r="E17" s="108"/>
    </row>
    <row r="20" spans="2:8">
      <c r="B20" s="1" t="s">
        <v>97</v>
      </c>
    </row>
    <row r="22" spans="2:8">
      <c r="B22" s="6" t="s">
        <v>98</v>
      </c>
      <c r="C22" s="7" t="s">
        <v>99</v>
      </c>
      <c r="D22" s="6" t="s">
        <v>100</v>
      </c>
      <c r="E22" s="6" t="s">
        <v>101</v>
      </c>
      <c r="F22" s="8" t="s">
        <v>102</v>
      </c>
      <c r="G22" s="8" t="s">
        <v>103</v>
      </c>
      <c r="H22" s="8" t="s">
        <v>104</v>
      </c>
    </row>
    <row r="23" spans="2:8">
      <c r="B23" s="2" t="s">
        <v>105</v>
      </c>
      <c r="C23" s="23"/>
    </row>
    <row r="24" spans="2:8">
      <c r="B24" s="2" t="s">
        <v>106</v>
      </c>
      <c r="C24" s="23"/>
    </row>
    <row r="25" spans="2:8">
      <c r="B25" s="2" t="s">
        <v>107</v>
      </c>
      <c r="C25" s="23"/>
    </row>
    <row r="26" spans="2:8">
      <c r="B26" s="1" t="s">
        <v>1262</v>
      </c>
      <c r="C26" s="23">
        <v>6.91</v>
      </c>
      <c r="D26" s="1" t="s">
        <v>108</v>
      </c>
      <c r="E26" s="1" t="s">
        <v>1263</v>
      </c>
      <c r="F26" s="4">
        <v>2500000</v>
      </c>
      <c r="G26" s="4">
        <v>2438.2600000000002</v>
      </c>
      <c r="H26" s="4">
        <v>8.9600000000000009</v>
      </c>
    </row>
    <row r="27" spans="2:8">
      <c r="B27" s="1" t="s">
        <v>492</v>
      </c>
      <c r="C27" s="23">
        <v>7.11</v>
      </c>
      <c r="D27" s="1" t="s">
        <v>108</v>
      </c>
      <c r="E27" s="1" t="s">
        <v>493</v>
      </c>
      <c r="F27" s="4">
        <v>1000000</v>
      </c>
      <c r="G27" s="4">
        <v>951.43</v>
      </c>
      <c r="H27" s="4">
        <v>3.5</v>
      </c>
    </row>
    <row r="28" spans="2:8">
      <c r="B28" s="1" t="s">
        <v>1772</v>
      </c>
      <c r="C28" s="23">
        <v>7.45</v>
      </c>
      <c r="D28" s="1" t="s">
        <v>108</v>
      </c>
      <c r="E28" s="1" t="s">
        <v>1773</v>
      </c>
      <c r="F28" s="4">
        <v>160000</v>
      </c>
      <c r="G28" s="4">
        <v>167.23</v>
      </c>
      <c r="H28" s="4">
        <v>0.61</v>
      </c>
    </row>
    <row r="29" spans="2:8">
      <c r="B29" s="1" t="s">
        <v>1774</v>
      </c>
      <c r="C29" s="23">
        <v>6.14</v>
      </c>
      <c r="D29" s="1" t="s">
        <v>108</v>
      </c>
      <c r="E29" s="1" t="s">
        <v>1775</v>
      </c>
      <c r="F29" s="4">
        <v>67000</v>
      </c>
      <c r="G29" s="4">
        <v>67.849999999999994</v>
      </c>
      <c r="H29" s="4">
        <v>0.25</v>
      </c>
    </row>
    <row r="30" spans="2:8">
      <c r="B30" s="2" t="s">
        <v>109</v>
      </c>
      <c r="C30" s="30"/>
      <c r="D30" s="2"/>
      <c r="E30" s="2"/>
      <c r="F30" s="10"/>
      <c r="G30" s="10">
        <f>SUM(G22:G29)</f>
        <v>3624.77</v>
      </c>
      <c r="H30" s="10">
        <f>SUM(H22:H29)</f>
        <v>13.32</v>
      </c>
    </row>
    <row r="31" spans="2:8">
      <c r="B31" s="2" t="s">
        <v>318</v>
      </c>
      <c r="C31" s="23"/>
    </row>
    <row r="32" spans="2:8">
      <c r="B32" s="1" t="s">
        <v>1776</v>
      </c>
      <c r="C32" s="23">
        <v>6.76</v>
      </c>
      <c r="D32" s="1" t="s">
        <v>320</v>
      </c>
      <c r="E32" s="1" t="s">
        <v>892</v>
      </c>
      <c r="F32" s="4">
        <v>250</v>
      </c>
      <c r="G32" s="4">
        <v>2521.64</v>
      </c>
      <c r="H32" s="4">
        <v>9.27</v>
      </c>
    </row>
    <row r="33" spans="2:8">
      <c r="B33" s="1" t="s">
        <v>1777</v>
      </c>
      <c r="C33" s="23">
        <v>6.41</v>
      </c>
      <c r="D33" s="1" t="s">
        <v>320</v>
      </c>
      <c r="E33" s="1" t="s">
        <v>1778</v>
      </c>
      <c r="F33" s="4">
        <v>250</v>
      </c>
      <c r="G33" s="4">
        <v>2513.19</v>
      </c>
      <c r="H33" s="4">
        <v>9.24</v>
      </c>
    </row>
    <row r="34" spans="2:8">
      <c r="B34" s="1" t="s">
        <v>897</v>
      </c>
      <c r="C34" s="23">
        <v>6.73</v>
      </c>
      <c r="D34" s="1" t="s">
        <v>320</v>
      </c>
      <c r="E34" s="1" t="s">
        <v>898</v>
      </c>
      <c r="F34" s="4">
        <v>250</v>
      </c>
      <c r="G34" s="4">
        <v>2462</v>
      </c>
      <c r="H34" s="4">
        <v>9.0500000000000007</v>
      </c>
    </row>
    <row r="35" spans="2:8">
      <c r="B35" s="1" t="s">
        <v>1779</v>
      </c>
      <c r="C35" s="23">
        <v>6.9</v>
      </c>
      <c r="D35" s="1" t="s">
        <v>320</v>
      </c>
      <c r="E35" s="1" t="s">
        <v>1780</v>
      </c>
      <c r="F35" s="4">
        <v>250</v>
      </c>
      <c r="G35" s="4">
        <v>2460.67</v>
      </c>
      <c r="H35" s="4">
        <v>9.0500000000000007</v>
      </c>
    </row>
    <row r="36" spans="2:8">
      <c r="B36" s="1" t="s">
        <v>1289</v>
      </c>
      <c r="C36" s="23">
        <v>7.6</v>
      </c>
      <c r="D36" s="1" t="s">
        <v>320</v>
      </c>
      <c r="E36" s="1" t="s">
        <v>871</v>
      </c>
      <c r="F36" s="4">
        <v>250</v>
      </c>
      <c r="G36" s="4">
        <v>2451.34</v>
      </c>
      <c r="H36" s="4">
        <v>9.01</v>
      </c>
    </row>
    <row r="37" spans="2:8">
      <c r="B37" s="1" t="s">
        <v>1781</v>
      </c>
      <c r="C37" s="23">
        <v>7.01</v>
      </c>
      <c r="D37" s="1" t="s">
        <v>320</v>
      </c>
      <c r="E37" s="1" t="s">
        <v>1782</v>
      </c>
      <c r="F37" s="4">
        <v>250</v>
      </c>
      <c r="G37" s="4">
        <v>2441.38</v>
      </c>
      <c r="H37" s="4">
        <v>8.98</v>
      </c>
    </row>
    <row r="38" spans="2:8">
      <c r="B38" s="1" t="s">
        <v>1783</v>
      </c>
      <c r="C38" s="23">
        <v>6.93</v>
      </c>
      <c r="D38" s="1" t="s">
        <v>332</v>
      </c>
      <c r="E38" s="1" t="s">
        <v>1784</v>
      </c>
      <c r="F38" s="4">
        <v>250</v>
      </c>
      <c r="G38" s="4">
        <v>2432.27</v>
      </c>
      <c r="H38" s="4">
        <v>8.94</v>
      </c>
    </row>
    <row r="39" spans="2:8">
      <c r="B39" s="1" t="s">
        <v>1284</v>
      </c>
      <c r="C39" s="23">
        <v>8.23</v>
      </c>
      <c r="D39" s="1" t="s">
        <v>320</v>
      </c>
      <c r="E39" s="1" t="s">
        <v>326</v>
      </c>
      <c r="F39" s="4">
        <v>250</v>
      </c>
      <c r="G39" s="4">
        <v>2312.96</v>
      </c>
      <c r="H39" s="4">
        <v>8.5</v>
      </c>
    </row>
    <row r="40" spans="2:8">
      <c r="B40" s="1" t="s">
        <v>1785</v>
      </c>
      <c r="C40" s="23">
        <v>6.59</v>
      </c>
      <c r="D40" s="1" t="s">
        <v>320</v>
      </c>
      <c r="E40" s="1" t="s">
        <v>1786</v>
      </c>
      <c r="F40" s="4">
        <v>200</v>
      </c>
      <c r="G40" s="4">
        <v>2001.96</v>
      </c>
      <c r="H40" s="4">
        <v>7.36</v>
      </c>
    </row>
    <row r="41" spans="2:8">
      <c r="B41" s="2" t="s">
        <v>336</v>
      </c>
      <c r="C41" s="9"/>
      <c r="D41" s="2"/>
      <c r="E41" s="2"/>
      <c r="F41" s="10"/>
      <c r="G41" s="10">
        <f>SUM(G31:G40)</f>
        <v>21597.41</v>
      </c>
      <c r="H41" s="10">
        <f>SUM(H31:H40)</f>
        <v>79.399999999999991</v>
      </c>
    </row>
    <row r="42" spans="2:8">
      <c r="B42" s="2" t="s">
        <v>397</v>
      </c>
      <c r="C42" s="9"/>
      <c r="D42" s="2"/>
      <c r="E42" s="2"/>
      <c r="F42" s="10"/>
      <c r="G42" s="10">
        <v>1430</v>
      </c>
      <c r="H42" s="10">
        <v>5.26</v>
      </c>
    </row>
    <row r="43" spans="2:8">
      <c r="B43" s="2" t="s">
        <v>116</v>
      </c>
      <c r="C43" s="9"/>
      <c r="D43" s="2"/>
      <c r="E43" s="2"/>
      <c r="F43" s="10"/>
      <c r="G43" s="10">
        <v>26652.18</v>
      </c>
      <c r="H43" s="10">
        <v>97.98</v>
      </c>
    </row>
    <row r="44" spans="2:8">
      <c r="B44" s="2" t="s">
        <v>211</v>
      </c>
      <c r="C44" s="9"/>
      <c r="D44" s="2"/>
      <c r="E44" s="2"/>
      <c r="F44" s="10"/>
      <c r="G44" s="10">
        <v>549.43733910000083</v>
      </c>
      <c r="H44" s="10">
        <v>2.019999999999996</v>
      </c>
    </row>
    <row r="45" spans="2:8">
      <c r="B45" s="2" t="s">
        <v>118</v>
      </c>
      <c r="C45" s="9"/>
      <c r="D45" s="2"/>
      <c r="E45" s="2"/>
      <c r="F45" s="10"/>
      <c r="G45" s="10">
        <v>27201.617339100001</v>
      </c>
      <c r="H45" s="10">
        <v>100</v>
      </c>
    </row>
    <row r="46" spans="2:8">
      <c r="B46" s="1" t="s">
        <v>119</v>
      </c>
    </row>
    <row r="47" spans="2:8">
      <c r="B47" s="1" t="s">
        <v>120</v>
      </c>
    </row>
    <row r="48" spans="2:8">
      <c r="B48" s="2" t="s">
        <v>121</v>
      </c>
      <c r="C48" s="31">
        <v>44742</v>
      </c>
    </row>
    <row r="49" spans="2:3" ht="25.5">
      <c r="B49" s="11" t="s">
        <v>122</v>
      </c>
      <c r="C49" s="9" t="s">
        <v>123</v>
      </c>
    </row>
    <row r="50" spans="2:3">
      <c r="B50" s="2"/>
    </row>
    <row r="51" spans="2:3">
      <c r="B51" s="2" t="s">
        <v>1054</v>
      </c>
      <c r="C51" s="9" t="s">
        <v>123</v>
      </c>
    </row>
    <row r="52" spans="2:3">
      <c r="B52" s="2" t="s">
        <v>1055</v>
      </c>
      <c r="C52" s="9" t="s">
        <v>123</v>
      </c>
    </row>
    <row r="53" spans="2:3">
      <c r="B53" s="2" t="s">
        <v>1787</v>
      </c>
      <c r="C53" s="9"/>
    </row>
    <row r="54" spans="2:3">
      <c r="B54" s="2" t="s">
        <v>1788</v>
      </c>
      <c r="C54" s="9"/>
    </row>
    <row r="55" spans="2:3">
      <c r="B55" s="2" t="s">
        <v>1789</v>
      </c>
      <c r="C55" s="9"/>
    </row>
    <row r="56" spans="2:3">
      <c r="B56" s="2" t="s">
        <v>1790</v>
      </c>
      <c r="C56" s="9"/>
    </row>
    <row r="57" spans="2:3">
      <c r="B57" s="2" t="s">
        <v>1791</v>
      </c>
      <c r="C57" s="9"/>
    </row>
    <row r="58" spans="2:3">
      <c r="B58" s="2" t="s">
        <v>1792</v>
      </c>
      <c r="C58" s="9"/>
    </row>
    <row r="59" spans="2:3">
      <c r="B59" s="2" t="s">
        <v>1793</v>
      </c>
      <c r="C59" s="9"/>
    </row>
    <row r="60" spans="2:3">
      <c r="B60" s="2" t="s">
        <v>1794</v>
      </c>
      <c r="C60" s="9"/>
    </row>
    <row r="61" spans="2:3">
      <c r="B61" s="2" t="s">
        <v>1795</v>
      </c>
      <c r="C61" s="9"/>
    </row>
    <row r="62" spans="2:3">
      <c r="B62" s="2" t="s">
        <v>1796</v>
      </c>
      <c r="C62" s="9"/>
    </row>
    <row r="63" spans="2:3">
      <c r="B63" s="2" t="s">
        <v>1797</v>
      </c>
      <c r="C63" s="9"/>
    </row>
    <row r="64" spans="2:3">
      <c r="B64" s="2" t="s">
        <v>1798</v>
      </c>
      <c r="C64" s="9"/>
    </row>
    <row r="65" spans="2:3">
      <c r="B65" s="2" t="s">
        <v>1799</v>
      </c>
      <c r="C65" s="9"/>
    </row>
    <row r="66" spans="2:3">
      <c r="B66" s="2" t="s">
        <v>1800</v>
      </c>
      <c r="C66" s="9"/>
    </row>
    <row r="67" spans="2:3">
      <c r="B67" s="2" t="s">
        <v>1801</v>
      </c>
      <c r="C67" s="9"/>
    </row>
    <row r="68" spans="2:3">
      <c r="B68" s="2" t="s">
        <v>1802</v>
      </c>
      <c r="C68" s="9"/>
    </row>
    <row r="69" spans="2:3">
      <c r="B69" s="2" t="s">
        <v>126</v>
      </c>
      <c r="C69" s="9"/>
    </row>
    <row r="70" spans="2:3">
      <c r="B70" s="2" t="s">
        <v>1803</v>
      </c>
    </row>
  </sheetData>
  <mergeCells count="8">
    <mergeCell ref="C12:C13"/>
    <mergeCell ref="D12:D13"/>
    <mergeCell ref="E12:E13"/>
    <mergeCell ref="B1:E1"/>
    <mergeCell ref="C3:C7"/>
    <mergeCell ref="D3:D7"/>
    <mergeCell ref="B10:E10"/>
    <mergeCell ref="B11:E11"/>
  </mergeCells>
  <hyperlinks>
    <hyperlink ref="A1" location="Index!A1" display="Index" xr:uid="{35ABB762-67D4-48D9-9B26-E547716C2710}"/>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643C7-0720-41CB-BCB1-018CF896D75B}">
  <dimension ref="A1:H66"/>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140625" style="1" bestFit="1" customWidth="1"/>
    <col min="6" max="6" width="10.285156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1.140625" style="1" bestFit="1" customWidth="1"/>
    <col min="261" max="261" width="14.140625" style="1" bestFit="1" customWidth="1"/>
    <col min="262" max="262" width="10.285156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1.140625" style="1" bestFit="1" customWidth="1"/>
    <col min="517" max="517" width="14.140625" style="1" bestFit="1" customWidth="1"/>
    <col min="518" max="518" width="10.285156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1.140625" style="1" bestFit="1" customWidth="1"/>
    <col min="773" max="773" width="14.1406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1.140625" style="1" bestFit="1" customWidth="1"/>
    <col min="1029" max="1029" width="14.1406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1.140625" style="1" bestFit="1" customWidth="1"/>
    <col min="1285" max="1285" width="14.1406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1.140625" style="1" bestFit="1" customWidth="1"/>
    <col min="1541" max="1541" width="14.1406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1.140625" style="1" bestFit="1" customWidth="1"/>
    <col min="1797" max="1797" width="14.1406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1.140625" style="1" bestFit="1" customWidth="1"/>
    <col min="2053" max="2053" width="14.1406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1.140625" style="1" bestFit="1" customWidth="1"/>
    <col min="2309" max="2309" width="14.1406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1.140625" style="1" bestFit="1" customWidth="1"/>
    <col min="2565" max="2565" width="14.1406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1.140625" style="1" bestFit="1" customWidth="1"/>
    <col min="2821" max="2821" width="14.1406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1.140625" style="1" bestFit="1" customWidth="1"/>
    <col min="3077" max="3077" width="14.1406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1.140625" style="1" bestFit="1" customWidth="1"/>
    <col min="3333" max="3333" width="14.1406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1.140625" style="1" bestFit="1" customWidth="1"/>
    <col min="3589" max="3589" width="14.1406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1.140625" style="1" bestFit="1" customWidth="1"/>
    <col min="3845" max="3845" width="14.1406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1.140625" style="1" bestFit="1" customWidth="1"/>
    <col min="4101" max="4101" width="14.1406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1.140625" style="1" bestFit="1" customWidth="1"/>
    <col min="4357" max="4357" width="14.1406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1.140625" style="1" bestFit="1" customWidth="1"/>
    <col min="4613" max="4613" width="14.1406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1.140625" style="1" bestFit="1" customWidth="1"/>
    <col min="4869" max="4869" width="14.1406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1.140625" style="1" bestFit="1" customWidth="1"/>
    <col min="5125" max="5125" width="14.1406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1.140625" style="1" bestFit="1" customWidth="1"/>
    <col min="5381" max="5381" width="14.1406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1.140625" style="1" bestFit="1" customWidth="1"/>
    <col min="5637" max="5637" width="14.1406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1.140625" style="1" bestFit="1" customWidth="1"/>
    <col min="5893" max="5893" width="14.1406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1.140625" style="1" bestFit="1" customWidth="1"/>
    <col min="6149" max="6149" width="14.1406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1.140625" style="1" bestFit="1" customWidth="1"/>
    <col min="6405" max="6405" width="14.1406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1.140625" style="1" bestFit="1" customWidth="1"/>
    <col min="6661" max="6661" width="14.1406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1.140625" style="1" bestFit="1" customWidth="1"/>
    <col min="6917" max="6917" width="14.1406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1.140625" style="1" bestFit="1" customWidth="1"/>
    <col min="7173" max="7173" width="14.1406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1.140625" style="1" bestFit="1" customWidth="1"/>
    <col min="7429" max="7429" width="14.1406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1.140625" style="1" bestFit="1" customWidth="1"/>
    <col min="7685" max="7685" width="14.1406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1.140625" style="1" bestFit="1" customWidth="1"/>
    <col min="7941" max="7941" width="14.1406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1.140625" style="1" bestFit="1" customWidth="1"/>
    <col min="8197" max="8197" width="14.1406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1.140625" style="1" bestFit="1" customWidth="1"/>
    <col min="8453" max="8453" width="14.1406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1.140625" style="1" bestFit="1" customWidth="1"/>
    <col min="8709" max="8709" width="14.1406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1.140625" style="1" bestFit="1" customWidth="1"/>
    <col min="8965" max="8965" width="14.1406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1.140625" style="1" bestFit="1" customWidth="1"/>
    <col min="9221" max="9221" width="14.1406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1.140625" style="1" bestFit="1" customWidth="1"/>
    <col min="9477" max="9477" width="14.1406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1.140625" style="1" bestFit="1" customWidth="1"/>
    <col min="9733" max="9733" width="14.1406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1.140625" style="1" bestFit="1" customWidth="1"/>
    <col min="9989" max="9989" width="14.1406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1.140625" style="1" bestFit="1" customWidth="1"/>
    <col min="10245" max="10245" width="14.1406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1.140625" style="1" bestFit="1" customWidth="1"/>
    <col min="10501" max="10501" width="14.1406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1.140625" style="1" bestFit="1" customWidth="1"/>
    <col min="10757" max="10757" width="14.1406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1.140625" style="1" bestFit="1" customWidth="1"/>
    <col min="11013" max="11013" width="14.1406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1.140625" style="1" bestFit="1" customWidth="1"/>
    <col min="11269" max="11269" width="14.1406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1.140625" style="1" bestFit="1" customWidth="1"/>
    <col min="11525" max="11525" width="14.1406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1.140625" style="1" bestFit="1" customWidth="1"/>
    <col min="11781" max="11781" width="14.1406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1.140625" style="1" bestFit="1" customWidth="1"/>
    <col min="12037" max="12037" width="14.1406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1.140625" style="1" bestFit="1" customWidth="1"/>
    <col min="12293" max="12293" width="14.1406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1.140625" style="1" bestFit="1" customWidth="1"/>
    <col min="12549" max="12549" width="14.1406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1.140625" style="1" bestFit="1" customWidth="1"/>
    <col min="12805" max="12805" width="14.1406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1.140625" style="1" bestFit="1" customWidth="1"/>
    <col min="13061" max="13061" width="14.1406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1.140625" style="1" bestFit="1" customWidth="1"/>
    <col min="13317" max="13317" width="14.1406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1.140625" style="1" bestFit="1" customWidth="1"/>
    <col min="13573" max="13573" width="14.1406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1.140625" style="1" bestFit="1" customWidth="1"/>
    <col min="13829" max="13829" width="14.1406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1.140625" style="1" bestFit="1" customWidth="1"/>
    <col min="14085" max="14085" width="14.1406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1.140625" style="1" bestFit="1" customWidth="1"/>
    <col min="14341" max="14341" width="14.1406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1.140625" style="1" bestFit="1" customWidth="1"/>
    <col min="14597" max="14597" width="14.1406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1.140625" style="1" bestFit="1" customWidth="1"/>
    <col min="14853" max="14853" width="14.1406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1.140625" style="1" bestFit="1" customWidth="1"/>
    <col min="15109" max="15109" width="14.1406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1.140625" style="1" bestFit="1" customWidth="1"/>
    <col min="15365" max="15365" width="14.1406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1.140625" style="1" bestFit="1" customWidth="1"/>
    <col min="15621" max="15621" width="14.1406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1.140625" style="1" bestFit="1" customWidth="1"/>
    <col min="15877" max="15877" width="14.1406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1.140625" style="1" bestFit="1" customWidth="1"/>
    <col min="16133" max="16133" width="14.140625" style="1" bestFit="1" customWidth="1"/>
    <col min="16134" max="16134" width="10.28515625" style="1" bestFit="1" customWidth="1"/>
    <col min="16135" max="16135" width="18.140625" style="1" bestFit="1" customWidth="1"/>
    <col min="16136" max="16384" width="9.140625" style="1"/>
  </cols>
  <sheetData>
    <row r="1" spans="1:5">
      <c r="A1" s="3" t="s">
        <v>0</v>
      </c>
      <c r="B1" s="390" t="s">
        <v>16</v>
      </c>
      <c r="C1" s="390"/>
      <c r="D1" s="390"/>
      <c r="E1" s="390"/>
    </row>
    <row r="2" spans="1:5" ht="13.5" thickBot="1"/>
    <row r="3" spans="1:5" ht="15">
      <c r="B3" s="32" t="s">
        <v>1804</v>
      </c>
      <c r="C3" s="391"/>
      <c r="D3" s="394"/>
      <c r="E3" s="15"/>
    </row>
    <row r="4" spans="1:5" ht="45">
      <c r="B4" s="33" t="s">
        <v>1805</v>
      </c>
      <c r="C4" s="392"/>
      <c r="D4" s="395"/>
      <c r="E4" s="15"/>
    </row>
    <row r="5" spans="1:5" ht="15">
      <c r="B5" s="33" t="s">
        <v>993</v>
      </c>
      <c r="C5" s="392"/>
      <c r="D5" s="395"/>
      <c r="E5" s="15"/>
    </row>
    <row r="6" spans="1:5" ht="15">
      <c r="B6" s="33" t="s">
        <v>1806</v>
      </c>
      <c r="C6" s="392"/>
      <c r="D6" s="395"/>
      <c r="E6" s="15"/>
    </row>
    <row r="7" spans="1:5" ht="15.75" thickBot="1">
      <c r="B7" s="34" t="s">
        <v>1807</v>
      </c>
      <c r="C7" s="393"/>
      <c r="D7" s="396"/>
      <c r="E7" s="15"/>
    </row>
    <row r="8" spans="1:5">
      <c r="B8" s="15"/>
      <c r="C8" s="17" t="s">
        <v>995</v>
      </c>
      <c r="D8" s="17" t="s">
        <v>996</v>
      </c>
      <c r="E8" s="15"/>
    </row>
    <row r="9" spans="1:5">
      <c r="C9" s="23"/>
    </row>
    <row r="10" spans="1:5" ht="15">
      <c r="B10" s="432"/>
      <c r="C10" s="432"/>
      <c r="D10" s="432"/>
      <c r="E10" s="432"/>
    </row>
    <row r="11" spans="1:5">
      <c r="B11" s="431" t="s">
        <v>1066</v>
      </c>
      <c r="C11" s="431"/>
      <c r="D11" s="431"/>
      <c r="E11" s="431"/>
    </row>
    <row r="12" spans="1:5">
      <c r="B12" s="35" t="s">
        <v>1067</v>
      </c>
      <c r="C12" s="431" t="s">
        <v>1068</v>
      </c>
      <c r="D12" s="431" t="s">
        <v>1069</v>
      </c>
      <c r="E12" s="431" t="s">
        <v>1070</v>
      </c>
    </row>
    <row r="13" spans="1:5">
      <c r="B13" s="35" t="s">
        <v>1071</v>
      </c>
      <c r="C13" s="431"/>
      <c r="D13" s="431"/>
      <c r="E13" s="431"/>
    </row>
    <row r="14" spans="1:5">
      <c r="B14" s="36" t="s">
        <v>1072</v>
      </c>
      <c r="C14" s="37"/>
      <c r="D14" s="37"/>
      <c r="E14" s="37"/>
    </row>
    <row r="15" spans="1:5">
      <c r="B15" s="36" t="s">
        <v>1074</v>
      </c>
      <c r="C15" s="37"/>
      <c r="D15" s="37"/>
      <c r="E15" s="37"/>
    </row>
    <row r="16" spans="1:5">
      <c r="B16" s="36" t="s">
        <v>1075</v>
      </c>
      <c r="C16" s="37"/>
      <c r="D16" s="37" t="s">
        <v>1259</v>
      </c>
      <c r="E16" s="37"/>
    </row>
    <row r="17" spans="2:8">
      <c r="B17" s="38" t="s">
        <v>2124</v>
      </c>
      <c r="C17" s="35"/>
      <c r="D17" s="35"/>
      <c r="E17" s="35"/>
    </row>
    <row r="20" spans="2:8">
      <c r="B20" s="1" t="s">
        <v>97</v>
      </c>
    </row>
    <row r="22" spans="2:8">
      <c r="B22" s="6" t="s">
        <v>98</v>
      </c>
      <c r="C22" s="7" t="s">
        <v>99</v>
      </c>
      <c r="D22" s="6" t="s">
        <v>100</v>
      </c>
      <c r="E22" s="6" t="s">
        <v>101</v>
      </c>
      <c r="F22" s="8" t="s">
        <v>102</v>
      </c>
      <c r="G22" s="8" t="s">
        <v>103</v>
      </c>
      <c r="H22" s="8" t="s">
        <v>104</v>
      </c>
    </row>
    <row r="23" spans="2:8">
      <c r="B23" s="2" t="s">
        <v>105</v>
      </c>
      <c r="C23" s="23"/>
    </row>
    <row r="24" spans="2:8">
      <c r="B24" s="2" t="s">
        <v>106</v>
      </c>
      <c r="C24" s="23"/>
    </row>
    <row r="25" spans="2:8">
      <c r="B25" s="2" t="s">
        <v>107</v>
      </c>
      <c r="C25" s="23"/>
    </row>
    <row r="26" spans="2:8">
      <c r="B26" s="1" t="s">
        <v>833</v>
      </c>
      <c r="C26" s="23">
        <v>7.07</v>
      </c>
      <c r="D26" s="1" t="s">
        <v>108</v>
      </c>
      <c r="E26" s="1" t="s">
        <v>834</v>
      </c>
      <c r="F26" s="4">
        <v>500000</v>
      </c>
      <c r="G26" s="4">
        <v>471.71</v>
      </c>
      <c r="H26" s="4">
        <v>9.33</v>
      </c>
    </row>
    <row r="27" spans="2:8">
      <c r="B27" s="1" t="s">
        <v>314</v>
      </c>
      <c r="C27" s="23">
        <v>7.43</v>
      </c>
      <c r="D27" s="1" t="s">
        <v>108</v>
      </c>
      <c r="E27" s="1" t="s">
        <v>315</v>
      </c>
      <c r="F27" s="4">
        <v>500000</v>
      </c>
      <c r="G27" s="4">
        <v>456.74</v>
      </c>
      <c r="H27" s="4">
        <v>9.0299999999999994</v>
      </c>
    </row>
    <row r="28" spans="2:8">
      <c r="B28" s="1" t="s">
        <v>1808</v>
      </c>
      <c r="C28" s="23">
        <v>7.66</v>
      </c>
      <c r="D28" s="1" t="s">
        <v>108</v>
      </c>
      <c r="E28" s="1" t="s">
        <v>1809</v>
      </c>
      <c r="F28" s="4">
        <v>71000</v>
      </c>
      <c r="G28" s="4">
        <v>71.19</v>
      </c>
      <c r="H28" s="4">
        <v>1.41</v>
      </c>
    </row>
    <row r="29" spans="2:8">
      <c r="B29" s="1" t="s">
        <v>737</v>
      </c>
      <c r="C29" s="23">
        <v>5.8</v>
      </c>
      <c r="D29" s="1" t="s">
        <v>108</v>
      </c>
      <c r="E29" s="1" t="s">
        <v>738</v>
      </c>
      <c r="F29" s="4">
        <v>2100</v>
      </c>
      <c r="G29" s="4">
        <v>2.11</v>
      </c>
      <c r="H29" s="4">
        <v>0.04</v>
      </c>
    </row>
    <row r="30" spans="2:8">
      <c r="B30" s="2" t="s">
        <v>109</v>
      </c>
      <c r="C30" s="30"/>
      <c r="D30" s="2"/>
      <c r="E30" s="2"/>
      <c r="F30" s="10"/>
      <c r="G30" s="10">
        <f>SUM(G22:G29)</f>
        <v>1001.7500000000001</v>
      </c>
      <c r="H30" s="10">
        <f>SUM(H22:H29)</f>
        <v>19.809999999999999</v>
      </c>
    </row>
    <row r="31" spans="2:8">
      <c r="B31" s="2" t="s">
        <v>318</v>
      </c>
      <c r="C31" s="23"/>
    </row>
    <row r="32" spans="2:8">
      <c r="B32" s="1" t="s">
        <v>1810</v>
      </c>
      <c r="C32" s="23">
        <v>7.89</v>
      </c>
      <c r="D32" s="1" t="s">
        <v>320</v>
      </c>
      <c r="E32" s="1" t="s">
        <v>1811</v>
      </c>
      <c r="F32" s="4">
        <v>50</v>
      </c>
      <c r="G32" s="4">
        <v>530.47</v>
      </c>
      <c r="H32" s="4">
        <v>10.49</v>
      </c>
    </row>
    <row r="33" spans="2:8">
      <c r="B33" s="1" t="s">
        <v>1812</v>
      </c>
      <c r="C33" s="23">
        <v>7.68</v>
      </c>
      <c r="D33" s="1" t="s">
        <v>320</v>
      </c>
      <c r="E33" s="1" t="s">
        <v>1813</v>
      </c>
      <c r="F33" s="4">
        <v>50</v>
      </c>
      <c r="G33" s="4">
        <v>521.89</v>
      </c>
      <c r="H33" s="4">
        <v>10.32</v>
      </c>
    </row>
    <row r="34" spans="2:8">
      <c r="B34" s="1" t="s">
        <v>1814</v>
      </c>
      <c r="C34" s="23">
        <v>7.53</v>
      </c>
      <c r="D34" s="1" t="s">
        <v>320</v>
      </c>
      <c r="E34" s="1" t="s">
        <v>1815</v>
      </c>
      <c r="F34" s="4">
        <v>50</v>
      </c>
      <c r="G34" s="4">
        <v>494.49</v>
      </c>
      <c r="H34" s="4">
        <v>9.7799999999999994</v>
      </c>
    </row>
    <row r="35" spans="2:8">
      <c r="B35" s="1" t="s">
        <v>1816</v>
      </c>
      <c r="C35" s="23">
        <v>7.87</v>
      </c>
      <c r="D35" s="1" t="s">
        <v>320</v>
      </c>
      <c r="E35" s="1" t="s">
        <v>1817</v>
      </c>
      <c r="F35" s="4">
        <v>50</v>
      </c>
      <c r="G35" s="4">
        <v>490.71</v>
      </c>
      <c r="H35" s="4">
        <v>9.7100000000000009</v>
      </c>
    </row>
    <row r="36" spans="2:8">
      <c r="B36" s="1" t="s">
        <v>1818</v>
      </c>
      <c r="C36" s="23">
        <v>7.68</v>
      </c>
      <c r="D36" s="1" t="s">
        <v>320</v>
      </c>
      <c r="E36" s="1" t="s">
        <v>1819</v>
      </c>
      <c r="F36" s="4">
        <v>50</v>
      </c>
      <c r="G36" s="4">
        <v>490.37</v>
      </c>
      <c r="H36" s="4">
        <v>9.6999999999999993</v>
      </c>
    </row>
    <row r="37" spans="2:8">
      <c r="B37" s="1" t="s">
        <v>1820</v>
      </c>
      <c r="C37" s="23">
        <v>7.93</v>
      </c>
      <c r="D37" s="1" t="s">
        <v>320</v>
      </c>
      <c r="E37" s="1" t="s">
        <v>1821</v>
      </c>
      <c r="F37" s="4">
        <v>30</v>
      </c>
      <c r="G37" s="4">
        <v>311.5</v>
      </c>
      <c r="H37" s="4">
        <v>6.16</v>
      </c>
    </row>
    <row r="38" spans="2:8">
      <c r="B38" s="2" t="s">
        <v>336</v>
      </c>
      <c r="C38" s="30"/>
      <c r="D38" s="2"/>
      <c r="E38" s="2"/>
      <c r="F38" s="10"/>
      <c r="G38" s="10">
        <f>SUM(G31:G37)</f>
        <v>2839.4300000000003</v>
      </c>
      <c r="H38" s="10">
        <f>SUM(H31:H37)</f>
        <v>56.16</v>
      </c>
    </row>
    <row r="39" spans="2:8">
      <c r="B39" s="2" t="s">
        <v>337</v>
      </c>
      <c r="C39" s="23"/>
    </row>
    <row r="40" spans="2:8">
      <c r="B40" s="1" t="s">
        <v>1321</v>
      </c>
      <c r="C40" s="23">
        <v>7.2949999999999999</v>
      </c>
      <c r="D40" s="1" t="s">
        <v>320</v>
      </c>
      <c r="E40" s="1" t="s">
        <v>1322</v>
      </c>
      <c r="F40" s="4">
        <v>50</v>
      </c>
      <c r="G40" s="4">
        <v>504.26</v>
      </c>
      <c r="H40" s="4">
        <v>9.9700000000000006</v>
      </c>
    </row>
    <row r="41" spans="2:8">
      <c r="B41" s="2" t="s">
        <v>339</v>
      </c>
      <c r="C41" s="9"/>
      <c r="D41" s="2"/>
      <c r="E41" s="2"/>
      <c r="F41" s="10"/>
      <c r="G41" s="10">
        <f>SUM(G39:G40)</f>
        <v>504.26</v>
      </c>
      <c r="H41" s="10">
        <f>SUM(H39:H40)</f>
        <v>9.9700000000000006</v>
      </c>
    </row>
    <row r="42" spans="2:8">
      <c r="B42" s="2" t="s">
        <v>397</v>
      </c>
      <c r="C42" s="9"/>
      <c r="D42" s="2"/>
      <c r="E42" s="2"/>
      <c r="F42" s="10"/>
      <c r="G42" s="10">
        <v>544</v>
      </c>
      <c r="H42" s="10">
        <v>10.76</v>
      </c>
    </row>
    <row r="43" spans="2:8">
      <c r="B43" s="2" t="s">
        <v>116</v>
      </c>
      <c r="C43" s="9"/>
      <c r="D43" s="2"/>
      <c r="E43" s="2"/>
      <c r="F43" s="10"/>
      <c r="G43" s="10">
        <v>4889.4399999999996</v>
      </c>
      <c r="H43" s="10">
        <v>96.71</v>
      </c>
    </row>
    <row r="44" spans="2:8">
      <c r="B44" s="2" t="s">
        <v>211</v>
      </c>
      <c r="C44" s="9"/>
      <c r="D44" s="2"/>
      <c r="E44" s="2"/>
      <c r="F44" s="10"/>
      <c r="G44" s="10">
        <v>166.42908810000063</v>
      </c>
      <c r="H44" s="10">
        <v>3.2900000000000063</v>
      </c>
    </row>
    <row r="45" spans="2:8">
      <c r="B45" s="2" t="s">
        <v>118</v>
      </c>
      <c r="C45" s="9"/>
      <c r="D45" s="2"/>
      <c r="E45" s="2"/>
      <c r="F45" s="10"/>
      <c r="G45" s="10">
        <v>5055.8690881000002</v>
      </c>
      <c r="H45" s="10">
        <v>100</v>
      </c>
    </row>
    <row r="46" spans="2:8">
      <c r="B46" s="1" t="s">
        <v>119</v>
      </c>
    </row>
    <row r="47" spans="2:8">
      <c r="B47" s="1" t="s">
        <v>120</v>
      </c>
    </row>
    <row r="48" spans="2:8">
      <c r="B48" s="2" t="s">
        <v>121</v>
      </c>
      <c r="C48" s="31">
        <v>44742</v>
      </c>
    </row>
    <row r="49" spans="2:3" ht="25.5">
      <c r="B49" s="11" t="s">
        <v>122</v>
      </c>
      <c r="C49" s="9" t="s">
        <v>123</v>
      </c>
    </row>
    <row r="50" spans="2:3">
      <c r="B50" s="2"/>
    </row>
    <row r="51" spans="2:3">
      <c r="B51" s="2" t="s">
        <v>1054</v>
      </c>
      <c r="C51" s="9" t="s">
        <v>123</v>
      </c>
    </row>
    <row r="52" spans="2:3">
      <c r="B52" s="2" t="s">
        <v>1055</v>
      </c>
      <c r="C52" s="9" t="s">
        <v>123</v>
      </c>
    </row>
    <row r="53" spans="2:3">
      <c r="B53" s="2" t="s">
        <v>1822</v>
      </c>
      <c r="C53" s="9"/>
    </row>
    <row r="54" spans="2:3">
      <c r="B54" s="2" t="s">
        <v>1823</v>
      </c>
      <c r="C54" s="9"/>
    </row>
    <row r="55" spans="2:3">
      <c r="B55" s="2" t="s">
        <v>1824</v>
      </c>
      <c r="C55" s="9"/>
    </row>
    <row r="56" spans="2:3">
      <c r="B56" s="2" t="s">
        <v>1825</v>
      </c>
      <c r="C56" s="9"/>
    </row>
    <row r="57" spans="2:3">
      <c r="B57" s="2" t="s">
        <v>1826</v>
      </c>
      <c r="C57" s="9"/>
    </row>
    <row r="58" spans="2:3">
      <c r="B58" s="2" t="s">
        <v>1827</v>
      </c>
      <c r="C58" s="9"/>
    </row>
    <row r="59" spans="2:3">
      <c r="B59" s="2" t="s">
        <v>1828</v>
      </c>
      <c r="C59" s="9"/>
    </row>
    <row r="60" spans="2:3">
      <c r="B60" s="2" t="s">
        <v>1829</v>
      </c>
      <c r="C60" s="9"/>
    </row>
    <row r="61" spans="2:3">
      <c r="B61" s="2" t="s">
        <v>1830</v>
      </c>
      <c r="C61" s="9"/>
    </row>
    <row r="62" spans="2:3">
      <c r="B62" s="2" t="s">
        <v>1831</v>
      </c>
      <c r="C62" s="9"/>
    </row>
    <row r="63" spans="2:3">
      <c r="B63" s="2" t="s">
        <v>1832</v>
      </c>
      <c r="C63" s="9"/>
    </row>
    <row r="64" spans="2:3">
      <c r="B64" s="2" t="s">
        <v>1833</v>
      </c>
      <c r="C64" s="9"/>
    </row>
    <row r="65" spans="2:3">
      <c r="B65" s="2" t="s">
        <v>126</v>
      </c>
      <c r="C65" s="9"/>
    </row>
    <row r="66" spans="2:3">
      <c r="B66" s="24" t="s">
        <v>1834</v>
      </c>
    </row>
  </sheetData>
  <mergeCells count="8">
    <mergeCell ref="C12:C13"/>
    <mergeCell ref="D12:D13"/>
    <mergeCell ref="E12:E13"/>
    <mergeCell ref="B1:E1"/>
    <mergeCell ref="C3:C7"/>
    <mergeCell ref="D3:D7"/>
    <mergeCell ref="B10:E10"/>
    <mergeCell ref="B11:E11"/>
  </mergeCells>
  <hyperlinks>
    <hyperlink ref="A1" location="Index!A1" display="Index" xr:uid="{8CCA8E42-C3BD-4018-A288-A59726288279}"/>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C707B-F055-4B23-A24E-0953FCB4FB95}">
  <dimension ref="A1:H68"/>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2.710937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2.710937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2.710937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2.710937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2.710937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2.710937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2.710937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2.710937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2.710937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2.710937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2.710937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2.710937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2.710937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2.710937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2.710937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2.710937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2.710937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2.710937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2.710937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2.710937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2.710937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2.710937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2.710937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2.710937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2.710937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2.710937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2.710937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2.710937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2.710937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2.710937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2.710937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2.710937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2.710937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2.710937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2.710937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2.710937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2.710937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2.710937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2.710937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2.710937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2.710937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2.710937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2.710937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2.710937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2.710937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2.710937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2.710937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2.710937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2.710937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2.710937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2.710937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2.710937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2.710937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2.710937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2.710937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2.710937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2.710937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2.710937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2.710937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2.710937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2.710937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2.710937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2.710937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2.7109375" style="1" bestFit="1" customWidth="1"/>
    <col min="16134" max="16134" width="10.5703125" style="1" bestFit="1" customWidth="1"/>
    <col min="16135" max="16135" width="18.140625" style="1" bestFit="1" customWidth="1"/>
    <col min="16136" max="16384" width="9.140625" style="1"/>
  </cols>
  <sheetData>
    <row r="1" spans="1:5">
      <c r="A1" s="3" t="s">
        <v>0</v>
      </c>
      <c r="B1" s="390" t="s">
        <v>14</v>
      </c>
      <c r="C1" s="390"/>
      <c r="D1" s="390"/>
      <c r="E1" s="390"/>
    </row>
    <row r="2" spans="1:5" ht="13.5" thickBot="1"/>
    <row r="3" spans="1:5" ht="15">
      <c r="B3" s="32" t="s">
        <v>1835</v>
      </c>
      <c r="C3" s="391"/>
      <c r="D3" s="394"/>
      <c r="E3" s="15"/>
    </row>
    <row r="4" spans="1:5" ht="30">
      <c r="B4" s="33" t="s">
        <v>1836</v>
      </c>
      <c r="C4" s="392"/>
      <c r="D4" s="395"/>
      <c r="E4" s="15"/>
    </row>
    <row r="5" spans="1:5" ht="15">
      <c r="B5" s="33" t="s">
        <v>993</v>
      </c>
      <c r="C5" s="392"/>
      <c r="D5" s="395"/>
      <c r="E5" s="15"/>
    </row>
    <row r="6" spans="1:5" ht="15">
      <c r="B6" s="33" t="s">
        <v>1837</v>
      </c>
      <c r="C6" s="392"/>
      <c r="D6" s="395"/>
      <c r="E6" s="15"/>
    </row>
    <row r="7" spans="1:5" ht="15.75" thickBot="1">
      <c r="B7" s="34" t="s">
        <v>1838</v>
      </c>
      <c r="C7" s="393"/>
      <c r="D7" s="396"/>
      <c r="E7" s="15"/>
    </row>
    <row r="8" spans="1:5">
      <c r="B8" s="15"/>
      <c r="C8" s="17" t="s">
        <v>995</v>
      </c>
      <c r="D8" s="17" t="s">
        <v>996</v>
      </c>
      <c r="E8" s="15"/>
    </row>
    <row r="9" spans="1:5">
      <c r="C9" s="23"/>
    </row>
    <row r="10" spans="1:5" ht="15">
      <c r="B10" s="432"/>
      <c r="C10" s="432"/>
      <c r="D10" s="432"/>
      <c r="E10" s="432"/>
    </row>
    <row r="11" spans="1:5">
      <c r="B11" s="431" t="s">
        <v>1066</v>
      </c>
      <c r="C11" s="431"/>
      <c r="D11" s="431"/>
      <c r="E11" s="431"/>
    </row>
    <row r="12" spans="1:5">
      <c r="B12" s="35" t="s">
        <v>1067</v>
      </c>
      <c r="C12" s="431" t="s">
        <v>1068</v>
      </c>
      <c r="D12" s="431" t="s">
        <v>1069</v>
      </c>
      <c r="E12" s="431" t="s">
        <v>1070</v>
      </c>
    </row>
    <row r="13" spans="1:5">
      <c r="B13" s="35" t="s">
        <v>1071</v>
      </c>
      <c r="C13" s="431"/>
      <c r="D13" s="431"/>
      <c r="E13" s="431"/>
    </row>
    <row r="14" spans="1:5">
      <c r="B14" s="36" t="s">
        <v>1072</v>
      </c>
      <c r="C14" s="37"/>
      <c r="D14" s="37"/>
      <c r="E14" s="37"/>
    </row>
    <row r="15" spans="1:5">
      <c r="B15" s="36" t="s">
        <v>1074</v>
      </c>
      <c r="C15" s="37"/>
      <c r="D15" s="37"/>
      <c r="E15" s="37"/>
    </row>
    <row r="16" spans="1:5">
      <c r="B16" s="36" t="s">
        <v>1075</v>
      </c>
      <c r="C16" s="37" t="s">
        <v>1839</v>
      </c>
      <c r="D16" s="37"/>
      <c r="E16" s="37"/>
    </row>
    <row r="17" spans="2:8">
      <c r="B17" s="38" t="s">
        <v>2124</v>
      </c>
      <c r="C17" s="35"/>
      <c r="D17" s="35"/>
      <c r="E17" s="35"/>
    </row>
    <row r="20" spans="2:8">
      <c r="B20" s="1" t="s">
        <v>97</v>
      </c>
    </row>
    <row r="22" spans="2:8">
      <c r="B22" s="6" t="s">
        <v>98</v>
      </c>
      <c r="C22" s="7" t="s">
        <v>99</v>
      </c>
      <c r="D22" s="6" t="s">
        <v>100</v>
      </c>
      <c r="E22" s="6" t="s">
        <v>101</v>
      </c>
      <c r="F22" s="8" t="s">
        <v>102</v>
      </c>
      <c r="G22" s="8" t="s">
        <v>103</v>
      </c>
      <c r="H22" s="8" t="s">
        <v>104</v>
      </c>
    </row>
    <row r="23" spans="2:8">
      <c r="B23" s="2" t="s">
        <v>105</v>
      </c>
      <c r="C23" s="23"/>
    </row>
    <row r="24" spans="2:8">
      <c r="B24" s="2" t="s">
        <v>106</v>
      </c>
      <c r="C24" s="23"/>
    </row>
    <row r="25" spans="2:8">
      <c r="B25" s="2" t="s">
        <v>107</v>
      </c>
      <c r="C25" s="23"/>
    </row>
    <row r="26" spans="2:8">
      <c r="B26" s="1" t="s">
        <v>1840</v>
      </c>
      <c r="C26" s="23">
        <v>7.36</v>
      </c>
      <c r="D26" s="1" t="s">
        <v>108</v>
      </c>
      <c r="E26" s="1" t="s">
        <v>1841</v>
      </c>
      <c r="F26" s="4">
        <v>5476000</v>
      </c>
      <c r="G26" s="4">
        <v>5399.95</v>
      </c>
      <c r="H26" s="4">
        <v>22.61</v>
      </c>
    </row>
    <row r="27" spans="2:8">
      <c r="B27" s="1" t="s">
        <v>1391</v>
      </c>
      <c r="C27" s="23">
        <v>7.13</v>
      </c>
      <c r="D27" s="1" t="s">
        <v>108</v>
      </c>
      <c r="E27" s="1" t="s">
        <v>1392</v>
      </c>
      <c r="F27" s="4">
        <v>2500000</v>
      </c>
      <c r="G27" s="4">
        <v>2554.5500000000002</v>
      </c>
      <c r="H27" s="4">
        <v>10.7</v>
      </c>
    </row>
    <row r="28" spans="2:8">
      <c r="B28" s="1" t="s">
        <v>492</v>
      </c>
      <c r="C28" s="23">
        <v>7.11</v>
      </c>
      <c r="D28" s="1" t="s">
        <v>108</v>
      </c>
      <c r="E28" s="1" t="s">
        <v>493</v>
      </c>
      <c r="F28" s="4">
        <v>1000000</v>
      </c>
      <c r="G28" s="4">
        <v>951.43</v>
      </c>
      <c r="H28" s="4">
        <v>3.98</v>
      </c>
    </row>
    <row r="29" spans="2:8">
      <c r="B29" s="1" t="s">
        <v>840</v>
      </c>
      <c r="C29" s="23">
        <v>6.81</v>
      </c>
      <c r="D29" s="1" t="s">
        <v>108</v>
      </c>
      <c r="E29" s="1" t="s">
        <v>841</v>
      </c>
      <c r="F29" s="4">
        <v>500000</v>
      </c>
      <c r="G29" s="4">
        <v>516.74</v>
      </c>
      <c r="H29" s="4">
        <v>2.16</v>
      </c>
    </row>
    <row r="30" spans="2:8">
      <c r="B30" s="1" t="s">
        <v>1842</v>
      </c>
      <c r="C30" s="23">
        <v>7.33</v>
      </c>
      <c r="D30" s="1" t="s">
        <v>108</v>
      </c>
      <c r="E30" s="1" t="s">
        <v>1843</v>
      </c>
      <c r="F30" s="4">
        <v>500000</v>
      </c>
      <c r="G30" s="4">
        <v>509.58</v>
      </c>
      <c r="H30" s="4">
        <v>2.13</v>
      </c>
    </row>
    <row r="31" spans="2:8">
      <c r="B31" s="1" t="s">
        <v>1844</v>
      </c>
      <c r="C31" s="23">
        <v>7.13</v>
      </c>
      <c r="D31" s="1" t="s">
        <v>108</v>
      </c>
      <c r="E31" s="1" t="s">
        <v>1845</v>
      </c>
      <c r="F31" s="4">
        <v>500000</v>
      </c>
      <c r="G31" s="4">
        <v>507.04</v>
      </c>
      <c r="H31" s="4">
        <v>2.12</v>
      </c>
    </row>
    <row r="32" spans="2:8">
      <c r="B32" s="1" t="s">
        <v>496</v>
      </c>
      <c r="C32" s="23">
        <v>7.17</v>
      </c>
      <c r="D32" s="1" t="s">
        <v>108</v>
      </c>
      <c r="E32" s="1" t="s">
        <v>497</v>
      </c>
      <c r="F32" s="4">
        <v>500000</v>
      </c>
      <c r="G32" s="4">
        <v>473.49</v>
      </c>
      <c r="H32" s="4">
        <v>1.98</v>
      </c>
    </row>
    <row r="33" spans="2:8">
      <c r="B33" s="1" t="s">
        <v>1513</v>
      </c>
      <c r="C33" s="23">
        <v>7.42</v>
      </c>
      <c r="D33" s="1" t="s">
        <v>108</v>
      </c>
      <c r="E33" s="1" t="s">
        <v>1514</v>
      </c>
      <c r="F33" s="4">
        <v>300000</v>
      </c>
      <c r="G33" s="4">
        <v>285.3</v>
      </c>
      <c r="H33" s="4">
        <v>1.19</v>
      </c>
    </row>
    <row r="34" spans="2:8">
      <c r="B34" s="1" t="s">
        <v>1846</v>
      </c>
      <c r="C34" s="23">
        <v>6.76</v>
      </c>
      <c r="D34" s="1" t="s">
        <v>108</v>
      </c>
      <c r="E34" s="1" t="s">
        <v>1847</v>
      </c>
      <c r="F34" s="4">
        <v>217000</v>
      </c>
      <c r="G34" s="4">
        <v>224.62</v>
      </c>
      <c r="H34" s="4">
        <v>0.94</v>
      </c>
    </row>
    <row r="35" spans="2:8">
      <c r="B35" s="1" t="s">
        <v>1848</v>
      </c>
      <c r="C35" s="23">
        <v>6.99</v>
      </c>
      <c r="D35" s="1" t="s">
        <v>108</v>
      </c>
      <c r="E35" s="1" t="s">
        <v>1849</v>
      </c>
      <c r="F35" s="4">
        <v>190000</v>
      </c>
      <c r="G35" s="4">
        <v>198.08</v>
      </c>
      <c r="H35" s="4">
        <v>0.83</v>
      </c>
    </row>
    <row r="36" spans="2:8">
      <c r="B36" s="1" t="s">
        <v>842</v>
      </c>
      <c r="C36" s="23">
        <v>6.15</v>
      </c>
      <c r="D36" s="1" t="s">
        <v>108</v>
      </c>
      <c r="E36" s="1" t="s">
        <v>843</v>
      </c>
      <c r="F36" s="4">
        <v>195000</v>
      </c>
      <c r="G36" s="4">
        <v>197.94</v>
      </c>
      <c r="H36" s="4">
        <v>0.83</v>
      </c>
    </row>
    <row r="37" spans="2:8">
      <c r="B37" s="1" t="s">
        <v>1407</v>
      </c>
      <c r="C37" s="23">
        <v>6.99</v>
      </c>
      <c r="D37" s="1" t="s">
        <v>108</v>
      </c>
      <c r="E37" s="1" t="s">
        <v>1408</v>
      </c>
      <c r="F37" s="4">
        <v>86000</v>
      </c>
      <c r="G37" s="4">
        <v>89.67</v>
      </c>
      <c r="H37" s="4">
        <v>0.38</v>
      </c>
    </row>
    <row r="38" spans="2:8">
      <c r="B38" s="1" t="s">
        <v>1850</v>
      </c>
      <c r="C38" s="23">
        <v>7.8</v>
      </c>
      <c r="D38" s="1" t="s">
        <v>108</v>
      </c>
      <c r="E38" s="1" t="s">
        <v>1851</v>
      </c>
      <c r="F38" s="4">
        <v>62600</v>
      </c>
      <c r="G38" s="4">
        <v>62.99</v>
      </c>
      <c r="H38" s="4">
        <v>0.26</v>
      </c>
    </row>
    <row r="39" spans="2:8">
      <c r="B39" s="1" t="s">
        <v>1852</v>
      </c>
      <c r="C39" s="23">
        <v>6.99</v>
      </c>
      <c r="D39" s="1" t="s">
        <v>108</v>
      </c>
      <c r="E39" s="1" t="s">
        <v>1853</v>
      </c>
      <c r="F39" s="4">
        <v>53000</v>
      </c>
      <c r="G39" s="4">
        <v>55.11</v>
      </c>
      <c r="H39" s="4">
        <v>0.23</v>
      </c>
    </row>
    <row r="40" spans="2:8">
      <c r="B40" s="2" t="s">
        <v>109</v>
      </c>
      <c r="C40" s="30"/>
      <c r="D40" s="2"/>
      <c r="E40" s="2"/>
      <c r="F40" s="10"/>
      <c r="G40" s="10">
        <f>SUM(G22:G39)</f>
        <v>12026.490000000002</v>
      </c>
      <c r="H40" s="10">
        <f>SUM(H22:H39)</f>
        <v>50.339999999999989</v>
      </c>
    </row>
    <row r="41" spans="2:8">
      <c r="B41" s="2" t="s">
        <v>110</v>
      </c>
      <c r="C41" s="23"/>
    </row>
    <row r="42" spans="2:8">
      <c r="B42" s="1" t="s">
        <v>1658</v>
      </c>
      <c r="C42" s="23">
        <v>4.72</v>
      </c>
      <c r="D42" s="1" t="s">
        <v>108</v>
      </c>
      <c r="E42" s="1" t="s">
        <v>1659</v>
      </c>
      <c r="F42" s="4">
        <v>7500000</v>
      </c>
      <c r="G42" s="4">
        <v>7460.48</v>
      </c>
      <c r="H42" s="4">
        <v>31.24</v>
      </c>
    </row>
    <row r="43" spans="2:8">
      <c r="B43" s="2" t="s">
        <v>114</v>
      </c>
      <c r="C43" s="9"/>
      <c r="D43" s="2"/>
      <c r="E43" s="2"/>
      <c r="F43" s="10"/>
      <c r="G43" s="10">
        <f>SUM(G41:G42)</f>
        <v>7460.48</v>
      </c>
      <c r="H43" s="10">
        <f>SUM(H41:H42)</f>
        <v>31.24</v>
      </c>
    </row>
    <row r="44" spans="2:8">
      <c r="B44" s="2" t="s">
        <v>115</v>
      </c>
      <c r="C44" s="9"/>
      <c r="D44" s="2"/>
      <c r="E44" s="2"/>
      <c r="F44" s="10"/>
      <c r="G44" s="10">
        <v>3941</v>
      </c>
      <c r="H44" s="10">
        <v>16.5</v>
      </c>
    </row>
    <row r="45" spans="2:8">
      <c r="B45" s="2" t="s">
        <v>116</v>
      </c>
      <c r="C45" s="9"/>
      <c r="D45" s="2"/>
      <c r="E45" s="2"/>
      <c r="F45" s="10"/>
      <c r="G45" s="10">
        <v>23427.97</v>
      </c>
      <c r="H45" s="10">
        <v>98.09</v>
      </c>
    </row>
    <row r="46" spans="2:8">
      <c r="B46" s="2" t="s">
        <v>211</v>
      </c>
      <c r="C46" s="9"/>
      <c r="D46" s="2"/>
      <c r="E46" s="2"/>
      <c r="F46" s="10"/>
      <c r="G46" s="10">
        <v>455.04231018999781</v>
      </c>
      <c r="H46" s="10">
        <v>1.9099999999999966</v>
      </c>
    </row>
    <row r="47" spans="2:8">
      <c r="B47" s="2" t="s">
        <v>118</v>
      </c>
      <c r="C47" s="9"/>
      <c r="D47" s="2"/>
      <c r="E47" s="2"/>
      <c r="F47" s="10"/>
      <c r="G47" s="10">
        <v>23883.012310189999</v>
      </c>
      <c r="H47" s="10">
        <v>100</v>
      </c>
    </row>
    <row r="48" spans="2:8">
      <c r="B48" s="1" t="s">
        <v>119</v>
      </c>
    </row>
    <row r="49" spans="2:3">
      <c r="B49" s="1" t="s">
        <v>120</v>
      </c>
    </row>
    <row r="50" spans="2:3">
      <c r="B50" s="2" t="s">
        <v>121</v>
      </c>
      <c r="C50" s="31">
        <v>44742</v>
      </c>
    </row>
    <row r="51" spans="2:3" ht="25.5">
      <c r="B51" s="11" t="s">
        <v>122</v>
      </c>
      <c r="C51" s="9" t="s">
        <v>123</v>
      </c>
    </row>
    <row r="52" spans="2:3">
      <c r="B52" s="2"/>
    </row>
    <row r="53" spans="2:3">
      <c r="B53" s="2" t="s">
        <v>1054</v>
      </c>
      <c r="C53" s="9" t="s">
        <v>123</v>
      </c>
    </row>
    <row r="54" spans="2:3">
      <c r="B54" s="2" t="s">
        <v>1055</v>
      </c>
      <c r="C54" s="9" t="s">
        <v>123</v>
      </c>
    </row>
    <row r="55" spans="2:3">
      <c r="B55" s="2" t="s">
        <v>1854</v>
      </c>
      <c r="C55" s="9"/>
    </row>
    <row r="56" spans="2:3">
      <c r="B56" s="2" t="s">
        <v>1855</v>
      </c>
      <c r="C56" s="9"/>
    </row>
    <row r="57" spans="2:3">
      <c r="B57" s="2" t="s">
        <v>1856</v>
      </c>
      <c r="C57" s="9"/>
    </row>
    <row r="58" spans="2:3">
      <c r="B58" s="2" t="s">
        <v>1857</v>
      </c>
      <c r="C58" s="9"/>
    </row>
    <row r="59" spans="2:3">
      <c r="B59" s="2" t="s">
        <v>1858</v>
      </c>
      <c r="C59" s="9"/>
    </row>
    <row r="60" spans="2:3">
      <c r="B60" s="2" t="s">
        <v>1859</v>
      </c>
      <c r="C60" s="9"/>
    </row>
    <row r="61" spans="2:3">
      <c r="B61" s="2" t="s">
        <v>1860</v>
      </c>
      <c r="C61" s="9"/>
    </row>
    <row r="62" spans="2:3">
      <c r="B62" s="2" t="s">
        <v>1861</v>
      </c>
      <c r="C62" s="9"/>
    </row>
    <row r="63" spans="2:3">
      <c r="B63" s="2" t="s">
        <v>1862</v>
      </c>
      <c r="C63" s="9"/>
    </row>
    <row r="64" spans="2:3">
      <c r="B64" s="2" t="s">
        <v>1863</v>
      </c>
      <c r="C64" s="9"/>
    </row>
    <row r="65" spans="2:3">
      <c r="B65" s="2" t="s">
        <v>1864</v>
      </c>
      <c r="C65" s="9"/>
    </row>
    <row r="66" spans="2:3">
      <c r="B66" s="2" t="s">
        <v>1865</v>
      </c>
      <c r="C66" s="9"/>
    </row>
    <row r="67" spans="2:3">
      <c r="B67" s="2" t="s">
        <v>126</v>
      </c>
      <c r="C67" s="9"/>
    </row>
    <row r="68" spans="2:3">
      <c r="B68" s="24" t="s">
        <v>1866</v>
      </c>
    </row>
  </sheetData>
  <mergeCells count="8">
    <mergeCell ref="C12:C13"/>
    <mergeCell ref="D12:D13"/>
    <mergeCell ref="E12:E13"/>
    <mergeCell ref="B1:E1"/>
    <mergeCell ref="C3:C7"/>
    <mergeCell ref="D3:D7"/>
    <mergeCell ref="B10:E10"/>
    <mergeCell ref="B11:E11"/>
  </mergeCells>
  <hyperlinks>
    <hyperlink ref="A1" location="Index!A1" display="Index" xr:uid="{363B7F4E-F735-43E9-8AB5-4416EFC8C5C3}"/>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24E38-89C3-4BBD-9879-848B8162B6DA}">
  <dimension ref="A1:H44"/>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23.42578125" style="1" bestFit="1" customWidth="1"/>
    <col min="6" max="6" width="10.285156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3.7109375" style="1" bestFit="1" customWidth="1"/>
    <col min="260" max="262" width="9.140625" style="1"/>
    <col min="263" max="263" width="9.5703125" style="1" bestFit="1" customWidth="1"/>
    <col min="264" max="264" width="6.5703125" style="1" bestFit="1" customWidth="1"/>
    <col min="265" max="512" width="9.140625" style="1"/>
    <col min="513" max="513" width="5.42578125" style="1" bestFit="1" customWidth="1"/>
    <col min="514" max="514" width="81.140625" style="1" bestFit="1" customWidth="1"/>
    <col min="515" max="515" width="3.7109375" style="1" bestFit="1" customWidth="1"/>
    <col min="516" max="518" width="9.140625" style="1"/>
    <col min="519" max="519" width="9.5703125" style="1" bestFit="1" customWidth="1"/>
    <col min="520" max="520" width="6.5703125" style="1" bestFit="1" customWidth="1"/>
    <col min="521" max="768" width="9.140625" style="1"/>
    <col min="769" max="769" width="5.42578125" style="1" bestFit="1" customWidth="1"/>
    <col min="770" max="770" width="81.140625" style="1" bestFit="1" customWidth="1"/>
    <col min="771" max="771" width="3.7109375" style="1" bestFit="1" customWidth="1"/>
    <col min="772" max="774" width="9.140625" style="1"/>
    <col min="775" max="775" width="9.5703125" style="1" bestFit="1" customWidth="1"/>
    <col min="776" max="776" width="6.5703125" style="1" bestFit="1" customWidth="1"/>
    <col min="777" max="1024" width="9.140625" style="1"/>
    <col min="1025" max="1025" width="5.42578125" style="1" bestFit="1" customWidth="1"/>
    <col min="1026" max="1026" width="81.140625" style="1" bestFit="1" customWidth="1"/>
    <col min="1027" max="1027" width="3.7109375" style="1" bestFit="1" customWidth="1"/>
    <col min="1028" max="1030" width="9.140625" style="1"/>
    <col min="1031" max="1031" width="9.5703125" style="1" bestFit="1" customWidth="1"/>
    <col min="1032" max="1032" width="6.5703125" style="1" bestFit="1" customWidth="1"/>
    <col min="1033" max="1280" width="9.140625" style="1"/>
    <col min="1281" max="1281" width="5.42578125" style="1" bestFit="1" customWidth="1"/>
    <col min="1282" max="1282" width="81.140625" style="1" bestFit="1" customWidth="1"/>
    <col min="1283" max="1283" width="3.7109375" style="1" bestFit="1" customWidth="1"/>
    <col min="1284" max="1286" width="9.140625" style="1"/>
    <col min="1287" max="1287" width="9.5703125" style="1" bestFit="1" customWidth="1"/>
    <col min="1288" max="1288" width="6.5703125" style="1" bestFit="1" customWidth="1"/>
    <col min="1289" max="1536" width="9.140625" style="1"/>
    <col min="1537" max="1537" width="5.42578125" style="1" bestFit="1" customWidth="1"/>
    <col min="1538" max="1538" width="81.140625" style="1" bestFit="1" customWidth="1"/>
    <col min="1539" max="1539" width="3.7109375" style="1" bestFit="1" customWidth="1"/>
    <col min="1540" max="1542" width="9.140625" style="1"/>
    <col min="1543" max="1543" width="9.5703125" style="1" bestFit="1" customWidth="1"/>
    <col min="1544" max="1544" width="6.5703125" style="1" bestFit="1" customWidth="1"/>
    <col min="1545" max="1792" width="9.140625" style="1"/>
    <col min="1793" max="1793" width="5.42578125" style="1" bestFit="1" customWidth="1"/>
    <col min="1794" max="1794" width="81.140625" style="1" bestFit="1" customWidth="1"/>
    <col min="1795" max="1795" width="3.7109375" style="1" bestFit="1" customWidth="1"/>
    <col min="1796" max="1798" width="9.140625" style="1"/>
    <col min="1799" max="1799" width="9.5703125" style="1" bestFit="1" customWidth="1"/>
    <col min="1800" max="1800" width="6.5703125" style="1" bestFit="1" customWidth="1"/>
    <col min="1801" max="2048" width="9.140625" style="1"/>
    <col min="2049" max="2049" width="5.42578125" style="1" bestFit="1" customWidth="1"/>
    <col min="2050" max="2050" width="81.140625" style="1" bestFit="1" customWidth="1"/>
    <col min="2051" max="2051" width="3.7109375" style="1" bestFit="1" customWidth="1"/>
    <col min="2052" max="2054" width="9.140625" style="1"/>
    <col min="2055" max="2055" width="9.5703125" style="1" bestFit="1" customWidth="1"/>
    <col min="2056" max="2056" width="6.5703125" style="1" bestFit="1" customWidth="1"/>
    <col min="2057" max="2304" width="9.140625" style="1"/>
    <col min="2305" max="2305" width="5.42578125" style="1" bestFit="1" customWidth="1"/>
    <col min="2306" max="2306" width="81.140625" style="1" bestFit="1" customWidth="1"/>
    <col min="2307" max="2307" width="3.7109375" style="1" bestFit="1" customWidth="1"/>
    <col min="2308" max="2310" width="9.140625" style="1"/>
    <col min="2311" max="2311" width="9.5703125" style="1" bestFit="1" customWidth="1"/>
    <col min="2312" max="2312" width="6.5703125" style="1" bestFit="1" customWidth="1"/>
    <col min="2313" max="2560" width="9.140625" style="1"/>
    <col min="2561" max="2561" width="5.42578125" style="1" bestFit="1" customWidth="1"/>
    <col min="2562" max="2562" width="81.140625" style="1" bestFit="1" customWidth="1"/>
    <col min="2563" max="2563" width="3.7109375" style="1" bestFit="1" customWidth="1"/>
    <col min="2564" max="2566" width="9.140625" style="1"/>
    <col min="2567" max="2567" width="9.5703125" style="1" bestFit="1" customWidth="1"/>
    <col min="2568" max="2568" width="6.5703125" style="1" bestFit="1" customWidth="1"/>
    <col min="2569" max="2816" width="9.140625" style="1"/>
    <col min="2817" max="2817" width="5.42578125" style="1" bestFit="1" customWidth="1"/>
    <col min="2818" max="2818" width="81.140625" style="1" bestFit="1" customWidth="1"/>
    <col min="2819" max="2819" width="3.7109375" style="1" bestFit="1" customWidth="1"/>
    <col min="2820" max="2822" width="9.140625" style="1"/>
    <col min="2823" max="2823" width="9.5703125" style="1" bestFit="1" customWidth="1"/>
    <col min="2824" max="2824" width="6.5703125" style="1" bestFit="1" customWidth="1"/>
    <col min="2825" max="3072" width="9.140625" style="1"/>
    <col min="3073" max="3073" width="5.42578125" style="1" bestFit="1" customWidth="1"/>
    <col min="3074" max="3074" width="81.140625" style="1" bestFit="1" customWidth="1"/>
    <col min="3075" max="3075" width="3.7109375" style="1" bestFit="1" customWidth="1"/>
    <col min="3076" max="3078" width="9.140625" style="1"/>
    <col min="3079" max="3079" width="9.5703125" style="1" bestFit="1" customWidth="1"/>
    <col min="3080" max="3080" width="6.5703125" style="1" bestFit="1" customWidth="1"/>
    <col min="3081" max="3328" width="9.140625" style="1"/>
    <col min="3329" max="3329" width="5.42578125" style="1" bestFit="1" customWidth="1"/>
    <col min="3330" max="3330" width="81.140625" style="1" bestFit="1" customWidth="1"/>
    <col min="3331" max="3331" width="3.7109375" style="1" bestFit="1" customWidth="1"/>
    <col min="3332" max="3334" width="9.140625" style="1"/>
    <col min="3335" max="3335" width="9.5703125" style="1" bestFit="1" customWidth="1"/>
    <col min="3336" max="3336" width="6.5703125" style="1" bestFit="1" customWidth="1"/>
    <col min="3337" max="3584" width="9.140625" style="1"/>
    <col min="3585" max="3585" width="5.42578125" style="1" bestFit="1" customWidth="1"/>
    <col min="3586" max="3586" width="81.140625" style="1" bestFit="1" customWidth="1"/>
    <col min="3587" max="3587" width="3.7109375" style="1" bestFit="1" customWidth="1"/>
    <col min="3588" max="3590" width="9.140625" style="1"/>
    <col min="3591" max="3591" width="9.5703125" style="1" bestFit="1" customWidth="1"/>
    <col min="3592" max="3592" width="6.5703125" style="1" bestFit="1" customWidth="1"/>
    <col min="3593" max="3840" width="9.140625" style="1"/>
    <col min="3841" max="3841" width="5.42578125" style="1" bestFit="1" customWidth="1"/>
    <col min="3842" max="3842" width="81.140625" style="1" bestFit="1" customWidth="1"/>
    <col min="3843" max="3843" width="3.7109375" style="1" bestFit="1" customWidth="1"/>
    <col min="3844" max="3846" width="9.140625" style="1"/>
    <col min="3847" max="3847" width="9.5703125" style="1" bestFit="1" customWidth="1"/>
    <col min="3848" max="3848" width="6.5703125" style="1" bestFit="1" customWidth="1"/>
    <col min="3849" max="4096" width="9.140625" style="1"/>
    <col min="4097" max="4097" width="5.42578125" style="1" bestFit="1" customWidth="1"/>
    <col min="4098" max="4098" width="81.140625" style="1" bestFit="1" customWidth="1"/>
    <col min="4099" max="4099" width="3.7109375" style="1" bestFit="1" customWidth="1"/>
    <col min="4100" max="4102" width="9.140625" style="1"/>
    <col min="4103" max="4103" width="9.5703125" style="1" bestFit="1" customWidth="1"/>
    <col min="4104" max="4104" width="6.5703125" style="1" bestFit="1" customWidth="1"/>
    <col min="4105" max="4352" width="9.140625" style="1"/>
    <col min="4353" max="4353" width="5.42578125" style="1" bestFit="1" customWidth="1"/>
    <col min="4354" max="4354" width="81.140625" style="1" bestFit="1" customWidth="1"/>
    <col min="4355" max="4355" width="3.7109375" style="1" bestFit="1" customWidth="1"/>
    <col min="4356" max="4358" width="9.140625" style="1"/>
    <col min="4359" max="4359" width="9.5703125" style="1" bestFit="1" customWidth="1"/>
    <col min="4360" max="4360" width="6.5703125" style="1" bestFit="1" customWidth="1"/>
    <col min="4361" max="4608" width="9.140625" style="1"/>
    <col min="4609" max="4609" width="5.42578125" style="1" bestFit="1" customWidth="1"/>
    <col min="4610" max="4610" width="81.140625" style="1" bestFit="1" customWidth="1"/>
    <col min="4611" max="4611" width="3.7109375" style="1" bestFit="1" customWidth="1"/>
    <col min="4612" max="4614" width="9.140625" style="1"/>
    <col min="4615" max="4615" width="9.5703125" style="1" bestFit="1" customWidth="1"/>
    <col min="4616" max="4616" width="6.5703125" style="1" bestFit="1" customWidth="1"/>
    <col min="4617" max="4864" width="9.140625" style="1"/>
    <col min="4865" max="4865" width="5.42578125" style="1" bestFit="1" customWidth="1"/>
    <col min="4866" max="4866" width="81.140625" style="1" bestFit="1" customWidth="1"/>
    <col min="4867" max="4867" width="3.7109375" style="1" bestFit="1" customWidth="1"/>
    <col min="4868" max="4870" width="9.140625" style="1"/>
    <col min="4871" max="4871" width="9.5703125" style="1" bestFit="1" customWidth="1"/>
    <col min="4872" max="4872" width="6.5703125" style="1" bestFit="1" customWidth="1"/>
    <col min="4873" max="5120" width="9.140625" style="1"/>
    <col min="5121" max="5121" width="5.42578125" style="1" bestFit="1" customWidth="1"/>
    <col min="5122" max="5122" width="81.140625" style="1" bestFit="1" customWidth="1"/>
    <col min="5123" max="5123" width="3.7109375" style="1" bestFit="1" customWidth="1"/>
    <col min="5124" max="5126" width="9.140625" style="1"/>
    <col min="5127" max="5127" width="9.5703125" style="1" bestFit="1" customWidth="1"/>
    <col min="5128" max="5128" width="6.5703125" style="1" bestFit="1" customWidth="1"/>
    <col min="5129" max="5376" width="9.140625" style="1"/>
    <col min="5377" max="5377" width="5.42578125" style="1" bestFit="1" customWidth="1"/>
    <col min="5378" max="5378" width="81.140625" style="1" bestFit="1" customWidth="1"/>
    <col min="5379" max="5379" width="3.7109375" style="1" bestFit="1" customWidth="1"/>
    <col min="5380" max="5382" width="9.140625" style="1"/>
    <col min="5383" max="5383" width="9.5703125" style="1" bestFit="1" customWidth="1"/>
    <col min="5384" max="5384" width="6.5703125" style="1" bestFit="1" customWidth="1"/>
    <col min="5385" max="5632" width="9.140625" style="1"/>
    <col min="5633" max="5633" width="5.42578125" style="1" bestFit="1" customWidth="1"/>
    <col min="5634" max="5634" width="81.140625" style="1" bestFit="1" customWidth="1"/>
    <col min="5635" max="5635" width="3.7109375" style="1" bestFit="1" customWidth="1"/>
    <col min="5636" max="5638" width="9.140625" style="1"/>
    <col min="5639" max="5639" width="9.5703125" style="1" bestFit="1" customWidth="1"/>
    <col min="5640" max="5640" width="6.5703125" style="1" bestFit="1" customWidth="1"/>
    <col min="5641" max="5888" width="9.140625" style="1"/>
    <col min="5889" max="5889" width="5.42578125" style="1" bestFit="1" customWidth="1"/>
    <col min="5890" max="5890" width="81.140625" style="1" bestFit="1" customWidth="1"/>
    <col min="5891" max="5891" width="3.7109375" style="1" bestFit="1" customWidth="1"/>
    <col min="5892" max="5894" width="9.140625" style="1"/>
    <col min="5895" max="5895" width="9.5703125" style="1" bestFit="1" customWidth="1"/>
    <col min="5896" max="5896" width="6.5703125" style="1" bestFit="1" customWidth="1"/>
    <col min="5897" max="6144" width="9.140625" style="1"/>
    <col min="6145" max="6145" width="5.42578125" style="1" bestFit="1" customWidth="1"/>
    <col min="6146" max="6146" width="81.140625" style="1" bestFit="1" customWidth="1"/>
    <col min="6147" max="6147" width="3.7109375" style="1" bestFit="1" customWidth="1"/>
    <col min="6148" max="6150" width="9.140625" style="1"/>
    <col min="6151" max="6151" width="9.5703125" style="1" bestFit="1" customWidth="1"/>
    <col min="6152" max="6152" width="6.5703125" style="1" bestFit="1" customWidth="1"/>
    <col min="6153" max="6400" width="9.140625" style="1"/>
    <col min="6401" max="6401" width="5.42578125" style="1" bestFit="1" customWidth="1"/>
    <col min="6402" max="6402" width="81.140625" style="1" bestFit="1" customWidth="1"/>
    <col min="6403" max="6403" width="3.7109375" style="1" bestFit="1" customWidth="1"/>
    <col min="6404" max="6406" width="9.140625" style="1"/>
    <col min="6407" max="6407" width="9.5703125" style="1" bestFit="1" customWidth="1"/>
    <col min="6408" max="6408" width="6.5703125" style="1" bestFit="1" customWidth="1"/>
    <col min="6409" max="6656" width="9.140625" style="1"/>
    <col min="6657" max="6657" width="5.42578125" style="1" bestFit="1" customWidth="1"/>
    <col min="6658" max="6658" width="81.140625" style="1" bestFit="1" customWidth="1"/>
    <col min="6659" max="6659" width="3.7109375" style="1" bestFit="1" customWidth="1"/>
    <col min="6660" max="6662" width="9.140625" style="1"/>
    <col min="6663" max="6663" width="9.5703125" style="1" bestFit="1" customWidth="1"/>
    <col min="6664" max="6664" width="6.5703125" style="1" bestFit="1" customWidth="1"/>
    <col min="6665" max="6912" width="9.140625" style="1"/>
    <col min="6913" max="6913" width="5.42578125" style="1" bestFit="1" customWidth="1"/>
    <col min="6914" max="6914" width="81.140625" style="1" bestFit="1" customWidth="1"/>
    <col min="6915" max="6915" width="3.7109375" style="1" bestFit="1" customWidth="1"/>
    <col min="6916" max="6918" width="9.140625" style="1"/>
    <col min="6919" max="6919" width="9.5703125" style="1" bestFit="1" customWidth="1"/>
    <col min="6920" max="6920" width="6.5703125" style="1" bestFit="1" customWidth="1"/>
    <col min="6921" max="7168" width="9.140625" style="1"/>
    <col min="7169" max="7169" width="5.42578125" style="1" bestFit="1" customWidth="1"/>
    <col min="7170" max="7170" width="81.140625" style="1" bestFit="1" customWidth="1"/>
    <col min="7171" max="7171" width="3.7109375" style="1" bestFit="1" customWidth="1"/>
    <col min="7172" max="7174" width="9.140625" style="1"/>
    <col min="7175" max="7175" width="9.5703125" style="1" bestFit="1" customWidth="1"/>
    <col min="7176" max="7176" width="6.5703125" style="1" bestFit="1" customWidth="1"/>
    <col min="7177" max="7424" width="9.140625" style="1"/>
    <col min="7425" max="7425" width="5.42578125" style="1" bestFit="1" customWidth="1"/>
    <col min="7426" max="7426" width="81.140625" style="1" bestFit="1" customWidth="1"/>
    <col min="7427" max="7427" width="3.7109375" style="1" bestFit="1" customWidth="1"/>
    <col min="7428" max="7430" width="9.140625" style="1"/>
    <col min="7431" max="7431" width="9.5703125" style="1" bestFit="1" customWidth="1"/>
    <col min="7432" max="7432" width="6.5703125" style="1" bestFit="1" customWidth="1"/>
    <col min="7433" max="7680" width="9.140625" style="1"/>
    <col min="7681" max="7681" width="5.42578125" style="1" bestFit="1" customWidth="1"/>
    <col min="7682" max="7682" width="81.140625" style="1" bestFit="1" customWidth="1"/>
    <col min="7683" max="7683" width="3.7109375" style="1" bestFit="1" customWidth="1"/>
    <col min="7684" max="7686" width="9.140625" style="1"/>
    <col min="7687" max="7687" width="9.5703125" style="1" bestFit="1" customWidth="1"/>
    <col min="7688" max="7688" width="6.5703125" style="1" bestFit="1" customWidth="1"/>
    <col min="7689" max="7936" width="9.140625" style="1"/>
    <col min="7937" max="7937" width="5.42578125" style="1" bestFit="1" customWidth="1"/>
    <col min="7938" max="7938" width="81.140625" style="1" bestFit="1" customWidth="1"/>
    <col min="7939" max="7939" width="3.7109375" style="1" bestFit="1" customWidth="1"/>
    <col min="7940" max="7942" width="9.140625" style="1"/>
    <col min="7943" max="7943" width="9.5703125" style="1" bestFit="1" customWidth="1"/>
    <col min="7944" max="7944" width="6.5703125" style="1" bestFit="1" customWidth="1"/>
    <col min="7945" max="8192" width="9.140625" style="1"/>
    <col min="8193" max="8193" width="5.42578125" style="1" bestFit="1" customWidth="1"/>
    <col min="8194" max="8194" width="81.140625" style="1" bestFit="1" customWidth="1"/>
    <col min="8195" max="8195" width="3.7109375" style="1" bestFit="1" customWidth="1"/>
    <col min="8196" max="8198" width="9.140625" style="1"/>
    <col min="8199" max="8199" width="9.5703125" style="1" bestFit="1" customWidth="1"/>
    <col min="8200" max="8200" width="6.5703125" style="1" bestFit="1" customWidth="1"/>
    <col min="8201" max="8448" width="9.140625" style="1"/>
    <col min="8449" max="8449" width="5.42578125" style="1" bestFit="1" customWidth="1"/>
    <col min="8450" max="8450" width="81.140625" style="1" bestFit="1" customWidth="1"/>
    <col min="8451" max="8451" width="3.7109375" style="1" bestFit="1" customWidth="1"/>
    <col min="8452" max="8454" width="9.140625" style="1"/>
    <col min="8455" max="8455" width="9.5703125" style="1" bestFit="1" customWidth="1"/>
    <col min="8456" max="8456" width="6.5703125" style="1" bestFit="1" customWidth="1"/>
    <col min="8457" max="8704" width="9.140625" style="1"/>
    <col min="8705" max="8705" width="5.42578125" style="1" bestFit="1" customWidth="1"/>
    <col min="8706" max="8706" width="81.140625" style="1" bestFit="1" customWidth="1"/>
    <col min="8707" max="8707" width="3.7109375" style="1" bestFit="1" customWidth="1"/>
    <col min="8708" max="8710" width="9.140625" style="1"/>
    <col min="8711" max="8711" width="9.5703125" style="1" bestFit="1" customWidth="1"/>
    <col min="8712" max="8712" width="6.5703125" style="1" bestFit="1" customWidth="1"/>
    <col min="8713" max="8960" width="9.140625" style="1"/>
    <col min="8961" max="8961" width="5.42578125" style="1" bestFit="1" customWidth="1"/>
    <col min="8962" max="8962" width="81.140625" style="1" bestFit="1" customWidth="1"/>
    <col min="8963" max="8963" width="3.7109375" style="1" bestFit="1" customWidth="1"/>
    <col min="8964" max="8966" width="9.140625" style="1"/>
    <col min="8967" max="8967" width="9.5703125" style="1" bestFit="1" customWidth="1"/>
    <col min="8968" max="8968" width="6.5703125" style="1" bestFit="1" customWidth="1"/>
    <col min="8969" max="9216" width="9.140625" style="1"/>
    <col min="9217" max="9217" width="5.42578125" style="1" bestFit="1" customWidth="1"/>
    <col min="9218" max="9218" width="81.140625" style="1" bestFit="1" customWidth="1"/>
    <col min="9219" max="9219" width="3.7109375" style="1" bestFit="1" customWidth="1"/>
    <col min="9220" max="9222" width="9.140625" style="1"/>
    <col min="9223" max="9223" width="9.5703125" style="1" bestFit="1" customWidth="1"/>
    <col min="9224" max="9224" width="6.5703125" style="1" bestFit="1" customWidth="1"/>
    <col min="9225" max="9472" width="9.140625" style="1"/>
    <col min="9473" max="9473" width="5.42578125" style="1" bestFit="1" customWidth="1"/>
    <col min="9474" max="9474" width="81.140625" style="1" bestFit="1" customWidth="1"/>
    <col min="9475" max="9475" width="3.7109375" style="1" bestFit="1" customWidth="1"/>
    <col min="9476" max="9478" width="9.140625" style="1"/>
    <col min="9479" max="9479" width="9.5703125" style="1" bestFit="1" customWidth="1"/>
    <col min="9480" max="9480" width="6.5703125" style="1" bestFit="1" customWidth="1"/>
    <col min="9481" max="9728" width="9.140625" style="1"/>
    <col min="9729" max="9729" width="5.42578125" style="1" bestFit="1" customWidth="1"/>
    <col min="9730" max="9730" width="81.140625" style="1" bestFit="1" customWidth="1"/>
    <col min="9731" max="9731" width="3.7109375" style="1" bestFit="1" customWidth="1"/>
    <col min="9732" max="9734" width="9.140625" style="1"/>
    <col min="9735" max="9735" width="9.5703125" style="1" bestFit="1" customWidth="1"/>
    <col min="9736" max="9736" width="6.5703125" style="1" bestFit="1" customWidth="1"/>
    <col min="9737" max="9984" width="9.140625" style="1"/>
    <col min="9985" max="9985" width="5.42578125" style="1" bestFit="1" customWidth="1"/>
    <col min="9986" max="9986" width="81.140625" style="1" bestFit="1" customWidth="1"/>
    <col min="9987" max="9987" width="3.7109375" style="1" bestFit="1" customWidth="1"/>
    <col min="9988" max="9990" width="9.140625" style="1"/>
    <col min="9991" max="9991" width="9.5703125" style="1" bestFit="1" customWidth="1"/>
    <col min="9992" max="9992" width="6.5703125" style="1" bestFit="1" customWidth="1"/>
    <col min="9993" max="10240" width="9.140625" style="1"/>
    <col min="10241" max="10241" width="5.42578125" style="1" bestFit="1" customWidth="1"/>
    <col min="10242" max="10242" width="81.140625" style="1" bestFit="1" customWidth="1"/>
    <col min="10243" max="10243" width="3.7109375" style="1" bestFit="1" customWidth="1"/>
    <col min="10244" max="10246" width="9.140625" style="1"/>
    <col min="10247" max="10247" width="9.5703125" style="1" bestFit="1" customWidth="1"/>
    <col min="10248" max="10248" width="6.5703125" style="1" bestFit="1" customWidth="1"/>
    <col min="10249" max="10496" width="9.140625" style="1"/>
    <col min="10497" max="10497" width="5.42578125" style="1" bestFit="1" customWidth="1"/>
    <col min="10498" max="10498" width="81.140625" style="1" bestFit="1" customWidth="1"/>
    <col min="10499" max="10499" width="3.7109375" style="1" bestFit="1" customWidth="1"/>
    <col min="10500" max="10502" width="9.140625" style="1"/>
    <col min="10503" max="10503" width="9.5703125" style="1" bestFit="1" customWidth="1"/>
    <col min="10504" max="10504" width="6.5703125" style="1" bestFit="1" customWidth="1"/>
    <col min="10505" max="10752" width="9.140625" style="1"/>
    <col min="10753" max="10753" width="5.42578125" style="1" bestFit="1" customWidth="1"/>
    <col min="10754" max="10754" width="81.140625" style="1" bestFit="1" customWidth="1"/>
    <col min="10755" max="10755" width="3.7109375" style="1" bestFit="1" customWidth="1"/>
    <col min="10756" max="10758" width="9.140625" style="1"/>
    <col min="10759" max="10759" width="9.5703125" style="1" bestFit="1" customWidth="1"/>
    <col min="10760" max="10760" width="6.5703125" style="1" bestFit="1" customWidth="1"/>
    <col min="10761" max="11008" width="9.140625" style="1"/>
    <col min="11009" max="11009" width="5.42578125" style="1" bestFit="1" customWidth="1"/>
    <col min="11010" max="11010" width="81.140625" style="1" bestFit="1" customWidth="1"/>
    <col min="11011" max="11011" width="3.7109375" style="1" bestFit="1" customWidth="1"/>
    <col min="11012" max="11014" width="9.140625" style="1"/>
    <col min="11015" max="11015" width="9.5703125" style="1" bestFit="1" customWidth="1"/>
    <col min="11016" max="11016" width="6.5703125" style="1" bestFit="1" customWidth="1"/>
    <col min="11017" max="11264" width="9.140625" style="1"/>
    <col min="11265" max="11265" width="5.42578125" style="1" bestFit="1" customWidth="1"/>
    <col min="11266" max="11266" width="81.140625" style="1" bestFit="1" customWidth="1"/>
    <col min="11267" max="11267" width="3.7109375" style="1" bestFit="1" customWidth="1"/>
    <col min="11268" max="11270" width="9.140625" style="1"/>
    <col min="11271" max="11271" width="9.5703125" style="1" bestFit="1" customWidth="1"/>
    <col min="11272" max="11272" width="6.5703125" style="1" bestFit="1" customWidth="1"/>
    <col min="11273" max="11520" width="9.140625" style="1"/>
    <col min="11521" max="11521" width="5.42578125" style="1" bestFit="1" customWidth="1"/>
    <col min="11522" max="11522" width="81.140625" style="1" bestFit="1" customWidth="1"/>
    <col min="11523" max="11523" width="3.7109375" style="1" bestFit="1" customWidth="1"/>
    <col min="11524" max="11526" width="9.140625" style="1"/>
    <col min="11527" max="11527" width="9.5703125" style="1" bestFit="1" customWidth="1"/>
    <col min="11528" max="11528" width="6.5703125" style="1" bestFit="1" customWidth="1"/>
    <col min="11529" max="11776" width="9.140625" style="1"/>
    <col min="11777" max="11777" width="5.42578125" style="1" bestFit="1" customWidth="1"/>
    <col min="11778" max="11778" width="81.140625" style="1" bestFit="1" customWidth="1"/>
    <col min="11779" max="11779" width="3.7109375" style="1" bestFit="1" customWidth="1"/>
    <col min="11780" max="11782" width="9.140625" style="1"/>
    <col min="11783" max="11783" width="9.5703125" style="1" bestFit="1" customWidth="1"/>
    <col min="11784" max="11784" width="6.5703125" style="1" bestFit="1" customWidth="1"/>
    <col min="11785" max="12032" width="9.140625" style="1"/>
    <col min="12033" max="12033" width="5.42578125" style="1" bestFit="1" customWidth="1"/>
    <col min="12034" max="12034" width="81.140625" style="1" bestFit="1" customWidth="1"/>
    <col min="12035" max="12035" width="3.7109375" style="1" bestFit="1" customWidth="1"/>
    <col min="12036" max="12038" width="9.140625" style="1"/>
    <col min="12039" max="12039" width="9.5703125" style="1" bestFit="1" customWidth="1"/>
    <col min="12040" max="12040" width="6.5703125" style="1" bestFit="1" customWidth="1"/>
    <col min="12041" max="12288" width="9.140625" style="1"/>
    <col min="12289" max="12289" width="5.42578125" style="1" bestFit="1" customWidth="1"/>
    <col min="12290" max="12290" width="81.140625" style="1" bestFit="1" customWidth="1"/>
    <col min="12291" max="12291" width="3.7109375" style="1" bestFit="1" customWidth="1"/>
    <col min="12292" max="12294" width="9.140625" style="1"/>
    <col min="12295" max="12295" width="9.5703125" style="1" bestFit="1" customWidth="1"/>
    <col min="12296" max="12296" width="6.5703125" style="1" bestFit="1" customWidth="1"/>
    <col min="12297" max="12544" width="9.140625" style="1"/>
    <col min="12545" max="12545" width="5.42578125" style="1" bestFit="1" customWidth="1"/>
    <col min="12546" max="12546" width="81.140625" style="1" bestFit="1" customWidth="1"/>
    <col min="12547" max="12547" width="3.7109375" style="1" bestFit="1" customWidth="1"/>
    <col min="12548" max="12550" width="9.140625" style="1"/>
    <col min="12551" max="12551" width="9.5703125" style="1" bestFit="1" customWidth="1"/>
    <col min="12552" max="12552" width="6.5703125" style="1" bestFit="1" customWidth="1"/>
    <col min="12553" max="12800" width="9.140625" style="1"/>
    <col min="12801" max="12801" width="5.42578125" style="1" bestFit="1" customWidth="1"/>
    <col min="12802" max="12802" width="81.140625" style="1" bestFit="1" customWidth="1"/>
    <col min="12803" max="12803" width="3.7109375" style="1" bestFit="1" customWidth="1"/>
    <col min="12804" max="12806" width="9.140625" style="1"/>
    <col min="12807" max="12807" width="9.5703125" style="1" bestFit="1" customWidth="1"/>
    <col min="12808" max="12808" width="6.5703125" style="1" bestFit="1" customWidth="1"/>
    <col min="12809" max="13056" width="9.140625" style="1"/>
    <col min="13057" max="13057" width="5.42578125" style="1" bestFit="1" customWidth="1"/>
    <col min="13058" max="13058" width="81.140625" style="1" bestFit="1" customWidth="1"/>
    <col min="13059" max="13059" width="3.7109375" style="1" bestFit="1" customWidth="1"/>
    <col min="13060" max="13062" width="9.140625" style="1"/>
    <col min="13063" max="13063" width="9.5703125" style="1" bestFit="1" customWidth="1"/>
    <col min="13064" max="13064" width="6.5703125" style="1" bestFit="1" customWidth="1"/>
    <col min="13065" max="13312" width="9.140625" style="1"/>
    <col min="13313" max="13313" width="5.42578125" style="1" bestFit="1" customWidth="1"/>
    <col min="13314" max="13314" width="81.140625" style="1" bestFit="1" customWidth="1"/>
    <col min="13315" max="13315" width="3.7109375" style="1" bestFit="1" customWidth="1"/>
    <col min="13316" max="13318" width="9.140625" style="1"/>
    <col min="13319" max="13319" width="9.5703125" style="1" bestFit="1" customWidth="1"/>
    <col min="13320" max="13320" width="6.5703125" style="1" bestFit="1" customWidth="1"/>
    <col min="13321" max="13568" width="9.140625" style="1"/>
    <col min="13569" max="13569" width="5.42578125" style="1" bestFit="1" customWidth="1"/>
    <col min="13570" max="13570" width="81.140625" style="1" bestFit="1" customWidth="1"/>
    <col min="13571" max="13571" width="3.7109375" style="1" bestFit="1" customWidth="1"/>
    <col min="13572" max="13574" width="9.140625" style="1"/>
    <col min="13575" max="13575" width="9.5703125" style="1" bestFit="1" customWidth="1"/>
    <col min="13576" max="13576" width="6.5703125" style="1" bestFit="1" customWidth="1"/>
    <col min="13577" max="13824" width="9.140625" style="1"/>
    <col min="13825" max="13825" width="5.42578125" style="1" bestFit="1" customWidth="1"/>
    <col min="13826" max="13826" width="81.140625" style="1" bestFit="1" customWidth="1"/>
    <col min="13827" max="13827" width="3.7109375" style="1" bestFit="1" customWidth="1"/>
    <col min="13828" max="13830" width="9.140625" style="1"/>
    <col min="13831" max="13831" width="9.5703125" style="1" bestFit="1" customWidth="1"/>
    <col min="13832" max="13832" width="6.5703125" style="1" bestFit="1" customWidth="1"/>
    <col min="13833" max="14080" width="9.140625" style="1"/>
    <col min="14081" max="14081" width="5.42578125" style="1" bestFit="1" customWidth="1"/>
    <col min="14082" max="14082" width="81.140625" style="1" bestFit="1" customWidth="1"/>
    <col min="14083" max="14083" width="3.7109375" style="1" bestFit="1" customWidth="1"/>
    <col min="14084" max="14086" width="9.140625" style="1"/>
    <col min="14087" max="14087" width="9.5703125" style="1" bestFit="1" customWidth="1"/>
    <col min="14088" max="14088" width="6.5703125" style="1" bestFit="1" customWidth="1"/>
    <col min="14089" max="14336" width="9.140625" style="1"/>
    <col min="14337" max="14337" width="5.42578125" style="1" bestFit="1" customWidth="1"/>
    <col min="14338" max="14338" width="81.140625" style="1" bestFit="1" customWidth="1"/>
    <col min="14339" max="14339" width="3.7109375" style="1" bestFit="1" customWidth="1"/>
    <col min="14340" max="14342" width="9.140625" style="1"/>
    <col min="14343" max="14343" width="9.5703125" style="1" bestFit="1" customWidth="1"/>
    <col min="14344" max="14344" width="6.5703125" style="1" bestFit="1" customWidth="1"/>
    <col min="14345" max="14592" width="9.140625" style="1"/>
    <col min="14593" max="14593" width="5.42578125" style="1" bestFit="1" customWidth="1"/>
    <col min="14594" max="14594" width="81.140625" style="1" bestFit="1" customWidth="1"/>
    <col min="14595" max="14595" width="3.7109375" style="1" bestFit="1" customWidth="1"/>
    <col min="14596" max="14598" width="9.140625" style="1"/>
    <col min="14599" max="14599" width="9.5703125" style="1" bestFit="1" customWidth="1"/>
    <col min="14600" max="14600" width="6.5703125" style="1" bestFit="1" customWidth="1"/>
    <col min="14601" max="14848" width="9.140625" style="1"/>
    <col min="14849" max="14849" width="5.42578125" style="1" bestFit="1" customWidth="1"/>
    <col min="14850" max="14850" width="81.140625" style="1" bestFit="1" customWidth="1"/>
    <col min="14851" max="14851" width="3.7109375" style="1" bestFit="1" customWidth="1"/>
    <col min="14852" max="14854" width="9.140625" style="1"/>
    <col min="14855" max="14855" width="9.5703125" style="1" bestFit="1" customWidth="1"/>
    <col min="14856" max="14856" width="6.5703125" style="1" bestFit="1" customWidth="1"/>
    <col min="14857" max="15104" width="9.140625" style="1"/>
    <col min="15105" max="15105" width="5.42578125" style="1" bestFit="1" customWidth="1"/>
    <col min="15106" max="15106" width="81.140625" style="1" bestFit="1" customWidth="1"/>
    <col min="15107" max="15107" width="3.7109375" style="1" bestFit="1" customWidth="1"/>
    <col min="15108" max="15110" width="9.140625" style="1"/>
    <col min="15111" max="15111" width="9.5703125" style="1" bestFit="1" customWidth="1"/>
    <col min="15112" max="15112" width="6.5703125" style="1" bestFit="1" customWidth="1"/>
    <col min="15113" max="15360" width="9.140625" style="1"/>
    <col min="15361" max="15361" width="5.42578125" style="1" bestFit="1" customWidth="1"/>
    <col min="15362" max="15362" width="81.140625" style="1" bestFit="1" customWidth="1"/>
    <col min="15363" max="15363" width="3.7109375" style="1" bestFit="1" customWidth="1"/>
    <col min="15364" max="15366" width="9.140625" style="1"/>
    <col min="15367" max="15367" width="9.5703125" style="1" bestFit="1" customWidth="1"/>
    <col min="15368" max="15368" width="6.5703125" style="1" bestFit="1" customWidth="1"/>
    <col min="15369" max="15616" width="9.140625" style="1"/>
    <col min="15617" max="15617" width="5.42578125" style="1" bestFit="1" customWidth="1"/>
    <col min="15618" max="15618" width="81.140625" style="1" bestFit="1" customWidth="1"/>
    <col min="15619" max="15619" width="3.7109375" style="1" bestFit="1" customWidth="1"/>
    <col min="15620" max="15622" width="9.140625" style="1"/>
    <col min="15623" max="15623" width="9.5703125" style="1" bestFit="1" customWidth="1"/>
    <col min="15624" max="15624" width="6.5703125" style="1" bestFit="1" customWidth="1"/>
    <col min="15625" max="15872" width="9.140625" style="1"/>
    <col min="15873" max="15873" width="5.42578125" style="1" bestFit="1" customWidth="1"/>
    <col min="15874" max="15874" width="81.140625" style="1" bestFit="1" customWidth="1"/>
    <col min="15875" max="15875" width="3.7109375" style="1" bestFit="1" customWidth="1"/>
    <col min="15876" max="15878" width="9.140625" style="1"/>
    <col min="15879" max="15879" width="9.5703125" style="1" bestFit="1" customWidth="1"/>
    <col min="15880" max="15880" width="6.5703125" style="1" bestFit="1" customWidth="1"/>
    <col min="15881" max="16128" width="9.140625" style="1"/>
    <col min="16129" max="16129" width="5.42578125" style="1" bestFit="1" customWidth="1"/>
    <col min="16130" max="16130" width="81.140625" style="1" bestFit="1" customWidth="1"/>
    <col min="16131" max="16131" width="3.7109375" style="1" bestFit="1" customWidth="1"/>
    <col min="16132" max="16134" width="9.140625" style="1"/>
    <col min="16135" max="16135" width="9.5703125" style="1" bestFit="1" customWidth="1"/>
    <col min="16136" max="16136" width="6.5703125" style="1" bestFit="1" customWidth="1"/>
    <col min="16137" max="16384" width="9.140625" style="1"/>
  </cols>
  <sheetData>
    <row r="1" spans="1:5">
      <c r="A1" s="3" t="s">
        <v>0</v>
      </c>
      <c r="B1" s="390" t="s">
        <v>24</v>
      </c>
      <c r="C1" s="390"/>
      <c r="D1" s="390"/>
      <c r="E1" s="390"/>
    </row>
    <row r="2" spans="1:5" ht="13.5" thickBot="1"/>
    <row r="3" spans="1:5" ht="15">
      <c r="B3" s="32" t="s">
        <v>1867</v>
      </c>
      <c r="C3" s="391"/>
      <c r="D3" s="394"/>
      <c r="E3" s="15"/>
    </row>
    <row r="4" spans="1:5" ht="30">
      <c r="B4" s="33" t="s">
        <v>1868</v>
      </c>
      <c r="C4" s="392"/>
      <c r="D4" s="395"/>
      <c r="E4" s="15"/>
    </row>
    <row r="5" spans="1:5" ht="15">
      <c r="B5" s="33" t="s">
        <v>993</v>
      </c>
      <c r="C5" s="392"/>
      <c r="D5" s="395"/>
      <c r="E5" s="15"/>
    </row>
    <row r="6" spans="1:5" ht="30">
      <c r="B6" s="33" t="s">
        <v>1869</v>
      </c>
      <c r="C6" s="392"/>
      <c r="D6" s="395"/>
      <c r="E6" s="15"/>
    </row>
    <row r="7" spans="1:5" ht="30.75" thickBot="1">
      <c r="B7" s="34" t="s">
        <v>1870</v>
      </c>
      <c r="C7" s="393"/>
      <c r="D7" s="396"/>
      <c r="E7" s="15"/>
    </row>
    <row r="8" spans="1:5">
      <c r="B8" s="15"/>
      <c r="C8" s="17" t="s">
        <v>995</v>
      </c>
      <c r="D8" s="17" t="s">
        <v>996</v>
      </c>
      <c r="E8" s="15"/>
    </row>
    <row r="9" spans="1:5">
      <c r="B9" s="15"/>
      <c r="C9" s="17"/>
      <c r="D9" s="17"/>
      <c r="E9" s="15"/>
    </row>
    <row r="10" spans="1:5">
      <c r="B10" s="449"/>
      <c r="C10" s="449"/>
      <c r="D10" s="449"/>
      <c r="E10" s="449"/>
    </row>
    <row r="11" spans="1:5">
      <c r="B11" s="431" t="s">
        <v>1066</v>
      </c>
      <c r="C11" s="431"/>
      <c r="D11" s="431"/>
      <c r="E11" s="431"/>
    </row>
    <row r="12" spans="1:5">
      <c r="B12" s="35" t="s">
        <v>1067</v>
      </c>
      <c r="C12" s="431" t="s">
        <v>1068</v>
      </c>
      <c r="D12" s="431" t="s">
        <v>1069</v>
      </c>
      <c r="E12" s="431" t="s">
        <v>1070</v>
      </c>
    </row>
    <row r="13" spans="1:5">
      <c r="B13" s="35" t="s">
        <v>1071</v>
      </c>
      <c r="C13" s="431"/>
      <c r="D13" s="431"/>
      <c r="E13" s="431"/>
    </row>
    <row r="14" spans="1:5">
      <c r="B14" s="36" t="s">
        <v>1072</v>
      </c>
      <c r="C14" s="37" t="s">
        <v>1871</v>
      </c>
      <c r="D14" s="37"/>
      <c r="E14" s="37"/>
    </row>
    <row r="15" spans="1:5">
      <c r="B15" s="36" t="s">
        <v>1074</v>
      </c>
      <c r="C15" s="37"/>
      <c r="D15" s="37"/>
      <c r="E15" s="37"/>
    </row>
    <row r="16" spans="1:5">
      <c r="B16" s="36" t="s">
        <v>1075</v>
      </c>
      <c r="C16" s="37"/>
      <c r="D16" s="37"/>
      <c r="E16" s="37"/>
    </row>
    <row r="17" spans="2:8">
      <c r="B17" s="38" t="s">
        <v>2124</v>
      </c>
      <c r="C17" s="35"/>
      <c r="D17" s="35"/>
      <c r="E17" s="35"/>
    </row>
    <row r="20" spans="2:8">
      <c r="B20" s="1" t="s">
        <v>97</v>
      </c>
    </row>
    <row r="22" spans="2:8">
      <c r="B22" s="6" t="s">
        <v>98</v>
      </c>
      <c r="C22" s="7" t="s">
        <v>99</v>
      </c>
      <c r="D22" s="6" t="s">
        <v>100</v>
      </c>
      <c r="E22" s="6" t="s">
        <v>101</v>
      </c>
      <c r="F22" s="8" t="s">
        <v>102</v>
      </c>
      <c r="G22" s="8" t="s">
        <v>103</v>
      </c>
      <c r="H22" s="8" t="s">
        <v>104</v>
      </c>
    </row>
    <row r="23" spans="2:8">
      <c r="B23" s="2" t="s">
        <v>210</v>
      </c>
      <c r="C23" s="9"/>
      <c r="D23" s="2"/>
      <c r="E23" s="2"/>
      <c r="F23" s="10"/>
      <c r="G23" s="10">
        <v>306905</v>
      </c>
      <c r="H23" s="10">
        <v>84.05</v>
      </c>
    </row>
    <row r="24" spans="2:8">
      <c r="B24" s="2" t="s">
        <v>800</v>
      </c>
      <c r="C24" s="9"/>
      <c r="D24" s="2"/>
      <c r="E24" s="2"/>
      <c r="F24" s="10"/>
      <c r="G24" s="10">
        <v>57361.29</v>
      </c>
      <c r="H24" s="10">
        <v>15.71</v>
      </c>
    </row>
    <row r="25" spans="2:8">
      <c r="B25" s="2" t="s">
        <v>116</v>
      </c>
      <c r="C25" s="9"/>
      <c r="D25" s="2"/>
      <c r="E25" s="2"/>
      <c r="F25" s="10"/>
      <c r="G25" s="10">
        <v>364266.29</v>
      </c>
      <c r="H25" s="10">
        <v>99.76</v>
      </c>
    </row>
    <row r="26" spans="2:8">
      <c r="B26" s="2" t="s">
        <v>211</v>
      </c>
      <c r="C26" s="9"/>
      <c r="D26" s="2"/>
      <c r="E26" s="2"/>
      <c r="F26" s="10"/>
      <c r="G26" s="10">
        <v>898.938913100028</v>
      </c>
      <c r="H26" s="10">
        <v>0.23999999999999488</v>
      </c>
    </row>
    <row r="27" spans="2:8">
      <c r="B27" s="2" t="s">
        <v>118</v>
      </c>
      <c r="C27" s="9"/>
      <c r="D27" s="2"/>
      <c r="E27" s="2"/>
      <c r="F27" s="10"/>
      <c r="G27" s="10">
        <v>365165.22891310003</v>
      </c>
      <c r="H27" s="10">
        <v>100</v>
      </c>
    </row>
    <row r="28" spans="2:8">
      <c r="B28" s="1" t="s">
        <v>119</v>
      </c>
    </row>
    <row r="29" spans="2:8">
      <c r="B29" s="1" t="s">
        <v>120</v>
      </c>
    </row>
    <row r="30" spans="2:8">
      <c r="B30" s="2" t="s">
        <v>121</v>
      </c>
      <c r="C30" s="31">
        <v>44742</v>
      </c>
    </row>
    <row r="31" spans="2:8" ht="25.5">
      <c r="B31" s="11" t="s">
        <v>122</v>
      </c>
      <c r="C31" s="9" t="s">
        <v>123</v>
      </c>
    </row>
    <row r="32" spans="2:8">
      <c r="B32" s="2"/>
    </row>
    <row r="33" spans="2:3">
      <c r="B33" s="2" t="s">
        <v>1054</v>
      </c>
      <c r="C33" s="9" t="s">
        <v>123</v>
      </c>
    </row>
    <row r="34" spans="2:3">
      <c r="B34" s="2" t="s">
        <v>1055</v>
      </c>
      <c r="C34" s="9" t="s">
        <v>123</v>
      </c>
    </row>
    <row r="35" spans="2:3">
      <c r="B35" s="2" t="s">
        <v>1872</v>
      </c>
      <c r="C35" s="9"/>
    </row>
    <row r="36" spans="2:3">
      <c r="B36" s="2" t="s">
        <v>1873</v>
      </c>
      <c r="C36" s="9"/>
    </row>
    <row r="37" spans="2:3">
      <c r="B37" s="2" t="s">
        <v>1874</v>
      </c>
      <c r="C37" s="9"/>
    </row>
    <row r="38" spans="2:3">
      <c r="B38" s="2" t="s">
        <v>1875</v>
      </c>
      <c r="C38" s="9"/>
    </row>
    <row r="39" spans="2:3">
      <c r="B39" s="2" t="s">
        <v>1876</v>
      </c>
      <c r="C39" s="9"/>
    </row>
    <row r="40" spans="2:3">
      <c r="B40" s="2" t="s">
        <v>1877</v>
      </c>
      <c r="C40" s="9"/>
    </row>
    <row r="41" spans="2:3">
      <c r="B41" s="2" t="s">
        <v>1878</v>
      </c>
      <c r="C41" s="9"/>
    </row>
    <row r="42" spans="2:3">
      <c r="B42" s="2" t="s">
        <v>1879</v>
      </c>
      <c r="C42" s="9"/>
    </row>
    <row r="43" spans="2:3">
      <c r="B43" s="24" t="s">
        <v>1233</v>
      </c>
      <c r="C43" s="9"/>
    </row>
    <row r="44" spans="2:3">
      <c r="B44" s="24" t="s">
        <v>1880</v>
      </c>
    </row>
  </sheetData>
  <mergeCells count="8">
    <mergeCell ref="C12:C13"/>
    <mergeCell ref="D12:D13"/>
    <mergeCell ref="E12:E13"/>
    <mergeCell ref="B1:E1"/>
    <mergeCell ref="C3:C7"/>
    <mergeCell ref="D3:D7"/>
    <mergeCell ref="B10:E10"/>
    <mergeCell ref="B11:E11"/>
  </mergeCells>
  <hyperlinks>
    <hyperlink ref="A1" location="Index!A1" display="Index" xr:uid="{F3C4F8F3-D963-4DC2-B486-AF2A5163361D}"/>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CE4F7-EA93-498E-B16C-85800AF8F8FA}">
  <dimension ref="A1:H56"/>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3.8554687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1.140625" style="1" bestFit="1" customWidth="1"/>
    <col min="261" max="261" width="13.8554687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1.140625" style="1" bestFit="1" customWidth="1"/>
    <col min="517" max="517" width="13.8554687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1.140625" style="1" bestFit="1" customWidth="1"/>
    <col min="773" max="773" width="13.8554687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1.140625" style="1" bestFit="1" customWidth="1"/>
    <col min="1029" max="1029" width="13.8554687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1.140625" style="1" bestFit="1" customWidth="1"/>
    <col min="1285" max="1285" width="13.8554687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1.140625" style="1" bestFit="1" customWidth="1"/>
    <col min="1541" max="1541" width="13.8554687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1.140625" style="1" bestFit="1" customWidth="1"/>
    <col min="1797" max="1797" width="13.8554687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1.140625" style="1" bestFit="1" customWidth="1"/>
    <col min="2053" max="2053" width="13.8554687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1.140625" style="1" bestFit="1" customWidth="1"/>
    <col min="2309" max="2309" width="13.8554687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1.140625" style="1" bestFit="1" customWidth="1"/>
    <col min="2565" max="2565" width="13.8554687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1.140625" style="1" bestFit="1" customWidth="1"/>
    <col min="2821" max="2821" width="13.8554687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1.140625" style="1" bestFit="1" customWidth="1"/>
    <col min="3077" max="3077" width="13.8554687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1.140625" style="1" bestFit="1" customWidth="1"/>
    <col min="3333" max="3333" width="13.8554687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1.140625" style="1" bestFit="1" customWidth="1"/>
    <col min="3589" max="3589" width="13.8554687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1.140625" style="1" bestFit="1" customWidth="1"/>
    <col min="3845" max="3845" width="13.8554687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1.140625" style="1" bestFit="1" customWidth="1"/>
    <col min="4101" max="4101" width="13.8554687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1.140625" style="1" bestFit="1" customWidth="1"/>
    <col min="4357" max="4357" width="13.8554687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1.140625" style="1" bestFit="1" customWidth="1"/>
    <col min="4613" max="4613" width="13.8554687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1.140625" style="1" bestFit="1" customWidth="1"/>
    <col min="4869" max="4869" width="13.8554687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1.140625" style="1" bestFit="1" customWidth="1"/>
    <col min="5125" max="5125" width="13.8554687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1.140625" style="1" bestFit="1" customWidth="1"/>
    <col min="5381" max="5381" width="13.8554687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1.140625" style="1" bestFit="1" customWidth="1"/>
    <col min="5637" max="5637" width="13.8554687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1.140625" style="1" bestFit="1" customWidth="1"/>
    <col min="5893" max="5893" width="13.8554687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1.140625" style="1" bestFit="1" customWidth="1"/>
    <col min="6149" max="6149" width="13.8554687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1.140625" style="1" bestFit="1" customWidth="1"/>
    <col min="6405" max="6405" width="13.8554687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1.140625" style="1" bestFit="1" customWidth="1"/>
    <col min="6661" max="6661" width="13.8554687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1.140625" style="1" bestFit="1" customWidth="1"/>
    <col min="6917" max="6917" width="13.8554687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1.140625" style="1" bestFit="1" customWidth="1"/>
    <col min="7173" max="7173" width="13.8554687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1.140625" style="1" bestFit="1" customWidth="1"/>
    <col min="7429" max="7429" width="13.8554687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1.140625" style="1" bestFit="1" customWidth="1"/>
    <col min="7685" max="7685" width="13.8554687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1.140625" style="1" bestFit="1" customWidth="1"/>
    <col min="7941" max="7941" width="13.8554687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1.140625" style="1" bestFit="1" customWidth="1"/>
    <col min="8197" max="8197" width="13.8554687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1.140625" style="1" bestFit="1" customWidth="1"/>
    <col min="8453" max="8453" width="13.8554687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1.140625" style="1" bestFit="1" customWidth="1"/>
    <col min="8709" max="8709" width="13.8554687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1.140625" style="1" bestFit="1" customWidth="1"/>
    <col min="8965" max="8965" width="13.8554687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1.140625" style="1" bestFit="1" customWidth="1"/>
    <col min="9221" max="9221" width="13.8554687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1.140625" style="1" bestFit="1" customWidth="1"/>
    <col min="9477" max="9477" width="13.8554687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1.140625" style="1" bestFit="1" customWidth="1"/>
    <col min="9733" max="9733" width="13.8554687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1.140625" style="1" bestFit="1" customWidth="1"/>
    <col min="9989" max="9989" width="13.8554687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1.140625" style="1" bestFit="1" customWidth="1"/>
    <col min="10245" max="10245" width="13.8554687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1.140625" style="1" bestFit="1" customWidth="1"/>
    <col min="10501" max="10501" width="13.8554687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1.140625" style="1" bestFit="1" customWidth="1"/>
    <col min="10757" max="10757" width="13.8554687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1.140625" style="1" bestFit="1" customWidth="1"/>
    <col min="11013" max="11013" width="13.8554687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1.140625" style="1" bestFit="1" customWidth="1"/>
    <col min="11269" max="11269" width="13.8554687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1.140625" style="1" bestFit="1" customWidth="1"/>
    <col min="11525" max="11525" width="13.8554687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1.140625" style="1" bestFit="1" customWidth="1"/>
    <col min="11781" max="11781" width="13.8554687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1.140625" style="1" bestFit="1" customWidth="1"/>
    <col min="12037" max="12037" width="13.8554687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1.140625" style="1" bestFit="1" customWidth="1"/>
    <col min="12293" max="12293" width="13.8554687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1.140625" style="1" bestFit="1" customWidth="1"/>
    <col min="12549" max="12549" width="13.8554687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1.140625" style="1" bestFit="1" customWidth="1"/>
    <col min="12805" max="12805" width="13.8554687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1.140625" style="1" bestFit="1" customWidth="1"/>
    <col min="13061" max="13061" width="13.8554687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1.140625" style="1" bestFit="1" customWidth="1"/>
    <col min="13317" max="13317" width="13.8554687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1.140625" style="1" bestFit="1" customWidth="1"/>
    <col min="13573" max="13573" width="13.8554687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1.140625" style="1" bestFit="1" customWidth="1"/>
    <col min="13829" max="13829" width="13.8554687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1.140625" style="1" bestFit="1" customWidth="1"/>
    <col min="14085" max="14085" width="13.8554687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1.140625" style="1" bestFit="1" customWidth="1"/>
    <col min="14341" max="14341" width="13.8554687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1.140625" style="1" bestFit="1" customWidth="1"/>
    <col min="14597" max="14597" width="13.8554687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1.140625" style="1" bestFit="1" customWidth="1"/>
    <col min="14853" max="14853" width="13.8554687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1.140625" style="1" bestFit="1" customWidth="1"/>
    <col min="15109" max="15109" width="13.8554687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1.140625" style="1" bestFit="1" customWidth="1"/>
    <col min="15365" max="15365" width="13.8554687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1.140625" style="1" bestFit="1" customWidth="1"/>
    <col min="15621" max="15621" width="13.8554687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1.140625" style="1" bestFit="1" customWidth="1"/>
    <col min="15877" max="15877" width="13.8554687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1.140625" style="1" bestFit="1" customWidth="1"/>
    <col min="16133" max="16133" width="13.85546875" style="1" bestFit="1" customWidth="1"/>
    <col min="16134" max="16134" width="10.5703125" style="1" bestFit="1" customWidth="1"/>
    <col min="16135" max="16135" width="18.140625" style="1" bestFit="1" customWidth="1"/>
    <col min="16136" max="16384" width="9.140625" style="1"/>
  </cols>
  <sheetData>
    <row r="1" spans="1:5">
      <c r="A1" s="3" t="s">
        <v>0</v>
      </c>
      <c r="B1" s="390" t="s">
        <v>10</v>
      </c>
      <c r="C1" s="390"/>
      <c r="D1" s="390"/>
      <c r="E1" s="390"/>
    </row>
    <row r="2" spans="1:5" ht="13.5" thickBot="1"/>
    <row r="3" spans="1:5" ht="15">
      <c r="B3" s="32" t="s">
        <v>1881</v>
      </c>
      <c r="C3" s="391"/>
      <c r="D3" s="394"/>
      <c r="E3" s="15"/>
    </row>
    <row r="4" spans="1:5" ht="30">
      <c r="B4" s="33" t="s">
        <v>1882</v>
      </c>
      <c r="C4" s="392"/>
      <c r="D4" s="395"/>
      <c r="E4" s="15"/>
    </row>
    <row r="5" spans="1:5" ht="15">
      <c r="B5" s="33" t="s">
        <v>993</v>
      </c>
      <c r="C5" s="392"/>
      <c r="D5" s="395"/>
      <c r="E5" s="15"/>
    </row>
    <row r="6" spans="1:5" ht="15">
      <c r="B6" s="33" t="s">
        <v>1883</v>
      </c>
      <c r="C6" s="392"/>
      <c r="D6" s="395"/>
      <c r="E6" s="15"/>
    </row>
    <row r="7" spans="1:5" ht="15.75" thickBot="1">
      <c r="B7" s="34" t="s">
        <v>1512</v>
      </c>
      <c r="C7" s="393"/>
      <c r="D7" s="396"/>
      <c r="E7" s="15"/>
    </row>
    <row r="8" spans="1:5">
      <c r="B8" s="15"/>
      <c r="C8" s="17" t="s">
        <v>995</v>
      </c>
      <c r="D8" s="17" t="s">
        <v>996</v>
      </c>
      <c r="E8" s="15"/>
    </row>
    <row r="9" spans="1:5">
      <c r="C9" s="23"/>
    </row>
    <row r="10" spans="1:5" ht="15">
      <c r="B10" s="432"/>
      <c r="C10" s="432"/>
      <c r="D10" s="432"/>
      <c r="E10" s="432"/>
    </row>
    <row r="11" spans="1:5">
      <c r="B11" s="431" t="s">
        <v>1066</v>
      </c>
      <c r="C11" s="431"/>
      <c r="D11" s="431"/>
      <c r="E11" s="431"/>
    </row>
    <row r="12" spans="1:5">
      <c r="B12" s="35" t="s">
        <v>1067</v>
      </c>
      <c r="C12" s="431" t="s">
        <v>1068</v>
      </c>
      <c r="D12" s="431" t="s">
        <v>1069</v>
      </c>
      <c r="E12" s="431" t="s">
        <v>1070</v>
      </c>
    </row>
    <row r="13" spans="1:5">
      <c r="B13" s="35" t="s">
        <v>1071</v>
      </c>
      <c r="C13" s="431"/>
      <c r="D13" s="431"/>
      <c r="E13" s="431"/>
    </row>
    <row r="14" spans="1:5">
      <c r="B14" s="36" t="s">
        <v>1072</v>
      </c>
      <c r="C14" s="37"/>
      <c r="D14" s="37"/>
      <c r="E14" s="37"/>
    </row>
    <row r="15" spans="1:5">
      <c r="B15" s="36" t="s">
        <v>1074</v>
      </c>
      <c r="C15" s="37"/>
      <c r="D15" s="37"/>
      <c r="E15" s="37"/>
    </row>
    <row r="16" spans="1:5">
      <c r="B16" s="36" t="s">
        <v>1075</v>
      </c>
      <c r="C16" s="37"/>
      <c r="D16" s="37" t="s">
        <v>1259</v>
      </c>
      <c r="E16" s="37"/>
    </row>
    <row r="17" spans="2:8">
      <c r="B17" s="38" t="s">
        <v>2124</v>
      </c>
      <c r="C17" s="35"/>
      <c r="D17" s="35"/>
      <c r="E17" s="35"/>
    </row>
    <row r="20" spans="2:8">
      <c r="B20" s="1" t="s">
        <v>97</v>
      </c>
    </row>
    <row r="22" spans="2:8">
      <c r="B22" s="6" t="s">
        <v>98</v>
      </c>
      <c r="C22" s="7" t="s">
        <v>99</v>
      </c>
      <c r="D22" s="6" t="s">
        <v>100</v>
      </c>
      <c r="E22" s="6" t="s">
        <v>101</v>
      </c>
      <c r="F22" s="8" t="s">
        <v>102</v>
      </c>
      <c r="G22" s="8" t="s">
        <v>103</v>
      </c>
      <c r="H22" s="8" t="s">
        <v>104</v>
      </c>
    </row>
    <row r="23" spans="2:8">
      <c r="B23" s="2" t="s">
        <v>105</v>
      </c>
      <c r="C23" s="23"/>
    </row>
    <row r="24" spans="2:8">
      <c r="B24" s="2" t="s">
        <v>106</v>
      </c>
      <c r="C24" s="23"/>
    </row>
    <row r="25" spans="2:8">
      <c r="B25" s="2" t="s">
        <v>107</v>
      </c>
      <c r="C25" s="23"/>
    </row>
    <row r="26" spans="2:8">
      <c r="B26" s="1" t="s">
        <v>1840</v>
      </c>
      <c r="C26" s="23">
        <v>7.36</v>
      </c>
      <c r="D26" s="1" t="s">
        <v>108</v>
      </c>
      <c r="E26" s="1" t="s">
        <v>1841</v>
      </c>
      <c r="F26" s="4">
        <v>4475800</v>
      </c>
      <c r="G26" s="4">
        <v>4413.6400000000003</v>
      </c>
      <c r="H26" s="4">
        <v>31.12</v>
      </c>
    </row>
    <row r="27" spans="2:8">
      <c r="B27" s="1" t="s">
        <v>490</v>
      </c>
      <c r="C27" s="23">
        <v>6.2</v>
      </c>
      <c r="D27" s="1" t="s">
        <v>108</v>
      </c>
      <c r="E27" s="1" t="s">
        <v>491</v>
      </c>
      <c r="F27" s="4">
        <v>2500000</v>
      </c>
      <c r="G27" s="4">
        <v>2520.06</v>
      </c>
      <c r="H27" s="4">
        <v>17.77</v>
      </c>
    </row>
    <row r="28" spans="2:8">
      <c r="B28" s="1" t="s">
        <v>646</v>
      </c>
      <c r="C28" s="23">
        <v>6.08</v>
      </c>
      <c r="D28" s="1" t="s">
        <v>108</v>
      </c>
      <c r="E28" s="1" t="s">
        <v>647</v>
      </c>
      <c r="F28" s="4">
        <v>11400</v>
      </c>
      <c r="G28" s="4">
        <v>11.51</v>
      </c>
      <c r="H28" s="4">
        <v>0.08</v>
      </c>
    </row>
    <row r="29" spans="2:8">
      <c r="B29" s="2" t="s">
        <v>109</v>
      </c>
      <c r="C29" s="30"/>
      <c r="D29" s="2"/>
      <c r="E29" s="2"/>
      <c r="F29" s="10"/>
      <c r="G29" s="10">
        <f>SUM(G22:G28)</f>
        <v>6945.2100000000009</v>
      </c>
      <c r="H29" s="10">
        <f>SUM(H22:H28)</f>
        <v>48.97</v>
      </c>
    </row>
    <row r="30" spans="2:8">
      <c r="B30" s="2" t="s">
        <v>318</v>
      </c>
      <c r="C30" s="23"/>
    </row>
    <row r="31" spans="2:8">
      <c r="B31" s="1" t="s">
        <v>1884</v>
      </c>
      <c r="C31" s="23">
        <v>6.91</v>
      </c>
      <c r="D31" s="1" t="s">
        <v>320</v>
      </c>
      <c r="E31" s="1" t="s">
        <v>1885</v>
      </c>
      <c r="F31" s="4">
        <v>150</v>
      </c>
      <c r="G31" s="4">
        <v>1466.83</v>
      </c>
      <c r="H31" s="4">
        <v>10.34</v>
      </c>
    </row>
    <row r="32" spans="2:8">
      <c r="B32" s="1" t="s">
        <v>1886</v>
      </c>
      <c r="C32" s="23">
        <v>7.47</v>
      </c>
      <c r="D32" s="1" t="s">
        <v>320</v>
      </c>
      <c r="E32" s="1" t="s">
        <v>668</v>
      </c>
      <c r="F32" s="4">
        <v>60</v>
      </c>
      <c r="G32" s="4">
        <v>625.4</v>
      </c>
      <c r="H32" s="4">
        <v>4.41</v>
      </c>
    </row>
    <row r="33" spans="2:8">
      <c r="B33" s="1" t="s">
        <v>1456</v>
      </c>
      <c r="C33" s="23">
        <v>5.0999999999999996</v>
      </c>
      <c r="D33" s="1" t="s">
        <v>320</v>
      </c>
      <c r="E33" s="1" t="s">
        <v>1457</v>
      </c>
      <c r="F33" s="4">
        <v>9</v>
      </c>
      <c r="G33" s="4">
        <v>90.16</v>
      </c>
      <c r="H33" s="4">
        <v>0.64</v>
      </c>
    </row>
    <row r="34" spans="2:8">
      <c r="B34" s="1" t="s">
        <v>1314</v>
      </c>
      <c r="C34" s="23">
        <v>7.1</v>
      </c>
      <c r="D34" s="1" t="s">
        <v>320</v>
      </c>
      <c r="E34" s="1" t="s">
        <v>1315</v>
      </c>
      <c r="F34" s="4">
        <v>1</v>
      </c>
      <c r="G34" s="4">
        <v>10.19</v>
      </c>
      <c r="H34" s="4">
        <v>7.0000000000000007E-2</v>
      </c>
    </row>
    <row r="35" spans="2:8">
      <c r="B35" s="2" t="s">
        <v>336</v>
      </c>
      <c r="C35" s="9"/>
      <c r="D35" s="2"/>
      <c r="E35" s="2"/>
      <c r="F35" s="10"/>
      <c r="G35" s="10">
        <f>SUM(G30:G34)</f>
        <v>2192.58</v>
      </c>
      <c r="H35" s="10">
        <f>SUM(H30:H34)</f>
        <v>15.46</v>
      </c>
    </row>
    <row r="36" spans="2:8">
      <c r="B36" s="2" t="s">
        <v>397</v>
      </c>
      <c r="C36" s="9"/>
      <c r="D36" s="2"/>
      <c r="E36" s="2"/>
      <c r="F36" s="10"/>
      <c r="G36" s="10">
        <v>4752</v>
      </c>
      <c r="H36" s="10">
        <v>33.5</v>
      </c>
    </row>
    <row r="37" spans="2:8">
      <c r="B37" s="2" t="s">
        <v>116</v>
      </c>
      <c r="C37" s="9"/>
      <c r="D37" s="2"/>
      <c r="E37" s="2"/>
      <c r="F37" s="10"/>
      <c r="G37" s="10">
        <v>13889.79</v>
      </c>
      <c r="H37" s="10">
        <v>97.92</v>
      </c>
    </row>
    <row r="38" spans="2:8">
      <c r="B38" s="2" t="s">
        <v>211</v>
      </c>
      <c r="C38" s="9"/>
      <c r="D38" s="2"/>
      <c r="E38" s="2"/>
      <c r="F38" s="10"/>
      <c r="G38" s="10">
        <v>293.84995151999829</v>
      </c>
      <c r="H38" s="10">
        <v>2.0799999999999983</v>
      </c>
    </row>
    <row r="39" spans="2:8">
      <c r="B39" s="2" t="s">
        <v>118</v>
      </c>
      <c r="C39" s="9"/>
      <c r="D39" s="2"/>
      <c r="E39" s="2"/>
      <c r="F39" s="10"/>
      <c r="G39" s="10">
        <v>14183.639951519999</v>
      </c>
      <c r="H39" s="10">
        <v>100</v>
      </c>
    </row>
    <row r="40" spans="2:8">
      <c r="B40" s="1" t="s">
        <v>119</v>
      </c>
    </row>
    <row r="41" spans="2:8">
      <c r="B41" s="1" t="s">
        <v>120</v>
      </c>
    </row>
    <row r="42" spans="2:8">
      <c r="B42" s="2" t="s">
        <v>121</v>
      </c>
      <c r="C42" s="31">
        <v>44742</v>
      </c>
    </row>
    <row r="43" spans="2:8" ht="25.5">
      <c r="B43" s="11" t="s">
        <v>122</v>
      </c>
      <c r="C43" s="9" t="s">
        <v>123</v>
      </c>
    </row>
    <row r="44" spans="2:8">
      <c r="B44" s="2"/>
    </row>
    <row r="45" spans="2:8">
      <c r="B45" s="2" t="s">
        <v>1054</v>
      </c>
      <c r="C45" s="9" t="s">
        <v>123</v>
      </c>
    </row>
    <row r="46" spans="2:8">
      <c r="B46" s="2" t="s">
        <v>1055</v>
      </c>
      <c r="C46" s="9" t="s">
        <v>123</v>
      </c>
    </row>
    <row r="47" spans="2:8">
      <c r="B47" s="2" t="s">
        <v>1887</v>
      </c>
      <c r="C47" s="9"/>
    </row>
    <row r="48" spans="2:8">
      <c r="B48" s="2" t="s">
        <v>1888</v>
      </c>
      <c r="C48" s="9"/>
    </row>
    <row r="49" spans="2:3">
      <c r="B49" s="2" t="s">
        <v>1889</v>
      </c>
      <c r="C49" s="9"/>
    </row>
    <row r="50" spans="2:3">
      <c r="B50" s="2" t="s">
        <v>1890</v>
      </c>
      <c r="C50" s="9"/>
    </row>
    <row r="51" spans="2:3">
      <c r="B51" s="2" t="s">
        <v>1891</v>
      </c>
      <c r="C51" s="9"/>
    </row>
    <row r="52" spans="2:3">
      <c r="B52" s="2" t="s">
        <v>1892</v>
      </c>
      <c r="C52" s="9"/>
    </row>
    <row r="53" spans="2:3">
      <c r="B53" s="2" t="s">
        <v>1893</v>
      </c>
      <c r="C53" s="9"/>
    </row>
    <row r="54" spans="2:3">
      <c r="B54" s="2" t="s">
        <v>1894</v>
      </c>
      <c r="C54" s="9"/>
    </row>
    <row r="55" spans="2:3">
      <c r="B55" s="2" t="s">
        <v>126</v>
      </c>
      <c r="C55" s="9"/>
    </row>
    <row r="56" spans="2:3">
      <c r="B56" s="24" t="s">
        <v>1895</v>
      </c>
    </row>
  </sheetData>
  <mergeCells count="8">
    <mergeCell ref="C12:C13"/>
    <mergeCell ref="D12:D13"/>
    <mergeCell ref="E12:E13"/>
    <mergeCell ref="B1:E1"/>
    <mergeCell ref="C3:C7"/>
    <mergeCell ref="D3:D7"/>
    <mergeCell ref="B10:E10"/>
    <mergeCell ref="B11:E11"/>
  </mergeCells>
  <hyperlinks>
    <hyperlink ref="A1" location="Index!A1" display="Index" xr:uid="{D3139C3A-6BF1-4AC4-A95A-93CDDC6610E3}"/>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DA585-672B-41E3-B0E8-F6338E601F16}">
  <dimension ref="A1:H83"/>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3.5703125" style="1" bestFit="1" customWidth="1"/>
    <col min="261" max="261" width="14"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3.5703125" style="1" bestFit="1" customWidth="1"/>
    <col min="517" max="517" width="14"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3.5703125" style="1" bestFit="1" customWidth="1"/>
    <col min="773" max="773" width="14"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3.5703125" style="1" bestFit="1" customWidth="1"/>
    <col min="1029" max="1029" width="14"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3.5703125" style="1" bestFit="1" customWidth="1"/>
    <col min="1285" max="1285" width="14"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3.5703125" style="1" bestFit="1" customWidth="1"/>
    <col min="1541" max="1541" width="14"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3.5703125" style="1" bestFit="1" customWidth="1"/>
    <col min="1797" max="1797" width="14"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3.5703125" style="1" bestFit="1" customWidth="1"/>
    <col min="2053" max="2053" width="14"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3.5703125" style="1" bestFit="1" customWidth="1"/>
    <col min="2309" max="2309" width="14"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3.5703125" style="1" bestFit="1" customWidth="1"/>
    <col min="2565" max="2565" width="14"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3.5703125" style="1" bestFit="1" customWidth="1"/>
    <col min="2821" max="2821" width="14"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3.5703125" style="1" bestFit="1" customWidth="1"/>
    <col min="3077" max="3077" width="14"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3.5703125" style="1" bestFit="1" customWidth="1"/>
    <col min="3333" max="3333" width="14"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3.5703125" style="1" bestFit="1" customWidth="1"/>
    <col min="3589" max="3589" width="14"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3.5703125" style="1" bestFit="1" customWidth="1"/>
    <col min="3845" max="3845" width="14"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3.5703125" style="1" bestFit="1" customWidth="1"/>
    <col min="4101" max="4101" width="14"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3.5703125" style="1" bestFit="1" customWidth="1"/>
    <col min="4357" max="4357" width="14"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3.5703125" style="1" bestFit="1" customWidth="1"/>
    <col min="4613" max="4613" width="14"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3.5703125" style="1" bestFit="1" customWidth="1"/>
    <col min="4869" max="4869" width="14"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3.5703125" style="1" bestFit="1" customWidth="1"/>
    <col min="5125" max="5125" width="14"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3.5703125" style="1" bestFit="1" customWidth="1"/>
    <col min="5381" max="5381" width="14"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3.5703125" style="1" bestFit="1" customWidth="1"/>
    <col min="5637" max="5637" width="14"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3.5703125" style="1" bestFit="1" customWidth="1"/>
    <col min="5893" max="5893" width="14"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3.5703125" style="1" bestFit="1" customWidth="1"/>
    <col min="6149" max="6149" width="14"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3.5703125" style="1" bestFit="1" customWidth="1"/>
    <col min="6405" max="6405" width="14"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3.5703125" style="1" bestFit="1" customWidth="1"/>
    <col min="6661" max="6661" width="14"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3.5703125" style="1" bestFit="1" customWidth="1"/>
    <col min="6917" max="6917" width="14"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3.5703125" style="1" bestFit="1" customWidth="1"/>
    <col min="7173" max="7173" width="14"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3.5703125" style="1" bestFit="1" customWidth="1"/>
    <col min="7429" max="7429" width="14"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3.5703125" style="1" bestFit="1" customWidth="1"/>
    <col min="7685" max="7685" width="14"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3.5703125" style="1" bestFit="1" customWidth="1"/>
    <col min="7941" max="7941" width="14"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3.5703125" style="1" bestFit="1" customWidth="1"/>
    <col min="8197" max="8197" width="14"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3.5703125" style="1" bestFit="1" customWidth="1"/>
    <col min="8453" max="8453" width="14"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3.5703125" style="1" bestFit="1" customWidth="1"/>
    <col min="8709" max="8709" width="14"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3.5703125" style="1" bestFit="1" customWidth="1"/>
    <col min="8965" max="8965" width="14"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3.5703125" style="1" bestFit="1" customWidth="1"/>
    <col min="9221" max="9221" width="14"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3.5703125" style="1" bestFit="1" customWidth="1"/>
    <col min="9477" max="9477" width="14"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3.5703125" style="1" bestFit="1" customWidth="1"/>
    <col min="9733" max="9733" width="14"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3.5703125" style="1" bestFit="1" customWidth="1"/>
    <col min="9989" max="9989" width="14"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3.5703125" style="1" bestFit="1" customWidth="1"/>
    <col min="10245" max="10245" width="14"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3.5703125" style="1" bestFit="1" customWidth="1"/>
    <col min="10501" max="10501" width="14"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3.5703125" style="1" bestFit="1" customWidth="1"/>
    <col min="10757" max="10757" width="14"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3.5703125" style="1" bestFit="1" customWidth="1"/>
    <col min="11013" max="11013" width="14"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3.5703125" style="1" bestFit="1" customWidth="1"/>
    <col min="11269" max="11269" width="14"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3.5703125" style="1" bestFit="1" customWidth="1"/>
    <col min="11525" max="11525" width="14"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3.5703125" style="1" bestFit="1" customWidth="1"/>
    <col min="11781" max="11781" width="14"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3.5703125" style="1" bestFit="1" customWidth="1"/>
    <col min="12037" max="12037" width="14"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3.5703125" style="1" bestFit="1" customWidth="1"/>
    <col min="12293" max="12293" width="14"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3.5703125" style="1" bestFit="1" customWidth="1"/>
    <col min="12549" max="12549" width="14"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3.5703125" style="1" bestFit="1" customWidth="1"/>
    <col min="12805" max="12805" width="14"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3.5703125" style="1" bestFit="1" customWidth="1"/>
    <col min="13061" max="13061" width="14"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3.5703125" style="1" bestFit="1" customWidth="1"/>
    <col min="13317" max="13317" width="14"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3.5703125" style="1" bestFit="1" customWidth="1"/>
    <col min="13573" max="13573" width="14"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3.5703125" style="1" bestFit="1" customWidth="1"/>
    <col min="13829" max="13829" width="14"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3.5703125" style="1" bestFit="1" customWidth="1"/>
    <col min="14085" max="14085" width="14"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3.5703125" style="1" bestFit="1" customWidth="1"/>
    <col min="14341" max="14341" width="14"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3.5703125" style="1" bestFit="1" customWidth="1"/>
    <col min="14597" max="14597" width="14"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3.5703125" style="1" bestFit="1" customWidth="1"/>
    <col min="14853" max="14853" width="14"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3.5703125" style="1" bestFit="1" customWidth="1"/>
    <col min="15109" max="15109" width="14"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3.5703125" style="1" bestFit="1" customWidth="1"/>
    <col min="15365" max="15365" width="14"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3.5703125" style="1" bestFit="1" customWidth="1"/>
    <col min="15621" max="15621" width="14"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3.5703125" style="1" bestFit="1" customWidth="1"/>
    <col min="15877" max="15877" width="14"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3.5703125" style="1" bestFit="1" customWidth="1"/>
    <col min="16133" max="16133" width="14" style="1" bestFit="1" customWidth="1"/>
    <col min="16134" max="16134" width="10.5703125" style="1" bestFit="1" customWidth="1"/>
    <col min="16135" max="16135" width="18.140625" style="1" bestFit="1" customWidth="1"/>
    <col min="16136" max="16384" width="9.140625" style="1"/>
  </cols>
  <sheetData>
    <row r="1" spans="1:5">
      <c r="A1" s="3" t="s">
        <v>0</v>
      </c>
      <c r="B1" s="390" t="s">
        <v>6</v>
      </c>
      <c r="C1" s="390"/>
      <c r="D1" s="390"/>
      <c r="E1" s="390"/>
    </row>
    <row r="2" spans="1:5" ht="13.5" thickBot="1"/>
    <row r="3" spans="1:5" ht="15">
      <c r="B3" s="32" t="s">
        <v>1896</v>
      </c>
      <c r="C3" s="391"/>
      <c r="D3" s="394"/>
      <c r="E3" s="15"/>
    </row>
    <row r="4" spans="1:5" ht="45">
      <c r="B4" s="33" t="s">
        <v>1897</v>
      </c>
      <c r="C4" s="392"/>
      <c r="D4" s="395"/>
      <c r="E4" s="15"/>
    </row>
    <row r="5" spans="1:5" ht="15">
      <c r="B5" s="33" t="s">
        <v>993</v>
      </c>
      <c r="C5" s="392"/>
      <c r="D5" s="395"/>
      <c r="E5" s="15"/>
    </row>
    <row r="6" spans="1:5" ht="15">
      <c r="B6" s="33" t="s">
        <v>1898</v>
      </c>
      <c r="C6" s="392"/>
      <c r="D6" s="395"/>
      <c r="E6" s="15"/>
    </row>
    <row r="7" spans="1:5" ht="30.75" thickBot="1">
      <c r="B7" s="34" t="s">
        <v>1899</v>
      </c>
      <c r="C7" s="393"/>
      <c r="D7" s="396"/>
      <c r="E7" s="15"/>
    </row>
    <row r="8" spans="1:5">
      <c r="B8" s="15"/>
      <c r="C8" s="17" t="s">
        <v>995</v>
      </c>
      <c r="D8" s="17" t="s">
        <v>996</v>
      </c>
      <c r="E8" s="15"/>
    </row>
    <row r="9" spans="1:5">
      <c r="C9" s="23"/>
    </row>
    <row r="10" spans="1:5" ht="15">
      <c r="B10" s="432"/>
      <c r="C10" s="432"/>
      <c r="D10" s="432"/>
      <c r="E10" s="432"/>
    </row>
    <row r="11" spans="1:5">
      <c r="B11" s="431" t="s">
        <v>1066</v>
      </c>
      <c r="C11" s="431"/>
      <c r="D11" s="431"/>
      <c r="E11" s="431"/>
    </row>
    <row r="12" spans="1:5">
      <c r="B12" s="35" t="s">
        <v>1067</v>
      </c>
      <c r="C12" s="431" t="s">
        <v>1068</v>
      </c>
      <c r="D12" s="431" t="s">
        <v>1069</v>
      </c>
      <c r="E12" s="431" t="s">
        <v>1070</v>
      </c>
    </row>
    <row r="13" spans="1:5">
      <c r="B13" s="35" t="s">
        <v>1071</v>
      </c>
      <c r="C13" s="431"/>
      <c r="D13" s="431"/>
      <c r="E13" s="431"/>
    </row>
    <row r="14" spans="1:5">
      <c r="B14" s="36" t="s">
        <v>1072</v>
      </c>
      <c r="C14" s="37"/>
      <c r="D14" s="37"/>
      <c r="E14" s="37"/>
    </row>
    <row r="15" spans="1:5">
      <c r="B15" s="36" t="s">
        <v>1074</v>
      </c>
      <c r="C15" s="37"/>
      <c r="D15" s="37"/>
      <c r="E15" s="37"/>
    </row>
    <row r="16" spans="1:5">
      <c r="B16" s="36" t="s">
        <v>1075</v>
      </c>
      <c r="C16" s="37"/>
      <c r="D16" s="37" t="s">
        <v>1259</v>
      </c>
      <c r="E16" s="37"/>
    </row>
    <row r="17" spans="2:8">
      <c r="B17" s="38" t="s">
        <v>2124</v>
      </c>
      <c r="C17" s="35"/>
      <c r="D17" s="35"/>
      <c r="E17" s="35"/>
    </row>
    <row r="20" spans="2:8">
      <c r="B20" s="1" t="s">
        <v>97</v>
      </c>
    </row>
    <row r="22" spans="2:8">
      <c r="B22" s="6" t="s">
        <v>98</v>
      </c>
      <c r="C22" s="7" t="s">
        <v>99</v>
      </c>
      <c r="D22" s="6" t="s">
        <v>100</v>
      </c>
      <c r="E22" s="6" t="s">
        <v>101</v>
      </c>
      <c r="F22" s="8" t="s">
        <v>102</v>
      </c>
      <c r="G22" s="8" t="s">
        <v>103</v>
      </c>
      <c r="H22" s="8" t="s">
        <v>104</v>
      </c>
    </row>
    <row r="23" spans="2:8">
      <c r="B23" s="2" t="s">
        <v>105</v>
      </c>
      <c r="C23" s="23"/>
    </row>
    <row r="24" spans="2:8">
      <c r="B24" s="2" t="s">
        <v>106</v>
      </c>
      <c r="C24" s="23"/>
    </row>
    <row r="25" spans="2:8">
      <c r="B25" s="2" t="s">
        <v>107</v>
      </c>
      <c r="C25" s="23"/>
    </row>
    <row r="26" spans="2:8">
      <c r="B26" s="1" t="s">
        <v>1900</v>
      </c>
      <c r="C26" s="23">
        <v>6.44</v>
      </c>
      <c r="D26" s="1" t="s">
        <v>108</v>
      </c>
      <c r="E26" s="1" t="s">
        <v>1901</v>
      </c>
      <c r="F26" s="4">
        <v>500000</v>
      </c>
      <c r="G26" s="4">
        <v>506.35</v>
      </c>
      <c r="H26" s="4">
        <v>1.75</v>
      </c>
    </row>
    <row r="27" spans="2:8">
      <c r="B27" s="1" t="s">
        <v>1421</v>
      </c>
      <c r="C27" s="23">
        <v>6.97</v>
      </c>
      <c r="D27" s="1" t="s">
        <v>108</v>
      </c>
      <c r="E27" s="1" t="s">
        <v>1422</v>
      </c>
      <c r="F27" s="4">
        <v>450000</v>
      </c>
      <c r="G27" s="4">
        <v>469.12</v>
      </c>
      <c r="H27" s="4">
        <v>1.62</v>
      </c>
    </row>
    <row r="28" spans="2:8">
      <c r="B28" s="1" t="s">
        <v>1902</v>
      </c>
      <c r="C28" s="23">
        <v>6.81</v>
      </c>
      <c r="D28" s="1" t="s">
        <v>108</v>
      </c>
      <c r="E28" s="1" t="s">
        <v>1903</v>
      </c>
      <c r="F28" s="4">
        <v>300000</v>
      </c>
      <c r="G28" s="4">
        <v>310.05</v>
      </c>
      <c r="H28" s="4">
        <v>1.07</v>
      </c>
    </row>
    <row r="29" spans="2:8">
      <c r="B29" s="1" t="s">
        <v>1904</v>
      </c>
      <c r="C29" s="23">
        <v>6.76</v>
      </c>
      <c r="D29" s="1" t="s">
        <v>108</v>
      </c>
      <c r="E29" s="1" t="s">
        <v>1905</v>
      </c>
      <c r="F29" s="4">
        <v>300000</v>
      </c>
      <c r="G29" s="4">
        <v>309</v>
      </c>
      <c r="H29" s="4">
        <v>1.07</v>
      </c>
    </row>
    <row r="30" spans="2:8">
      <c r="B30" s="1" t="s">
        <v>1906</v>
      </c>
      <c r="C30" s="23">
        <v>6.78</v>
      </c>
      <c r="D30" s="1" t="s">
        <v>108</v>
      </c>
      <c r="E30" s="1" t="s">
        <v>1907</v>
      </c>
      <c r="F30" s="4">
        <v>300000</v>
      </c>
      <c r="G30" s="4">
        <v>308.44</v>
      </c>
      <c r="H30" s="4">
        <v>1.07</v>
      </c>
    </row>
    <row r="31" spans="2:8">
      <c r="B31" s="1" t="s">
        <v>1908</v>
      </c>
      <c r="C31" s="23">
        <v>7.31</v>
      </c>
      <c r="D31" s="1" t="s">
        <v>108</v>
      </c>
      <c r="E31" s="1" t="s">
        <v>1909</v>
      </c>
      <c r="F31" s="4">
        <v>280000</v>
      </c>
      <c r="G31" s="4">
        <v>287.41000000000003</v>
      </c>
      <c r="H31" s="4">
        <v>0.99</v>
      </c>
    </row>
    <row r="32" spans="2:8">
      <c r="B32" s="1" t="s">
        <v>1910</v>
      </c>
      <c r="C32" s="23">
        <v>6.8</v>
      </c>
      <c r="D32" s="1" t="s">
        <v>108</v>
      </c>
      <c r="E32" s="1" t="s">
        <v>1911</v>
      </c>
      <c r="F32" s="4">
        <v>250000</v>
      </c>
      <c r="G32" s="4">
        <v>258.63</v>
      </c>
      <c r="H32" s="4">
        <v>0.9</v>
      </c>
    </row>
    <row r="33" spans="2:8">
      <c r="B33" s="1" t="s">
        <v>1912</v>
      </c>
      <c r="C33" s="23">
        <v>6.97</v>
      </c>
      <c r="D33" s="1" t="s">
        <v>108</v>
      </c>
      <c r="E33" s="1" t="s">
        <v>1913</v>
      </c>
      <c r="F33" s="4">
        <v>231000</v>
      </c>
      <c r="G33" s="4">
        <v>239.94</v>
      </c>
      <c r="H33" s="4">
        <v>0.83</v>
      </c>
    </row>
    <row r="34" spans="2:8">
      <c r="B34" s="1" t="s">
        <v>1914</v>
      </c>
      <c r="C34" s="23">
        <v>5.61</v>
      </c>
      <c r="D34" s="1" t="s">
        <v>108</v>
      </c>
      <c r="E34" s="1" t="s">
        <v>1915</v>
      </c>
      <c r="F34" s="4">
        <v>228000</v>
      </c>
      <c r="G34" s="4">
        <v>229.62</v>
      </c>
      <c r="H34" s="4">
        <v>0.79</v>
      </c>
    </row>
    <row r="35" spans="2:8">
      <c r="B35" s="1" t="s">
        <v>1916</v>
      </c>
      <c r="C35" s="23">
        <v>6.82</v>
      </c>
      <c r="D35" s="1" t="s">
        <v>108</v>
      </c>
      <c r="E35" s="1" t="s">
        <v>1917</v>
      </c>
      <c r="F35" s="4">
        <v>200000</v>
      </c>
      <c r="G35" s="4">
        <v>206.67</v>
      </c>
      <c r="H35" s="4">
        <v>0.72</v>
      </c>
    </row>
    <row r="36" spans="2:8">
      <c r="B36" s="1" t="s">
        <v>1918</v>
      </c>
      <c r="C36" s="23">
        <v>6.97</v>
      </c>
      <c r="D36" s="1" t="s">
        <v>108</v>
      </c>
      <c r="E36" s="1" t="s">
        <v>1919</v>
      </c>
      <c r="F36" s="4">
        <v>100000</v>
      </c>
      <c r="G36" s="4">
        <v>103.99</v>
      </c>
      <c r="H36" s="4">
        <v>0.36</v>
      </c>
    </row>
    <row r="37" spans="2:8">
      <c r="B37" s="1" t="s">
        <v>1920</v>
      </c>
      <c r="C37" s="23">
        <v>6.79</v>
      </c>
      <c r="D37" s="1" t="s">
        <v>108</v>
      </c>
      <c r="E37" s="1" t="s">
        <v>1921</v>
      </c>
      <c r="F37" s="4">
        <v>100000</v>
      </c>
      <c r="G37" s="4">
        <v>103.33</v>
      </c>
      <c r="H37" s="4">
        <v>0.36</v>
      </c>
    </row>
    <row r="38" spans="2:8">
      <c r="B38" s="1" t="s">
        <v>1922</v>
      </c>
      <c r="C38" s="23">
        <v>6.79</v>
      </c>
      <c r="D38" s="1" t="s">
        <v>108</v>
      </c>
      <c r="E38" s="1" t="s">
        <v>1923</v>
      </c>
      <c r="F38" s="4">
        <v>100000</v>
      </c>
      <c r="G38" s="4">
        <v>103</v>
      </c>
      <c r="H38" s="4">
        <v>0.36</v>
      </c>
    </row>
    <row r="39" spans="2:8">
      <c r="B39" s="1" t="s">
        <v>1924</v>
      </c>
      <c r="C39" s="23">
        <v>7.19</v>
      </c>
      <c r="D39" s="1" t="s">
        <v>108</v>
      </c>
      <c r="E39" s="1" t="s">
        <v>1925</v>
      </c>
      <c r="F39" s="4">
        <v>94000</v>
      </c>
      <c r="G39" s="4">
        <v>96.02</v>
      </c>
      <c r="H39" s="4">
        <v>0.33</v>
      </c>
    </row>
    <row r="40" spans="2:8">
      <c r="B40" s="1" t="s">
        <v>1926</v>
      </c>
      <c r="C40" s="23">
        <v>7.28</v>
      </c>
      <c r="D40" s="1" t="s">
        <v>108</v>
      </c>
      <c r="E40" s="1" t="s">
        <v>1927</v>
      </c>
      <c r="F40" s="4">
        <v>85000</v>
      </c>
      <c r="G40" s="4">
        <v>87.38</v>
      </c>
      <c r="H40" s="4">
        <v>0.3</v>
      </c>
    </row>
    <row r="41" spans="2:8">
      <c r="B41" s="1" t="s">
        <v>1928</v>
      </c>
      <c r="C41" s="23">
        <v>6.97</v>
      </c>
      <c r="D41" s="1" t="s">
        <v>108</v>
      </c>
      <c r="E41" s="1" t="s">
        <v>1929</v>
      </c>
      <c r="F41" s="4">
        <v>50000</v>
      </c>
      <c r="G41" s="4">
        <v>51.79</v>
      </c>
      <c r="H41" s="4">
        <v>0.18</v>
      </c>
    </row>
    <row r="42" spans="2:8">
      <c r="B42" s="1" t="s">
        <v>1930</v>
      </c>
      <c r="C42" s="23">
        <v>6.8</v>
      </c>
      <c r="D42" s="1" t="s">
        <v>108</v>
      </c>
      <c r="E42" s="1" t="s">
        <v>1931</v>
      </c>
      <c r="F42" s="4">
        <v>50000</v>
      </c>
      <c r="G42" s="4">
        <v>51.59</v>
      </c>
      <c r="H42" s="4">
        <v>0.18</v>
      </c>
    </row>
    <row r="43" spans="2:8">
      <c r="B43" s="1" t="s">
        <v>1932</v>
      </c>
      <c r="C43" s="23">
        <v>7.18</v>
      </c>
      <c r="D43" s="1" t="s">
        <v>108</v>
      </c>
      <c r="E43" s="1" t="s">
        <v>1933</v>
      </c>
      <c r="F43" s="4">
        <v>50000</v>
      </c>
      <c r="G43" s="4">
        <v>51.05</v>
      </c>
      <c r="H43" s="4">
        <v>0.18</v>
      </c>
    </row>
    <row r="44" spans="2:8">
      <c r="B44" s="1" t="s">
        <v>1934</v>
      </c>
      <c r="C44" s="23">
        <v>7.31</v>
      </c>
      <c r="D44" s="1" t="s">
        <v>108</v>
      </c>
      <c r="E44" s="1" t="s">
        <v>1935</v>
      </c>
      <c r="F44" s="4">
        <v>41300</v>
      </c>
      <c r="G44" s="4">
        <v>42.12</v>
      </c>
      <c r="H44" s="4">
        <v>0.15</v>
      </c>
    </row>
    <row r="45" spans="2:8">
      <c r="B45" s="1" t="s">
        <v>1936</v>
      </c>
      <c r="C45" s="23">
        <v>6.36</v>
      </c>
      <c r="D45" s="1" t="s">
        <v>108</v>
      </c>
      <c r="E45" s="1" t="s">
        <v>1937</v>
      </c>
      <c r="F45" s="4">
        <v>38300</v>
      </c>
      <c r="G45" s="4">
        <v>38.86</v>
      </c>
      <c r="H45" s="4">
        <v>0.13</v>
      </c>
    </row>
    <row r="46" spans="2:8">
      <c r="B46" s="1" t="s">
        <v>1938</v>
      </c>
      <c r="C46" s="23">
        <v>6.17</v>
      </c>
      <c r="D46" s="1" t="s">
        <v>108</v>
      </c>
      <c r="E46" s="1" t="s">
        <v>1939</v>
      </c>
      <c r="F46" s="4">
        <v>26600</v>
      </c>
      <c r="G46" s="4">
        <v>27</v>
      </c>
      <c r="H46" s="4">
        <v>0.09</v>
      </c>
    </row>
    <row r="47" spans="2:8">
      <c r="B47" s="1" t="s">
        <v>1940</v>
      </c>
      <c r="C47" s="23">
        <v>6.27</v>
      </c>
      <c r="D47" s="1" t="s">
        <v>108</v>
      </c>
      <c r="E47" s="1" t="s">
        <v>1941</v>
      </c>
      <c r="F47" s="4">
        <v>13000</v>
      </c>
      <c r="G47" s="4">
        <v>13.21</v>
      </c>
      <c r="H47" s="4">
        <v>0.05</v>
      </c>
    </row>
    <row r="48" spans="2:8">
      <c r="B48" s="1" t="s">
        <v>1942</v>
      </c>
      <c r="C48" s="23">
        <v>7.2</v>
      </c>
      <c r="D48" s="1" t="s">
        <v>108</v>
      </c>
      <c r="E48" s="1" t="s">
        <v>1943</v>
      </c>
      <c r="F48" s="4">
        <v>10000</v>
      </c>
      <c r="G48" s="4">
        <v>10.16</v>
      </c>
      <c r="H48" s="4">
        <v>0.04</v>
      </c>
    </row>
    <row r="49" spans="2:8">
      <c r="B49" s="2" t="s">
        <v>109</v>
      </c>
      <c r="C49" s="30"/>
      <c r="D49" s="2"/>
      <c r="E49" s="2"/>
      <c r="F49" s="10"/>
      <c r="G49" s="10">
        <f>SUM(G22:G48)</f>
        <v>3904.73</v>
      </c>
      <c r="H49" s="10">
        <f>SUM(H22:H48)</f>
        <v>13.52</v>
      </c>
    </row>
    <row r="50" spans="2:8">
      <c r="B50" s="2" t="s">
        <v>318</v>
      </c>
      <c r="C50" s="23"/>
    </row>
    <row r="51" spans="2:8">
      <c r="B51" s="1" t="s">
        <v>330</v>
      </c>
      <c r="C51" s="23">
        <v>7.26</v>
      </c>
      <c r="D51" s="1" t="s">
        <v>320</v>
      </c>
      <c r="E51" s="1" t="s">
        <v>331</v>
      </c>
      <c r="F51" s="4">
        <v>250</v>
      </c>
      <c r="G51" s="4">
        <v>2506.94</v>
      </c>
      <c r="H51" s="4">
        <v>8.68</v>
      </c>
    </row>
    <row r="52" spans="2:8">
      <c r="B52" s="1" t="s">
        <v>1944</v>
      </c>
      <c r="C52" s="23">
        <v>6.61</v>
      </c>
      <c r="D52" s="1" t="s">
        <v>320</v>
      </c>
      <c r="E52" s="1" t="s">
        <v>1945</v>
      </c>
      <c r="F52" s="4">
        <v>250</v>
      </c>
      <c r="G52" s="4">
        <v>2504.48</v>
      </c>
      <c r="H52" s="4">
        <v>8.67</v>
      </c>
    </row>
    <row r="53" spans="2:8">
      <c r="B53" s="1" t="s">
        <v>1445</v>
      </c>
      <c r="C53" s="23">
        <v>6.43</v>
      </c>
      <c r="D53" s="1" t="s">
        <v>320</v>
      </c>
      <c r="E53" s="1" t="s">
        <v>1446</v>
      </c>
      <c r="F53" s="4">
        <v>250</v>
      </c>
      <c r="G53" s="4">
        <v>2500.71</v>
      </c>
      <c r="H53" s="4">
        <v>8.66</v>
      </c>
    </row>
    <row r="54" spans="2:8">
      <c r="B54" s="1" t="s">
        <v>1946</v>
      </c>
      <c r="C54" s="23">
        <v>6.48</v>
      </c>
      <c r="D54" s="1" t="s">
        <v>320</v>
      </c>
      <c r="E54" s="1" t="s">
        <v>862</v>
      </c>
      <c r="F54" s="4">
        <v>250</v>
      </c>
      <c r="G54" s="4">
        <v>2498.9899999999998</v>
      </c>
      <c r="H54" s="4">
        <v>8.65</v>
      </c>
    </row>
    <row r="55" spans="2:8">
      <c r="B55" s="1" t="s">
        <v>897</v>
      </c>
      <c r="C55" s="23">
        <v>6.73</v>
      </c>
      <c r="D55" s="1" t="s">
        <v>320</v>
      </c>
      <c r="E55" s="1" t="s">
        <v>898</v>
      </c>
      <c r="F55" s="4">
        <v>250</v>
      </c>
      <c r="G55" s="4">
        <v>2462</v>
      </c>
      <c r="H55" s="4">
        <v>8.52</v>
      </c>
    </row>
    <row r="56" spans="2:8">
      <c r="B56" s="1" t="s">
        <v>872</v>
      </c>
      <c r="C56" s="23">
        <v>6.97</v>
      </c>
      <c r="D56" s="1" t="s">
        <v>320</v>
      </c>
      <c r="E56" s="1" t="s">
        <v>873</v>
      </c>
      <c r="F56" s="4">
        <v>250</v>
      </c>
      <c r="G56" s="4">
        <v>2436.7600000000002</v>
      </c>
      <c r="H56" s="4">
        <v>8.43</v>
      </c>
    </row>
    <row r="57" spans="2:8">
      <c r="B57" s="1" t="s">
        <v>875</v>
      </c>
      <c r="C57" s="23">
        <v>7.01</v>
      </c>
      <c r="D57" s="1" t="s">
        <v>320</v>
      </c>
      <c r="E57" s="1" t="s">
        <v>876</v>
      </c>
      <c r="F57" s="4">
        <v>250</v>
      </c>
      <c r="G57" s="4">
        <v>2430.9899999999998</v>
      </c>
      <c r="H57" s="4">
        <v>8.41</v>
      </c>
    </row>
    <row r="58" spans="2:8">
      <c r="B58" s="1" t="s">
        <v>1519</v>
      </c>
      <c r="C58" s="23">
        <v>8.08</v>
      </c>
      <c r="D58" s="1" t="s">
        <v>1520</v>
      </c>
      <c r="E58" s="1" t="s">
        <v>1521</v>
      </c>
      <c r="F58" s="4">
        <v>210</v>
      </c>
      <c r="G58" s="4">
        <v>2095.39</v>
      </c>
      <c r="H58" s="4">
        <v>7.25</v>
      </c>
    </row>
    <row r="59" spans="2:8">
      <c r="B59" s="1" t="s">
        <v>1947</v>
      </c>
      <c r="C59" s="23">
        <v>5.2</v>
      </c>
      <c r="D59" s="1" t="s">
        <v>332</v>
      </c>
      <c r="E59" s="1" t="s">
        <v>1948</v>
      </c>
      <c r="F59" s="4">
        <v>200</v>
      </c>
      <c r="G59" s="4">
        <v>2005.87</v>
      </c>
      <c r="H59" s="4">
        <v>6.94</v>
      </c>
    </row>
    <row r="60" spans="2:8">
      <c r="B60" s="1" t="s">
        <v>1949</v>
      </c>
      <c r="C60" s="23">
        <v>6.92</v>
      </c>
      <c r="D60" s="1" t="s">
        <v>320</v>
      </c>
      <c r="E60" s="1" t="s">
        <v>1950</v>
      </c>
      <c r="F60" s="4">
        <v>180</v>
      </c>
      <c r="G60" s="4">
        <v>1724.7</v>
      </c>
      <c r="H60" s="4">
        <v>5.97</v>
      </c>
    </row>
    <row r="61" spans="2:8">
      <c r="B61" s="1" t="s">
        <v>1951</v>
      </c>
      <c r="C61" s="23">
        <v>7.09</v>
      </c>
      <c r="D61" s="1" t="s">
        <v>320</v>
      </c>
      <c r="E61" s="1" t="s">
        <v>1952</v>
      </c>
      <c r="F61" s="4">
        <v>4000000</v>
      </c>
      <c r="G61" s="4">
        <v>511.84</v>
      </c>
      <c r="H61" s="4">
        <v>1.77</v>
      </c>
    </row>
    <row r="62" spans="2:8">
      <c r="B62" s="2" t="s">
        <v>336</v>
      </c>
      <c r="C62" s="30"/>
      <c r="D62" s="2"/>
      <c r="E62" s="2"/>
      <c r="F62" s="10"/>
      <c r="G62" s="10">
        <f>SUM(G50:G61)</f>
        <v>23678.67</v>
      </c>
      <c r="H62" s="10">
        <f>SUM(H50:H61)</f>
        <v>81.95</v>
      </c>
    </row>
    <row r="63" spans="2:8">
      <c r="B63" s="2" t="s">
        <v>397</v>
      </c>
      <c r="C63" s="30"/>
      <c r="D63" s="2"/>
      <c r="E63" s="2"/>
      <c r="F63" s="10"/>
      <c r="G63" s="10">
        <v>610</v>
      </c>
      <c r="H63" s="10">
        <v>2.11</v>
      </c>
    </row>
    <row r="64" spans="2:8">
      <c r="B64" s="2" t="s">
        <v>116</v>
      </c>
      <c r="C64" s="30"/>
      <c r="D64" s="2"/>
      <c r="E64" s="2"/>
      <c r="F64" s="10"/>
      <c r="G64" s="10">
        <v>28193.4</v>
      </c>
      <c r="H64" s="10">
        <v>97.58</v>
      </c>
    </row>
    <row r="65" spans="2:8">
      <c r="B65" s="2" t="s">
        <v>211</v>
      </c>
      <c r="C65" s="30"/>
      <c r="D65" s="2"/>
      <c r="E65" s="2"/>
      <c r="F65" s="10"/>
      <c r="G65" s="10">
        <v>699.78517189999911</v>
      </c>
      <c r="H65" s="10">
        <v>2.4200000000000017</v>
      </c>
    </row>
    <row r="66" spans="2:8">
      <c r="B66" s="2" t="s">
        <v>118</v>
      </c>
      <c r="C66" s="30"/>
      <c r="D66" s="2"/>
      <c r="E66" s="2"/>
      <c r="F66" s="10"/>
      <c r="G66" s="10">
        <v>28893.185171900001</v>
      </c>
      <c r="H66" s="10">
        <v>100</v>
      </c>
    </row>
    <row r="67" spans="2:8">
      <c r="B67" s="1" t="s">
        <v>119</v>
      </c>
      <c r="C67" s="23"/>
    </row>
    <row r="68" spans="2:8">
      <c r="B68" s="1" t="s">
        <v>120</v>
      </c>
      <c r="C68" s="23"/>
    </row>
    <row r="69" spans="2:8">
      <c r="B69" s="2" t="s">
        <v>121</v>
      </c>
      <c r="C69" s="31">
        <v>44742</v>
      </c>
    </row>
    <row r="70" spans="2:8" ht="25.5">
      <c r="B70" s="11" t="s">
        <v>122</v>
      </c>
      <c r="C70" s="9" t="s">
        <v>123</v>
      </c>
    </row>
    <row r="71" spans="2:8">
      <c r="B71" s="2"/>
    </row>
    <row r="72" spans="2:8">
      <c r="B72" s="2" t="s">
        <v>1054</v>
      </c>
      <c r="C72" s="9" t="s">
        <v>123</v>
      </c>
    </row>
    <row r="73" spans="2:8">
      <c r="B73" s="2" t="s">
        <v>1055</v>
      </c>
      <c r="C73" s="9" t="s">
        <v>123</v>
      </c>
    </row>
    <row r="74" spans="2:8">
      <c r="B74" s="2" t="s">
        <v>1953</v>
      </c>
      <c r="C74" s="9"/>
    </row>
    <row r="75" spans="2:8">
      <c r="B75" s="2" t="s">
        <v>1954</v>
      </c>
      <c r="C75" s="9"/>
    </row>
    <row r="76" spans="2:8">
      <c r="B76" s="2" t="s">
        <v>1955</v>
      </c>
      <c r="C76" s="9"/>
    </row>
    <row r="77" spans="2:8">
      <c r="B77" s="2" t="s">
        <v>1956</v>
      </c>
      <c r="C77" s="9"/>
    </row>
    <row r="78" spans="2:8">
      <c r="B78" s="2" t="s">
        <v>1957</v>
      </c>
      <c r="C78" s="9"/>
    </row>
    <row r="79" spans="2:8">
      <c r="B79" s="2" t="s">
        <v>1958</v>
      </c>
      <c r="C79" s="9"/>
    </row>
    <row r="80" spans="2:8">
      <c r="B80" s="2" t="s">
        <v>1959</v>
      </c>
      <c r="C80" s="9"/>
    </row>
    <row r="81" spans="2:3">
      <c r="B81" s="2" t="s">
        <v>1960</v>
      </c>
      <c r="C81" s="9"/>
    </row>
    <row r="82" spans="2:3">
      <c r="B82" s="2" t="s">
        <v>126</v>
      </c>
      <c r="C82" s="9"/>
    </row>
    <row r="83" spans="2:3">
      <c r="B83" s="24" t="s">
        <v>1961</v>
      </c>
    </row>
  </sheetData>
  <mergeCells count="8">
    <mergeCell ref="C12:C13"/>
    <mergeCell ref="D12:D13"/>
    <mergeCell ref="E12:E13"/>
    <mergeCell ref="B1:E1"/>
    <mergeCell ref="C3:C7"/>
    <mergeCell ref="D3:D7"/>
    <mergeCell ref="B10:E10"/>
    <mergeCell ref="B11:E11"/>
  </mergeCells>
  <hyperlinks>
    <hyperlink ref="A1" location="Index!A1" display="Index" xr:uid="{68658C73-766F-447F-A3B0-9E278FBA9D4A}"/>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17BBF-DC0C-4391-94C8-B7846A388CFC}">
  <dimension ref="A1:H62"/>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1406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1.140625" style="1" bestFit="1" customWidth="1"/>
    <col min="261" max="261" width="14.14062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1.140625" style="1" bestFit="1" customWidth="1"/>
    <col min="517" max="517" width="14.14062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1.140625" style="1" bestFit="1" customWidth="1"/>
    <col min="773" max="773" width="14.14062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1.140625" style="1" bestFit="1" customWidth="1"/>
    <col min="1029" max="1029" width="14.14062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1.140625" style="1" bestFit="1" customWidth="1"/>
    <col min="1285" max="1285" width="14.14062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1.140625" style="1" bestFit="1" customWidth="1"/>
    <col min="1541" max="1541" width="14.14062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1.140625" style="1" bestFit="1" customWidth="1"/>
    <col min="1797" max="1797" width="14.14062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1.140625" style="1" bestFit="1" customWidth="1"/>
    <col min="2053" max="2053" width="14.14062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1.140625" style="1" bestFit="1" customWidth="1"/>
    <col min="2309" max="2309" width="14.14062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1.140625" style="1" bestFit="1" customWidth="1"/>
    <col min="2565" max="2565" width="14.14062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1.140625" style="1" bestFit="1" customWidth="1"/>
    <col min="2821" max="2821" width="14.14062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1.140625" style="1" bestFit="1" customWidth="1"/>
    <col min="3077" max="3077" width="14.14062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1.140625" style="1" bestFit="1" customWidth="1"/>
    <col min="3333" max="3333" width="14.14062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1.140625" style="1" bestFit="1" customWidth="1"/>
    <col min="3589" max="3589" width="14.14062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1.140625" style="1" bestFit="1" customWidth="1"/>
    <col min="3845" max="3845" width="14.14062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1.140625" style="1" bestFit="1" customWidth="1"/>
    <col min="4101" max="4101" width="14.14062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1.140625" style="1" bestFit="1" customWidth="1"/>
    <col min="4357" max="4357" width="14.14062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1.140625" style="1" bestFit="1" customWidth="1"/>
    <col min="4613" max="4613" width="14.14062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1.140625" style="1" bestFit="1" customWidth="1"/>
    <col min="4869" max="4869" width="14.14062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1.140625" style="1" bestFit="1" customWidth="1"/>
    <col min="5125" max="5125" width="14.14062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1.140625" style="1" bestFit="1" customWidth="1"/>
    <col min="5381" max="5381" width="14.14062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1.140625" style="1" bestFit="1" customWidth="1"/>
    <col min="5637" max="5637" width="14.14062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1.140625" style="1" bestFit="1" customWidth="1"/>
    <col min="5893" max="5893" width="14.14062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1.140625" style="1" bestFit="1" customWidth="1"/>
    <col min="6149" max="6149" width="14.14062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1.140625" style="1" bestFit="1" customWidth="1"/>
    <col min="6405" max="6405" width="14.14062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1.140625" style="1" bestFit="1" customWidth="1"/>
    <col min="6661" max="6661" width="14.14062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1.140625" style="1" bestFit="1" customWidth="1"/>
    <col min="6917" max="6917" width="14.14062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1.140625" style="1" bestFit="1" customWidth="1"/>
    <col min="7173" max="7173" width="14.14062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1.140625" style="1" bestFit="1" customWidth="1"/>
    <col min="7429" max="7429" width="14.14062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1.140625" style="1" bestFit="1" customWidth="1"/>
    <col min="7685" max="7685" width="14.14062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1.140625" style="1" bestFit="1" customWidth="1"/>
    <col min="7941" max="7941" width="14.14062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1.140625" style="1" bestFit="1" customWidth="1"/>
    <col min="8197" max="8197" width="14.14062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1.140625" style="1" bestFit="1" customWidth="1"/>
    <col min="8453" max="8453" width="14.14062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1.140625" style="1" bestFit="1" customWidth="1"/>
    <col min="8709" max="8709" width="14.14062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1.140625" style="1" bestFit="1" customWidth="1"/>
    <col min="8965" max="8965" width="14.14062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1.140625" style="1" bestFit="1" customWidth="1"/>
    <col min="9221" max="9221" width="14.14062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1.140625" style="1" bestFit="1" customWidth="1"/>
    <col min="9477" max="9477" width="14.14062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1.140625" style="1" bestFit="1" customWidth="1"/>
    <col min="9733" max="9733" width="14.14062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1.140625" style="1" bestFit="1" customWidth="1"/>
    <col min="9989" max="9989" width="14.14062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1.140625" style="1" bestFit="1" customWidth="1"/>
    <col min="10245" max="10245" width="14.14062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1.140625" style="1" bestFit="1" customWidth="1"/>
    <col min="10501" max="10501" width="14.14062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1.140625" style="1" bestFit="1" customWidth="1"/>
    <col min="10757" max="10757" width="14.14062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1.140625" style="1" bestFit="1" customWidth="1"/>
    <col min="11013" max="11013" width="14.14062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1.140625" style="1" bestFit="1" customWidth="1"/>
    <col min="11269" max="11269" width="14.14062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1.140625" style="1" bestFit="1" customWidth="1"/>
    <col min="11525" max="11525" width="14.14062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1.140625" style="1" bestFit="1" customWidth="1"/>
    <col min="11781" max="11781" width="14.14062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1.140625" style="1" bestFit="1" customWidth="1"/>
    <col min="12037" max="12037" width="14.14062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1.140625" style="1" bestFit="1" customWidth="1"/>
    <col min="12293" max="12293" width="14.14062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1.140625" style="1" bestFit="1" customWidth="1"/>
    <col min="12549" max="12549" width="14.14062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1.140625" style="1" bestFit="1" customWidth="1"/>
    <col min="12805" max="12805" width="14.14062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1.140625" style="1" bestFit="1" customWidth="1"/>
    <col min="13061" max="13061" width="14.14062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1.140625" style="1" bestFit="1" customWidth="1"/>
    <col min="13317" max="13317" width="14.14062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1.140625" style="1" bestFit="1" customWidth="1"/>
    <col min="13573" max="13573" width="14.14062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1.140625" style="1" bestFit="1" customWidth="1"/>
    <col min="13829" max="13829" width="14.14062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1.140625" style="1" bestFit="1" customWidth="1"/>
    <col min="14085" max="14085" width="14.14062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1.140625" style="1" bestFit="1" customWidth="1"/>
    <col min="14341" max="14341" width="14.14062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1.140625" style="1" bestFit="1" customWidth="1"/>
    <col min="14597" max="14597" width="14.14062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1.140625" style="1" bestFit="1" customWidth="1"/>
    <col min="14853" max="14853" width="14.14062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1.140625" style="1" bestFit="1" customWidth="1"/>
    <col min="15109" max="15109" width="14.14062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1.140625" style="1" bestFit="1" customWidth="1"/>
    <col min="15365" max="15365" width="14.14062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1.140625" style="1" bestFit="1" customWidth="1"/>
    <col min="15621" max="15621" width="14.14062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1.140625" style="1" bestFit="1" customWidth="1"/>
    <col min="15877" max="15877" width="14.14062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1.140625" style="1" bestFit="1" customWidth="1"/>
    <col min="16133" max="16133" width="14.140625" style="1" bestFit="1" customWidth="1"/>
    <col min="16134" max="16134" width="10.5703125" style="1" bestFit="1" customWidth="1"/>
    <col min="16135" max="16135" width="18.140625" style="1" bestFit="1" customWidth="1"/>
    <col min="16136" max="16384" width="9.140625" style="1"/>
  </cols>
  <sheetData>
    <row r="1" spans="1:5">
      <c r="A1" s="3" t="s">
        <v>0</v>
      </c>
      <c r="B1" s="390" t="s">
        <v>22</v>
      </c>
      <c r="C1" s="390"/>
      <c r="D1" s="390"/>
      <c r="E1" s="390"/>
    </row>
    <row r="2" spans="1:5" ht="13.5" thickBot="1"/>
    <row r="3" spans="1:5" ht="15.75" thickBot="1">
      <c r="B3" s="32" t="s">
        <v>1962</v>
      </c>
      <c r="C3" s="391"/>
      <c r="D3" s="394"/>
      <c r="E3" s="15"/>
    </row>
    <row r="4" spans="1:5" ht="45.75" thickBot="1">
      <c r="B4" s="109" t="s">
        <v>1963</v>
      </c>
      <c r="C4" s="447"/>
      <c r="D4" s="395"/>
      <c r="E4" s="15"/>
    </row>
    <row r="5" spans="1:5" ht="15">
      <c r="B5" s="33" t="s">
        <v>993</v>
      </c>
      <c r="C5" s="392"/>
      <c r="D5" s="395"/>
      <c r="E5" s="15"/>
    </row>
    <row r="6" spans="1:5" ht="15">
      <c r="B6" s="33" t="s">
        <v>1964</v>
      </c>
      <c r="C6" s="392"/>
      <c r="D6" s="395"/>
      <c r="E6" s="15"/>
    </row>
    <row r="7" spans="1:5" ht="30.75" thickBot="1">
      <c r="B7" s="34" t="s">
        <v>1965</v>
      </c>
      <c r="C7" s="393"/>
      <c r="D7" s="396"/>
      <c r="E7" s="15"/>
    </row>
    <row r="8" spans="1:5">
      <c r="B8" s="15"/>
      <c r="C8" s="17" t="s">
        <v>995</v>
      </c>
      <c r="D8" s="17" t="s">
        <v>996</v>
      </c>
      <c r="E8" s="15"/>
    </row>
    <row r="10" spans="1:5" ht="15">
      <c r="B10" s="432"/>
      <c r="C10" s="432"/>
      <c r="D10" s="432"/>
      <c r="E10" s="432"/>
    </row>
    <row r="11" spans="1:5">
      <c r="B11" s="431" t="s">
        <v>1066</v>
      </c>
      <c r="C11" s="431"/>
      <c r="D11" s="431"/>
      <c r="E11" s="431"/>
    </row>
    <row r="12" spans="1:5">
      <c r="B12" s="35" t="s">
        <v>1067</v>
      </c>
      <c r="C12" s="431" t="s">
        <v>1068</v>
      </c>
      <c r="D12" s="431" t="s">
        <v>1069</v>
      </c>
      <c r="E12" s="431" t="s">
        <v>1070</v>
      </c>
    </row>
    <row r="13" spans="1:5">
      <c r="B13" s="35" t="s">
        <v>1071</v>
      </c>
      <c r="C13" s="431"/>
      <c r="D13" s="431"/>
      <c r="E13" s="431"/>
    </row>
    <row r="14" spans="1:5">
      <c r="B14" s="36" t="s">
        <v>1072</v>
      </c>
      <c r="C14" s="37"/>
      <c r="D14" s="37"/>
      <c r="E14" s="37"/>
    </row>
    <row r="15" spans="1:5">
      <c r="B15" s="36" t="s">
        <v>1074</v>
      </c>
      <c r="C15" s="37"/>
      <c r="D15" s="37"/>
      <c r="E15" s="37"/>
    </row>
    <row r="16" spans="1:5">
      <c r="B16" s="36" t="s">
        <v>1075</v>
      </c>
      <c r="C16" s="37" t="s">
        <v>1839</v>
      </c>
      <c r="D16" s="37"/>
      <c r="E16" s="37"/>
    </row>
    <row r="17" spans="2:8">
      <c r="B17" s="38" t="s">
        <v>2124</v>
      </c>
      <c r="C17" s="35"/>
      <c r="D17" s="35"/>
      <c r="E17" s="35"/>
    </row>
    <row r="20" spans="2:8">
      <c r="B20" s="1" t="s">
        <v>97</v>
      </c>
    </row>
    <row r="22" spans="2:8">
      <c r="B22" s="6" t="s">
        <v>98</v>
      </c>
      <c r="C22" s="7" t="s">
        <v>99</v>
      </c>
      <c r="D22" s="6" t="s">
        <v>100</v>
      </c>
      <c r="E22" s="6" t="s">
        <v>101</v>
      </c>
      <c r="F22" s="8" t="s">
        <v>102</v>
      </c>
      <c r="G22" s="8" t="s">
        <v>103</v>
      </c>
      <c r="H22" s="8" t="s">
        <v>104</v>
      </c>
    </row>
    <row r="23" spans="2:8">
      <c r="B23" s="2" t="s">
        <v>105</v>
      </c>
      <c r="C23" s="23"/>
    </row>
    <row r="24" spans="2:8">
      <c r="B24" s="2" t="s">
        <v>106</v>
      </c>
      <c r="C24" s="23"/>
    </row>
    <row r="25" spans="2:8">
      <c r="B25" s="2" t="s">
        <v>107</v>
      </c>
      <c r="C25" s="23"/>
    </row>
    <row r="26" spans="2:8">
      <c r="B26" s="1" t="s">
        <v>1966</v>
      </c>
      <c r="C26" s="23">
        <v>7.54</v>
      </c>
      <c r="D26" s="1" t="s">
        <v>108</v>
      </c>
      <c r="E26" s="1" t="s">
        <v>1967</v>
      </c>
      <c r="F26" s="4">
        <v>2500000</v>
      </c>
      <c r="G26" s="4">
        <v>2612.85</v>
      </c>
      <c r="H26" s="4">
        <v>9.7799999999999994</v>
      </c>
    </row>
    <row r="27" spans="2:8">
      <c r="B27" s="1" t="s">
        <v>1968</v>
      </c>
      <c r="C27" s="23">
        <v>7.56</v>
      </c>
      <c r="D27" s="1" t="s">
        <v>108</v>
      </c>
      <c r="E27" s="1" t="s">
        <v>1969</v>
      </c>
      <c r="F27" s="4">
        <v>2500000</v>
      </c>
      <c r="G27" s="4">
        <v>2517.37</v>
      </c>
      <c r="H27" s="4">
        <v>9.42</v>
      </c>
    </row>
    <row r="28" spans="2:8">
      <c r="B28" s="1" t="s">
        <v>1970</v>
      </c>
      <c r="C28" s="23">
        <v>7.58</v>
      </c>
      <c r="D28" s="1" t="s">
        <v>108</v>
      </c>
      <c r="E28" s="1" t="s">
        <v>1971</v>
      </c>
      <c r="F28" s="4">
        <v>2500000</v>
      </c>
      <c r="G28" s="4">
        <v>2510.02</v>
      </c>
      <c r="H28" s="4">
        <v>9.39</v>
      </c>
    </row>
    <row r="29" spans="2:8">
      <c r="B29" s="1" t="s">
        <v>1972</v>
      </c>
      <c r="C29" s="23">
        <v>7.55</v>
      </c>
      <c r="D29" s="1" t="s">
        <v>108</v>
      </c>
      <c r="E29" s="1" t="s">
        <v>1973</v>
      </c>
      <c r="F29" s="4">
        <v>2000000</v>
      </c>
      <c r="G29" s="4">
        <v>2018.35</v>
      </c>
      <c r="H29" s="4">
        <v>7.55</v>
      </c>
    </row>
    <row r="30" spans="2:8">
      <c r="B30" s="1" t="s">
        <v>648</v>
      </c>
      <c r="C30" s="23">
        <v>7.55</v>
      </c>
      <c r="D30" s="1" t="s">
        <v>108</v>
      </c>
      <c r="E30" s="1" t="s">
        <v>649</v>
      </c>
      <c r="F30" s="4">
        <v>1500000</v>
      </c>
      <c r="G30" s="4">
        <v>1516.58</v>
      </c>
      <c r="H30" s="4">
        <v>5.68</v>
      </c>
    </row>
    <row r="31" spans="2:8">
      <c r="B31" s="1" t="s">
        <v>1974</v>
      </c>
      <c r="C31" s="23">
        <v>7.24</v>
      </c>
      <c r="D31" s="1" t="s">
        <v>108</v>
      </c>
      <c r="E31" s="1" t="s">
        <v>1975</v>
      </c>
      <c r="F31" s="4">
        <v>1500000</v>
      </c>
      <c r="G31" s="4">
        <v>1508.7</v>
      </c>
      <c r="H31" s="4">
        <v>5.65</v>
      </c>
    </row>
    <row r="32" spans="2:8">
      <c r="B32" s="1" t="s">
        <v>1976</v>
      </c>
      <c r="C32" s="23">
        <v>7.56</v>
      </c>
      <c r="D32" s="1" t="s">
        <v>108</v>
      </c>
      <c r="E32" s="1" t="s">
        <v>1977</v>
      </c>
      <c r="F32" s="4">
        <v>1500000</v>
      </c>
      <c r="G32" s="4">
        <v>1504.95</v>
      </c>
      <c r="H32" s="4">
        <v>5.63</v>
      </c>
    </row>
    <row r="33" spans="2:8">
      <c r="B33" s="1" t="s">
        <v>1978</v>
      </c>
      <c r="C33" s="23">
        <v>7.55</v>
      </c>
      <c r="D33" s="1" t="s">
        <v>108</v>
      </c>
      <c r="E33" s="1" t="s">
        <v>1979</v>
      </c>
      <c r="F33" s="4">
        <v>1000000</v>
      </c>
      <c r="G33" s="4">
        <v>1011.93</v>
      </c>
      <c r="H33" s="4">
        <v>3.79</v>
      </c>
    </row>
    <row r="34" spans="2:8">
      <c r="B34" s="1" t="s">
        <v>1980</v>
      </c>
      <c r="C34" s="23">
        <v>7.56</v>
      </c>
      <c r="D34" s="1" t="s">
        <v>108</v>
      </c>
      <c r="E34" s="1" t="s">
        <v>1981</v>
      </c>
      <c r="F34" s="4">
        <v>1000000</v>
      </c>
      <c r="G34" s="4">
        <v>1003.83</v>
      </c>
      <c r="H34" s="4">
        <v>3.76</v>
      </c>
    </row>
    <row r="35" spans="2:8">
      <c r="B35" s="1" t="s">
        <v>1982</v>
      </c>
      <c r="C35" s="23">
        <v>7.55</v>
      </c>
      <c r="D35" s="1" t="s">
        <v>108</v>
      </c>
      <c r="E35" s="1" t="s">
        <v>1983</v>
      </c>
      <c r="F35" s="4">
        <v>1000000</v>
      </c>
      <c r="G35" s="4">
        <v>1002.87</v>
      </c>
      <c r="H35" s="4">
        <v>3.75</v>
      </c>
    </row>
    <row r="36" spans="2:8">
      <c r="B36" s="1" t="s">
        <v>650</v>
      </c>
      <c r="C36" s="23">
        <v>7.58</v>
      </c>
      <c r="D36" s="1" t="s">
        <v>108</v>
      </c>
      <c r="E36" s="1" t="s">
        <v>651</v>
      </c>
      <c r="F36" s="4">
        <v>800000</v>
      </c>
      <c r="G36" s="4">
        <v>809.68</v>
      </c>
      <c r="H36" s="4">
        <v>3.03</v>
      </c>
    </row>
    <row r="37" spans="2:8">
      <c r="B37" s="1" t="s">
        <v>1984</v>
      </c>
      <c r="C37" s="23">
        <v>7.55</v>
      </c>
      <c r="D37" s="1" t="s">
        <v>108</v>
      </c>
      <c r="E37" s="1" t="s">
        <v>1985</v>
      </c>
      <c r="F37" s="4">
        <v>500000</v>
      </c>
      <c r="G37" s="4">
        <v>501.87</v>
      </c>
      <c r="H37" s="4">
        <v>1.88</v>
      </c>
    </row>
    <row r="38" spans="2:8">
      <c r="B38" s="1" t="s">
        <v>1986</v>
      </c>
      <c r="C38" s="23">
        <v>7.55</v>
      </c>
      <c r="D38" s="1" t="s">
        <v>108</v>
      </c>
      <c r="E38" s="1" t="s">
        <v>1987</v>
      </c>
      <c r="F38" s="4">
        <v>30000</v>
      </c>
      <c r="G38" s="4">
        <v>30.18</v>
      </c>
      <c r="H38" s="4">
        <v>0.11</v>
      </c>
    </row>
    <row r="39" spans="2:8">
      <c r="B39" s="2" t="s">
        <v>109</v>
      </c>
      <c r="C39" s="30"/>
      <c r="D39" s="2"/>
      <c r="E39" s="2"/>
      <c r="F39" s="10"/>
      <c r="G39" s="10">
        <f>SUM(G22:G38)</f>
        <v>18549.18</v>
      </c>
      <c r="H39" s="10">
        <f>SUM(H22:H38)</f>
        <v>69.42</v>
      </c>
    </row>
    <row r="40" spans="2:8">
      <c r="B40" s="2" t="s">
        <v>318</v>
      </c>
      <c r="C40" s="23"/>
    </row>
    <row r="41" spans="2:8">
      <c r="B41" s="1" t="s">
        <v>1988</v>
      </c>
      <c r="C41" s="23">
        <v>7.48</v>
      </c>
      <c r="D41" s="1" t="s">
        <v>320</v>
      </c>
      <c r="E41" s="1" t="s">
        <v>1989</v>
      </c>
      <c r="F41" s="4">
        <v>250</v>
      </c>
      <c r="G41" s="4">
        <v>2478.9499999999998</v>
      </c>
      <c r="H41" s="4">
        <v>9.2799999999999994</v>
      </c>
    </row>
    <row r="42" spans="2:8">
      <c r="B42" s="1" t="s">
        <v>1990</v>
      </c>
      <c r="C42" s="23">
        <v>7.63</v>
      </c>
      <c r="D42" s="1" t="s">
        <v>320</v>
      </c>
      <c r="E42" s="1" t="s">
        <v>1991</v>
      </c>
      <c r="F42" s="4">
        <v>200</v>
      </c>
      <c r="G42" s="4">
        <v>2005.24</v>
      </c>
      <c r="H42" s="4">
        <v>7.5</v>
      </c>
    </row>
    <row r="43" spans="2:8">
      <c r="B43" s="1" t="s">
        <v>1992</v>
      </c>
      <c r="C43" s="23">
        <v>7.61</v>
      </c>
      <c r="D43" s="1" t="s">
        <v>320</v>
      </c>
      <c r="E43" s="1" t="s">
        <v>1993</v>
      </c>
      <c r="F43" s="4">
        <v>200</v>
      </c>
      <c r="G43" s="4">
        <v>2002.09</v>
      </c>
      <c r="H43" s="4">
        <v>7.49</v>
      </c>
    </row>
    <row r="44" spans="2:8">
      <c r="B44" s="1" t="s">
        <v>1994</v>
      </c>
      <c r="C44" s="23">
        <v>7.41</v>
      </c>
      <c r="D44" s="1" t="s">
        <v>320</v>
      </c>
      <c r="E44" s="1" t="s">
        <v>1995</v>
      </c>
      <c r="F44" s="4">
        <v>100</v>
      </c>
      <c r="G44" s="4">
        <v>995.68</v>
      </c>
      <c r="H44" s="4">
        <v>3.73</v>
      </c>
    </row>
    <row r="45" spans="2:8">
      <c r="B45" s="2" t="s">
        <v>336</v>
      </c>
      <c r="C45" s="9"/>
      <c r="D45" s="2"/>
      <c r="E45" s="2"/>
      <c r="F45" s="10"/>
      <c r="G45" s="10">
        <f>SUM(G40:G44)</f>
        <v>7481.96</v>
      </c>
      <c r="H45" s="10">
        <f>SUM(H40:H44)</f>
        <v>28.000000000000004</v>
      </c>
    </row>
    <row r="46" spans="2:8">
      <c r="B46" s="2" t="s">
        <v>397</v>
      </c>
      <c r="C46" s="9"/>
      <c r="D46" s="2"/>
      <c r="E46" s="2"/>
      <c r="F46" s="10"/>
      <c r="G46" s="10">
        <v>825</v>
      </c>
      <c r="H46" s="10">
        <v>3.09</v>
      </c>
    </row>
    <row r="47" spans="2:8">
      <c r="B47" s="2" t="s">
        <v>116</v>
      </c>
      <c r="C47" s="9"/>
      <c r="D47" s="2"/>
      <c r="E47" s="2"/>
      <c r="F47" s="10"/>
      <c r="G47" s="10">
        <v>26856.14</v>
      </c>
      <c r="H47" s="10">
        <v>100.51</v>
      </c>
    </row>
    <row r="48" spans="2:8">
      <c r="B48" s="2" t="s">
        <v>117</v>
      </c>
      <c r="C48" s="9"/>
      <c r="D48" s="2"/>
      <c r="E48" s="2"/>
      <c r="F48" s="10"/>
      <c r="G48" s="10">
        <v>-134.82356729000094</v>
      </c>
      <c r="H48" s="10">
        <v>-0.51000000000000512</v>
      </c>
    </row>
    <row r="49" spans="2:8">
      <c r="B49" s="2" t="s">
        <v>118</v>
      </c>
      <c r="C49" s="9"/>
      <c r="D49" s="2"/>
      <c r="E49" s="2"/>
      <c r="F49" s="10"/>
      <c r="G49" s="10">
        <v>26721.316432709998</v>
      </c>
      <c r="H49" s="10">
        <v>100</v>
      </c>
    </row>
    <row r="50" spans="2:8">
      <c r="B50" s="1" t="s">
        <v>119</v>
      </c>
    </row>
    <row r="51" spans="2:8">
      <c r="B51" s="1" t="s">
        <v>120</v>
      </c>
    </row>
    <row r="52" spans="2:8">
      <c r="B52" s="2" t="s">
        <v>121</v>
      </c>
      <c r="C52" s="31">
        <v>44742</v>
      </c>
    </row>
    <row r="53" spans="2:8" ht="25.5">
      <c r="B53" s="11" t="s">
        <v>122</v>
      </c>
      <c r="C53" s="9" t="s">
        <v>123</v>
      </c>
    </row>
    <row r="54" spans="2:8">
      <c r="B54" s="2"/>
    </row>
    <row r="55" spans="2:8">
      <c r="B55" s="2" t="s">
        <v>1054</v>
      </c>
      <c r="C55" s="9" t="s">
        <v>123</v>
      </c>
    </row>
    <row r="56" spans="2:8">
      <c r="B56" s="2" t="s">
        <v>1055</v>
      </c>
      <c r="C56" s="9" t="s">
        <v>123</v>
      </c>
    </row>
    <row r="57" spans="2:8">
      <c r="B57" s="2" t="s">
        <v>1996</v>
      </c>
      <c r="C57" s="9"/>
    </row>
    <row r="58" spans="2:8">
      <c r="B58" s="2" t="s">
        <v>1997</v>
      </c>
      <c r="C58" s="9"/>
    </row>
    <row r="59" spans="2:8">
      <c r="B59" s="2" t="s">
        <v>1998</v>
      </c>
      <c r="C59" s="9"/>
    </row>
    <row r="60" spans="2:8">
      <c r="B60" s="2" t="s">
        <v>1999</v>
      </c>
      <c r="C60" s="9"/>
    </row>
    <row r="61" spans="2:8">
      <c r="B61" s="2" t="s">
        <v>126</v>
      </c>
      <c r="C61" s="9"/>
    </row>
    <row r="62" spans="2:8">
      <c r="B62" s="24" t="s">
        <v>2000</v>
      </c>
    </row>
  </sheetData>
  <mergeCells count="8">
    <mergeCell ref="C12:C13"/>
    <mergeCell ref="D12:D13"/>
    <mergeCell ref="E12:E13"/>
    <mergeCell ref="B1:E1"/>
    <mergeCell ref="C3:C7"/>
    <mergeCell ref="D3:D7"/>
    <mergeCell ref="B10:E10"/>
    <mergeCell ref="B11:E11"/>
  </mergeCells>
  <hyperlinks>
    <hyperlink ref="A1" location="Index!A1" display="Index" xr:uid="{AE293024-5415-42CD-8EC3-19A5049CC107}"/>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193</vt:i4>
      </vt:variant>
    </vt:vector>
  </HeadingPairs>
  <TitlesOfParts>
    <vt:vector size="243" baseType="lpstr">
      <vt:lpstr>Index</vt:lpstr>
      <vt:lpstr>TATA Scheme Risk-O-Meters</vt:lpstr>
      <vt:lpstr>Dividend History</vt:lpstr>
      <vt:lpstr>TAF</vt:lpstr>
      <vt:lpstr>TBAF</vt:lpstr>
      <vt:lpstr>TMIF</vt:lpstr>
      <vt:lpstr>TMAOF</vt:lpstr>
      <vt:lpstr>TEGF</vt:lpstr>
      <vt:lpstr>TTOFE</vt:lpstr>
      <vt:lpstr>TEOF</vt:lpstr>
      <vt:lpstr>TINR</vt:lpstr>
      <vt:lpstr>TSCAPF</vt:lpstr>
      <vt:lpstr>TDIVYF</vt:lpstr>
      <vt:lpstr>TEQPEF</vt:lpstr>
      <vt:lpstr>TMCAPF</vt:lpstr>
      <vt:lpstr>TFEF</vt:lpstr>
      <vt:lpstr>TTSF96</vt:lpstr>
      <vt:lpstr>TBFSF</vt:lpstr>
      <vt:lpstr>TDIF</vt:lpstr>
      <vt:lpstr>TICF</vt:lpstr>
      <vt:lpstr>TIPHF</vt:lpstr>
      <vt:lpstr>TREF</vt:lpstr>
      <vt:lpstr>TISF</vt:lpstr>
      <vt:lpstr>TIFSA</vt:lpstr>
      <vt:lpstr>TIFNA</vt:lpstr>
      <vt:lpstr>TNPBETF</vt:lpstr>
      <vt:lpstr>TNETF</vt:lpstr>
      <vt:lpstr>TNIDETF</vt:lpstr>
      <vt:lpstr>TNIDFOF</vt:lpstr>
      <vt:lpstr>TCS</vt:lpstr>
      <vt:lpstr>TYCF</vt:lpstr>
      <vt:lpstr>TBCF</vt:lpstr>
      <vt:lpstr>TQNTF</vt:lpstr>
      <vt:lpstr>TRSFP</vt:lpstr>
      <vt:lpstr>TRSFM</vt:lpstr>
      <vt:lpstr>TRSFC</vt:lpstr>
      <vt:lpstr>TLF</vt:lpstr>
      <vt:lpstr>TSTBF</vt:lpstr>
      <vt:lpstr>TFF</vt:lpstr>
      <vt:lpstr>TIPF</vt:lpstr>
      <vt:lpstr>TFRF</vt:lpstr>
      <vt:lpstr>TFRSTF</vt:lpstr>
      <vt:lpstr>TUSTF</vt:lpstr>
      <vt:lpstr>TCORPBF</vt:lpstr>
      <vt:lpstr>TIFA</vt:lpstr>
      <vt:lpstr>TGSFR</vt:lpstr>
      <vt:lpstr>TOF</vt:lpstr>
      <vt:lpstr>TDBF</vt:lpstr>
      <vt:lpstr>TBPSUF</vt:lpstr>
      <vt:lpstr>TNSIFDEC27</vt:lpstr>
      <vt:lpstr>Index!Main_Sheet</vt:lpstr>
      <vt:lpstr>TAF</vt:lpstr>
      <vt:lpstr>TAF!TAF_Debt_Related</vt:lpstr>
      <vt:lpstr>TAF!TAF_EQ</vt:lpstr>
      <vt:lpstr>TAF!TAF_EQ_Related</vt:lpstr>
      <vt:lpstr>TAF!TAF_FD</vt:lpstr>
      <vt:lpstr>TAF!TAF_GOV_SEC</vt:lpstr>
      <vt:lpstr>TAF!TAF_MM</vt:lpstr>
      <vt:lpstr>TAF!TAF_Mutual_F_Units</vt:lpstr>
      <vt:lpstr>TAF!TAFNAV</vt:lpstr>
      <vt:lpstr>TBAF</vt:lpstr>
      <vt:lpstr>TBAF!TBAF_Debt_Related</vt:lpstr>
      <vt:lpstr>TBAF!TBAF_EQ</vt:lpstr>
      <vt:lpstr>TBAF!TBAF_EQ_Related</vt:lpstr>
      <vt:lpstr>TBAF!TBAF_GOV_SEC</vt:lpstr>
      <vt:lpstr>TBAF!TBAFNAV</vt:lpstr>
      <vt:lpstr>TBCF</vt:lpstr>
      <vt:lpstr>TBCF!TBCF_EQ</vt:lpstr>
      <vt:lpstr>TBCF!TBCFNAV</vt:lpstr>
      <vt:lpstr>TBFSF</vt:lpstr>
      <vt:lpstr>TBFSF!TBFSF_EQ</vt:lpstr>
      <vt:lpstr>TBFSF!TBFSFNAV</vt:lpstr>
      <vt:lpstr>TBPSUF!TBPSUF</vt:lpstr>
      <vt:lpstr>TBPSUF!TBPSUF_Debt_Related</vt:lpstr>
      <vt:lpstr>TBPSUF!TBPSUF_GOV_SEC</vt:lpstr>
      <vt:lpstr>TBPSUF!TBPSUFNAV</vt:lpstr>
      <vt:lpstr>TCORPBF!TCORPBF</vt:lpstr>
      <vt:lpstr>TCORPBF!TCORPBF_Debt_Related</vt:lpstr>
      <vt:lpstr>TCORPBF!TCORPBF_GOV_SEC</vt:lpstr>
      <vt:lpstr>TCORPBF!TCORPBFNAV</vt:lpstr>
      <vt:lpstr>TCS</vt:lpstr>
      <vt:lpstr>TCS!TCS_EQ</vt:lpstr>
      <vt:lpstr>TCS!TCSNAV</vt:lpstr>
      <vt:lpstr>TDBF!TDBF</vt:lpstr>
      <vt:lpstr>TDBF!TDBF_Debt_Related</vt:lpstr>
      <vt:lpstr>TDBF!TDBF_GOV_SEC</vt:lpstr>
      <vt:lpstr>TDBF!TDBFNAV</vt:lpstr>
      <vt:lpstr>TDIF</vt:lpstr>
      <vt:lpstr>TDIF!TDIF_EQ</vt:lpstr>
      <vt:lpstr>TDIF!TDIF_Foreign_Units</vt:lpstr>
      <vt:lpstr>TDIF!TDIFNAV</vt:lpstr>
      <vt:lpstr>TDIVYF</vt:lpstr>
      <vt:lpstr>TDIVYF!TDIVYF_Debt_Related</vt:lpstr>
      <vt:lpstr>TDIVYF!TDIVYF_EQ</vt:lpstr>
      <vt:lpstr>TDIVYF!TDIVYF_GOV_SEC</vt:lpstr>
      <vt:lpstr>TDIVYF!TDIVYFNAV</vt:lpstr>
      <vt:lpstr>TEGF</vt:lpstr>
      <vt:lpstr>TEGF!TEGF_Debt_Related</vt:lpstr>
      <vt:lpstr>TEGF!TEGF_EQ</vt:lpstr>
      <vt:lpstr>TEGF!TEGF_GOV_SEC</vt:lpstr>
      <vt:lpstr>TEGF!TEGF_MM</vt:lpstr>
      <vt:lpstr>TEGF!TEGFNAV</vt:lpstr>
      <vt:lpstr>TEOF</vt:lpstr>
      <vt:lpstr>TEOF!TEOF_EQ</vt:lpstr>
      <vt:lpstr>TEOF!TEOFNAV</vt:lpstr>
      <vt:lpstr>TEQPEF</vt:lpstr>
      <vt:lpstr>TEQPEF!TEQPEF_EQ</vt:lpstr>
      <vt:lpstr>TEQPEF!TEQPEFNAV</vt:lpstr>
      <vt:lpstr>TFEF</vt:lpstr>
      <vt:lpstr>TFEF!TFEF_EQ</vt:lpstr>
      <vt:lpstr>TFEF!TFEFNAV</vt:lpstr>
      <vt:lpstr>TFF!TFF</vt:lpstr>
      <vt:lpstr>TFF!TFF_Debt_Related</vt:lpstr>
      <vt:lpstr>TFF!TFF_GOV_SEC</vt:lpstr>
      <vt:lpstr>TFF!TFF_MM</vt:lpstr>
      <vt:lpstr>TFF!TFFNAV</vt:lpstr>
      <vt:lpstr>TFRF!TFRF</vt:lpstr>
      <vt:lpstr>TFRF!TFRF_Debt_Related</vt:lpstr>
      <vt:lpstr>TFRF!TFRF_GOV_SEC</vt:lpstr>
      <vt:lpstr>TFRF!TFRFNAV</vt:lpstr>
      <vt:lpstr>TFRSTF!TFRSTF</vt:lpstr>
      <vt:lpstr>TFRSTF!TFRSTF_GOV_SEC</vt:lpstr>
      <vt:lpstr>TFRSTF!TFRSTF_MM</vt:lpstr>
      <vt:lpstr>TFRSTF!TFRSTFNAV</vt:lpstr>
      <vt:lpstr>TGSFR!TGSFR</vt:lpstr>
      <vt:lpstr>TGSFR!TGSFR_GOV_SEC</vt:lpstr>
      <vt:lpstr>TGSFR!TGSFR_MM</vt:lpstr>
      <vt:lpstr>TGSFR!TGSFRNAV</vt:lpstr>
      <vt:lpstr>TICF</vt:lpstr>
      <vt:lpstr>TICF!TICF_Debt_Related</vt:lpstr>
      <vt:lpstr>TICF!TICF_EQ</vt:lpstr>
      <vt:lpstr>TICF!TICFNAV</vt:lpstr>
      <vt:lpstr>TIFA!TIFA</vt:lpstr>
      <vt:lpstr>TIFA!TIFA_Debt_Related</vt:lpstr>
      <vt:lpstr>TIFA!TIFA_Debt_Related_UNLISTED</vt:lpstr>
      <vt:lpstr>TIFA!TIFA_GOV_SEC</vt:lpstr>
      <vt:lpstr>TIFA!TIFANAV</vt:lpstr>
      <vt:lpstr>TIFNA</vt:lpstr>
      <vt:lpstr>TIFNA!TIFNA_Debt_Related</vt:lpstr>
      <vt:lpstr>TIFNA!TIFNA_EQ</vt:lpstr>
      <vt:lpstr>TIFNA!TIFNANAV</vt:lpstr>
      <vt:lpstr>TIFSA</vt:lpstr>
      <vt:lpstr>TIFSA!TIFSA_EQ</vt:lpstr>
      <vt:lpstr>TIFSA!TIFSANAV</vt:lpstr>
      <vt:lpstr>TINR</vt:lpstr>
      <vt:lpstr>TINR!TINR_EQ</vt:lpstr>
      <vt:lpstr>TINR!TINRNAV</vt:lpstr>
      <vt:lpstr>TIPF!TIPF</vt:lpstr>
      <vt:lpstr>TIPF!TIPF_Debt_Related</vt:lpstr>
      <vt:lpstr>TIPF!TIPF_Debt_Related_UNLISTED</vt:lpstr>
      <vt:lpstr>TIPF!TIPF_GOV_SEC</vt:lpstr>
      <vt:lpstr>TIPF!TIPFNAV</vt:lpstr>
      <vt:lpstr>TIPHF</vt:lpstr>
      <vt:lpstr>TIPHF!TIPHF_EQ</vt:lpstr>
      <vt:lpstr>TIPHF!TIPHFNAV</vt:lpstr>
      <vt:lpstr>TISF</vt:lpstr>
      <vt:lpstr>TISF!TISF_EQ</vt:lpstr>
      <vt:lpstr>TISF!TISFNAV</vt:lpstr>
      <vt:lpstr>TLF!TLF</vt:lpstr>
      <vt:lpstr>TLF!TLF_GOV_SEC</vt:lpstr>
      <vt:lpstr>TLF!TLF_MM</vt:lpstr>
      <vt:lpstr>TLF!TLFNAV</vt:lpstr>
      <vt:lpstr>TMAOF</vt:lpstr>
      <vt:lpstr>TMAOF!TMAOF_Debt_Related</vt:lpstr>
      <vt:lpstr>TMAOF!TMAOF_EQ</vt:lpstr>
      <vt:lpstr>TMAOF!TMAOF_EQ_Related</vt:lpstr>
      <vt:lpstr>TMAOF!TMAOF_GOV_SEC</vt:lpstr>
      <vt:lpstr>TMAOF!TMAOF_MM</vt:lpstr>
      <vt:lpstr>TMAOF!TMAOFNAV</vt:lpstr>
      <vt:lpstr>TMCAPF</vt:lpstr>
      <vt:lpstr>TMCAPF!TMCAPF_EQ</vt:lpstr>
      <vt:lpstr>TMCAPF!TMCAPFNAV</vt:lpstr>
      <vt:lpstr>TMIF</vt:lpstr>
      <vt:lpstr>TMIF!TMIF_Debt_Related</vt:lpstr>
      <vt:lpstr>TMIF!TMIF_EQ</vt:lpstr>
      <vt:lpstr>TMIF!TMIF_EQ_Related</vt:lpstr>
      <vt:lpstr>TMIF!TMIF_GOV_SEC</vt:lpstr>
      <vt:lpstr>TMIF!TMIFNAV</vt:lpstr>
      <vt:lpstr>TNETF</vt:lpstr>
      <vt:lpstr>TNETF!TNETF_Debt_Related</vt:lpstr>
      <vt:lpstr>TNETF!TNETF_EQ</vt:lpstr>
      <vt:lpstr>TNETF!TNETFNAV</vt:lpstr>
      <vt:lpstr>TNIDETF</vt:lpstr>
      <vt:lpstr>TNIDETF!TNIDETF_EQ</vt:lpstr>
      <vt:lpstr>TNIDETF!TNIDETFNAV</vt:lpstr>
      <vt:lpstr>TNIDFOF</vt:lpstr>
      <vt:lpstr>TNIDFOF!TNIDFOF_Mutual_F_Units</vt:lpstr>
      <vt:lpstr>TNIDFOF!TNIDFOFNAV</vt:lpstr>
      <vt:lpstr>TNPBETF</vt:lpstr>
      <vt:lpstr>TNPBETF!TNPBETF_EQ</vt:lpstr>
      <vt:lpstr>TNPBETF!TNPBETFNAV</vt:lpstr>
      <vt:lpstr>TNSIFDEC27!TNSIFDEC27</vt:lpstr>
      <vt:lpstr>TNSIFDEC27!TNSIFDEC27_Debt_Related</vt:lpstr>
      <vt:lpstr>TNSIFDEC27!TNSIFDEC27_GOV_SEC</vt:lpstr>
      <vt:lpstr>TNSIFDEC27!TNSIFDEC27NAV</vt:lpstr>
      <vt:lpstr>TOF!TOF</vt:lpstr>
      <vt:lpstr>TOF!TOFNAV</vt:lpstr>
      <vt:lpstr>TQNTF</vt:lpstr>
      <vt:lpstr>TQNTF!TQNTF_Debt_Related</vt:lpstr>
      <vt:lpstr>TQNTF!TQNTF_EQ</vt:lpstr>
      <vt:lpstr>TQNTF!TQNTFNAV</vt:lpstr>
      <vt:lpstr>TREF</vt:lpstr>
      <vt:lpstr>TREF!TREF_EQ</vt:lpstr>
      <vt:lpstr>TREF!TREFNAV</vt:lpstr>
      <vt:lpstr>TRSFC!TRSFC</vt:lpstr>
      <vt:lpstr>TRSFC!TRSFC_Debt_Related</vt:lpstr>
      <vt:lpstr>TRSFC!TRSFC_EQ</vt:lpstr>
      <vt:lpstr>TRSFC!TRSFC_GOV_SEC</vt:lpstr>
      <vt:lpstr>TRSFC!TRSFC_MM</vt:lpstr>
      <vt:lpstr>TRSFC!TRSFCNAV</vt:lpstr>
      <vt:lpstr>TRSFM</vt:lpstr>
      <vt:lpstr>TRSFM!TRSFM_Debt_Related</vt:lpstr>
      <vt:lpstr>TRSFM!TRSFM_Debt_Related_UNLISTED</vt:lpstr>
      <vt:lpstr>TRSFM!TRSFM_EQ</vt:lpstr>
      <vt:lpstr>TRSFM!TRSFM_GOV_SEC</vt:lpstr>
      <vt:lpstr>TRSFM!TRSFM_MM</vt:lpstr>
      <vt:lpstr>TRSFM!TRSFMNAV</vt:lpstr>
      <vt:lpstr>TRSFP</vt:lpstr>
      <vt:lpstr>TRSFP!TRSFP_EQ</vt:lpstr>
      <vt:lpstr>TRSFP!TRSFPNAV</vt:lpstr>
      <vt:lpstr>TSCAPF</vt:lpstr>
      <vt:lpstr>TSCAPF!TSCAPF_EQ</vt:lpstr>
      <vt:lpstr>TSCAPF!TSCAPFNAV</vt:lpstr>
      <vt:lpstr>TSTBF!TSTBF</vt:lpstr>
      <vt:lpstr>TSTBF!TSTBF_Debt_Related</vt:lpstr>
      <vt:lpstr>TSTBF!TSTBF_Debt_Related_UNLISTED</vt:lpstr>
      <vt:lpstr>TSTBF!TSTBF_GOV_SEC</vt:lpstr>
      <vt:lpstr>TSTBF!TSTBF_MM</vt:lpstr>
      <vt:lpstr>TSTBF!TSTBFNAV</vt:lpstr>
      <vt:lpstr>TTOFE</vt:lpstr>
      <vt:lpstr>TTOFE!TTOFE_EQ</vt:lpstr>
      <vt:lpstr>TTOFE!TTOFENAV</vt:lpstr>
      <vt:lpstr>TTSF96</vt:lpstr>
      <vt:lpstr>TTSF96!TTSF96_EQ</vt:lpstr>
      <vt:lpstr>TTSF96!TTSF96NAV</vt:lpstr>
      <vt:lpstr>TUSTF!TUSTF</vt:lpstr>
      <vt:lpstr>TUSTF!TUSTF_Debt_Related</vt:lpstr>
      <vt:lpstr>TUSTF!TUSTF_GOV_SEC</vt:lpstr>
      <vt:lpstr>TUSTF!TUSTF_MM</vt:lpstr>
      <vt:lpstr>TUSTF!TUSTFNAV</vt:lpstr>
      <vt:lpstr>TYCF</vt:lpstr>
      <vt:lpstr>TYCF!TYCF_EQ</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Poojari</dc:creator>
  <cp:lastModifiedBy>Suren Navkal</cp:lastModifiedBy>
  <dcterms:created xsi:type="dcterms:W3CDTF">2022-07-01T03:23:56Z</dcterms:created>
  <dcterms:modified xsi:type="dcterms:W3CDTF">2022-07-07T10:49:47Z</dcterms:modified>
</cp:coreProperties>
</file>