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drawings/drawing2.xml" ContentType="application/vnd.openxmlformats-officedocument.drawing+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drawings/drawing3.xml" ContentType="application/vnd.openxmlformats-officedocument.drawing+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drawings/drawing4.xml" ContentType="application/vnd.openxmlformats-officedocument.drawing+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5.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queryTables/queryTable28.xml" ContentType="application/vnd.openxmlformats-officedocument.spreadsheetml.queryTable+xml"/>
  <Override PartName="/xl/queryTables/queryTable29.xml" ContentType="application/vnd.openxmlformats-officedocument.spreadsheetml.queryTable+xml"/>
  <Override PartName="/xl/queryTables/queryTable30.xml" ContentType="application/vnd.openxmlformats-officedocument.spreadsheetml.queryTable+xml"/>
  <Override PartName="/xl/drawings/drawing6.xml" ContentType="application/vnd.openxmlformats-officedocument.drawing+xml"/>
  <Override PartName="/xl/queryTables/queryTable31.xml" ContentType="application/vnd.openxmlformats-officedocument.spreadsheetml.queryTable+xml"/>
  <Override PartName="/xl/queryTables/queryTable32.xml" ContentType="application/vnd.openxmlformats-officedocument.spreadsheetml.queryTable+xml"/>
  <Override PartName="/xl/queryTables/queryTable33.xml" ContentType="application/vnd.openxmlformats-officedocument.spreadsheetml.queryTable+xml"/>
  <Override PartName="/xl/drawings/drawing7.xml" ContentType="application/vnd.openxmlformats-officedocument.drawing+xml"/>
  <Override PartName="/xl/queryTables/queryTable34.xml" ContentType="application/vnd.openxmlformats-officedocument.spreadsheetml.queryTable+xml"/>
  <Override PartName="/xl/queryTables/queryTable35.xml" ContentType="application/vnd.openxmlformats-officedocument.spreadsheetml.queryTable+xml"/>
  <Override PartName="/xl/drawings/drawing8.xml" ContentType="application/vnd.openxmlformats-officedocument.drawing+xml"/>
  <Override PartName="/xl/queryTables/queryTable36.xml" ContentType="application/vnd.openxmlformats-officedocument.spreadsheetml.queryTable+xml"/>
  <Override PartName="/xl/queryTables/queryTable37.xml" ContentType="application/vnd.openxmlformats-officedocument.spreadsheetml.queryTable+xml"/>
  <Override PartName="/xl/drawings/drawing9.xml" ContentType="application/vnd.openxmlformats-officedocument.drawing+xml"/>
  <Override PartName="/xl/queryTables/queryTable38.xml" ContentType="application/vnd.openxmlformats-officedocument.spreadsheetml.queryTable+xml"/>
  <Override PartName="/xl/queryTables/queryTable39.xml" ContentType="application/vnd.openxmlformats-officedocument.spreadsheetml.queryTable+xml"/>
  <Override PartName="/xl/drawings/drawing10.xml" ContentType="application/vnd.openxmlformats-officedocument.drawing+xml"/>
  <Override PartName="/xl/queryTables/queryTable40.xml" ContentType="application/vnd.openxmlformats-officedocument.spreadsheetml.queryTable+xml"/>
  <Override PartName="/xl/queryTables/queryTable41.xml" ContentType="application/vnd.openxmlformats-officedocument.spreadsheetml.queryTable+xml"/>
  <Override PartName="/xl/drawings/drawing11.xml" ContentType="application/vnd.openxmlformats-officedocument.drawing+xml"/>
  <Override PartName="/xl/queryTables/queryTable42.xml" ContentType="application/vnd.openxmlformats-officedocument.spreadsheetml.queryTable+xml"/>
  <Override PartName="/xl/queryTables/queryTable43.xml" ContentType="application/vnd.openxmlformats-officedocument.spreadsheetml.queryTable+xml"/>
  <Override PartName="/xl/drawings/drawing12.xml" ContentType="application/vnd.openxmlformats-officedocument.drawing+xml"/>
  <Override PartName="/xl/queryTables/queryTable44.xml" ContentType="application/vnd.openxmlformats-officedocument.spreadsheetml.queryTable+xml"/>
  <Override PartName="/xl/queryTables/queryTable45.xml" ContentType="application/vnd.openxmlformats-officedocument.spreadsheetml.queryTable+xml"/>
  <Override PartName="/xl/drawings/drawing13.xml" ContentType="application/vnd.openxmlformats-officedocument.drawing+xml"/>
  <Override PartName="/xl/queryTables/queryTable46.xml" ContentType="application/vnd.openxmlformats-officedocument.spreadsheetml.queryTable+xml"/>
  <Override PartName="/xl/queryTables/queryTable47.xml" ContentType="application/vnd.openxmlformats-officedocument.spreadsheetml.queryTable+xml"/>
  <Override PartName="/xl/drawings/drawing14.xml" ContentType="application/vnd.openxmlformats-officedocument.drawing+xml"/>
  <Override PartName="/xl/queryTables/queryTable48.xml" ContentType="application/vnd.openxmlformats-officedocument.spreadsheetml.queryTable+xml"/>
  <Override PartName="/xl/queryTables/queryTable49.xml" ContentType="application/vnd.openxmlformats-officedocument.spreadsheetml.queryTable+xml"/>
  <Override PartName="/xl/queryTables/queryTable50.xml" ContentType="application/vnd.openxmlformats-officedocument.spreadsheetml.queryTable+xml"/>
  <Override PartName="/xl/queryTables/queryTable51.xml" ContentType="application/vnd.openxmlformats-officedocument.spreadsheetml.queryTable+xml"/>
  <Override PartName="/xl/drawings/drawing15.xml" ContentType="application/vnd.openxmlformats-officedocument.drawing+xml"/>
  <Override PartName="/xl/queryTables/queryTable52.xml" ContentType="application/vnd.openxmlformats-officedocument.spreadsheetml.queryTable+xml"/>
  <Override PartName="/xl/queryTables/queryTable53.xml" ContentType="application/vnd.openxmlformats-officedocument.spreadsheetml.queryTable+xml"/>
  <Override PartName="/xl/drawings/drawing16.xml" ContentType="application/vnd.openxmlformats-officedocument.drawing+xml"/>
  <Override PartName="/xl/queryTables/queryTable54.xml" ContentType="application/vnd.openxmlformats-officedocument.spreadsheetml.queryTable+xml"/>
  <Override PartName="/xl/queryTables/queryTable55.xml" ContentType="application/vnd.openxmlformats-officedocument.spreadsheetml.queryTable+xml"/>
  <Override PartName="/xl/queryTables/queryTable56.xml" ContentType="application/vnd.openxmlformats-officedocument.spreadsheetml.queryTable+xml"/>
  <Override PartName="/xl/drawings/drawing17.xml" ContentType="application/vnd.openxmlformats-officedocument.drawing+xml"/>
  <Override PartName="/xl/queryTables/queryTable57.xml" ContentType="application/vnd.openxmlformats-officedocument.spreadsheetml.queryTable+xml"/>
  <Override PartName="/xl/queryTables/queryTable58.xml" ContentType="application/vnd.openxmlformats-officedocument.spreadsheetml.queryTable+xml"/>
  <Override PartName="/xl/queryTables/queryTable59.xml" ContentType="application/vnd.openxmlformats-officedocument.spreadsheetml.queryTable+xml"/>
  <Override PartName="/xl/drawings/drawing18.xml" ContentType="application/vnd.openxmlformats-officedocument.drawing+xml"/>
  <Override PartName="/xl/queryTables/queryTable60.xml" ContentType="application/vnd.openxmlformats-officedocument.spreadsheetml.queryTable+xml"/>
  <Override PartName="/xl/queryTables/queryTable61.xml" ContentType="application/vnd.openxmlformats-officedocument.spreadsheetml.queryTable+xml"/>
  <Override PartName="/xl/drawings/drawing19.xml" ContentType="application/vnd.openxmlformats-officedocument.drawing+xml"/>
  <Override PartName="/xl/queryTables/queryTable62.xml" ContentType="application/vnd.openxmlformats-officedocument.spreadsheetml.queryTable+xml"/>
  <Override PartName="/xl/queryTables/queryTable63.xml" ContentType="application/vnd.openxmlformats-officedocument.spreadsheetml.queryTable+xml"/>
  <Override PartName="/xl/drawings/drawing20.xml" ContentType="application/vnd.openxmlformats-officedocument.drawing+xml"/>
  <Override PartName="/xl/queryTables/queryTable64.xml" ContentType="application/vnd.openxmlformats-officedocument.spreadsheetml.queryTable+xml"/>
  <Override PartName="/xl/queryTables/queryTable65.xml" ContentType="application/vnd.openxmlformats-officedocument.spreadsheetml.queryTable+xml"/>
  <Override PartName="/xl/drawings/drawing21.xml" ContentType="application/vnd.openxmlformats-officedocument.drawing+xml"/>
  <Override PartName="/xl/queryTables/queryTable66.xml" ContentType="application/vnd.openxmlformats-officedocument.spreadsheetml.queryTable+xml"/>
  <Override PartName="/xl/queryTables/queryTable67.xml" ContentType="application/vnd.openxmlformats-officedocument.spreadsheetml.queryTable+xml"/>
  <Override PartName="/xl/drawings/drawing22.xml" ContentType="application/vnd.openxmlformats-officedocument.drawing+xml"/>
  <Override PartName="/xl/queryTables/queryTable68.xml" ContentType="application/vnd.openxmlformats-officedocument.spreadsheetml.queryTable+xml"/>
  <Override PartName="/xl/queryTables/queryTable69.xml" ContentType="application/vnd.openxmlformats-officedocument.spreadsheetml.queryTable+xml"/>
  <Override PartName="/xl/queryTables/queryTable70.xml" ContentType="application/vnd.openxmlformats-officedocument.spreadsheetml.queryTable+xml"/>
  <Override PartName="/xl/drawings/drawing23.xml" ContentType="application/vnd.openxmlformats-officedocument.drawing+xml"/>
  <Override PartName="/xl/queryTables/queryTable71.xml" ContentType="application/vnd.openxmlformats-officedocument.spreadsheetml.queryTable+xml"/>
  <Override PartName="/xl/queryTables/queryTable72.xml" ContentType="application/vnd.openxmlformats-officedocument.spreadsheetml.queryTable+xml"/>
  <Override PartName="/xl/drawings/drawing24.xml" ContentType="application/vnd.openxmlformats-officedocument.drawing+xml"/>
  <Override PartName="/xl/queryTables/queryTable73.xml" ContentType="application/vnd.openxmlformats-officedocument.spreadsheetml.queryTable+xml"/>
  <Override PartName="/xl/queryTables/queryTable74.xml" ContentType="application/vnd.openxmlformats-officedocument.spreadsheetml.queryTable+xml"/>
  <Override PartName="/xl/queryTables/queryTable75.xml" ContentType="application/vnd.openxmlformats-officedocument.spreadsheetml.queryTable+xml"/>
  <Override PartName="/xl/drawings/drawing25.xml" ContentType="application/vnd.openxmlformats-officedocument.drawing+xml"/>
  <Override PartName="/xl/queryTables/queryTable76.xml" ContentType="application/vnd.openxmlformats-officedocument.spreadsheetml.queryTable+xml"/>
  <Override PartName="/xl/queryTables/queryTable77.xml" ContentType="application/vnd.openxmlformats-officedocument.spreadsheetml.queryTable+xml"/>
  <Override PartName="/xl/drawings/drawing26.xml" ContentType="application/vnd.openxmlformats-officedocument.drawing+xml"/>
  <Override PartName="/xl/queryTables/queryTable78.xml" ContentType="application/vnd.openxmlformats-officedocument.spreadsheetml.queryTable+xml"/>
  <Override PartName="/xl/queryTables/queryTable79.xml" ContentType="application/vnd.openxmlformats-officedocument.spreadsheetml.queryTable+xml"/>
  <Override PartName="/xl/drawings/drawing27.xml" ContentType="application/vnd.openxmlformats-officedocument.drawing+xml"/>
  <Override PartName="/xl/queryTables/queryTable80.xml" ContentType="application/vnd.openxmlformats-officedocument.spreadsheetml.queryTable+xml"/>
  <Override PartName="/xl/queryTables/queryTable81.xml" ContentType="application/vnd.openxmlformats-officedocument.spreadsheetml.queryTable+xml"/>
  <Override PartName="/xl/drawings/drawing28.xml" ContentType="application/vnd.openxmlformats-officedocument.drawing+xml"/>
  <Override PartName="/xl/queryTables/queryTable82.xml" ContentType="application/vnd.openxmlformats-officedocument.spreadsheetml.queryTable+xml"/>
  <Override PartName="/xl/queryTables/queryTable83.xml" ContentType="application/vnd.openxmlformats-officedocument.spreadsheetml.queryTable+xml"/>
  <Override PartName="/xl/drawings/drawing29.xml" ContentType="application/vnd.openxmlformats-officedocument.drawing+xml"/>
  <Override PartName="/xl/queryTables/queryTable84.xml" ContentType="application/vnd.openxmlformats-officedocument.spreadsheetml.queryTable+xml"/>
  <Override PartName="/xl/queryTables/queryTable85.xml" ContentType="application/vnd.openxmlformats-officedocument.spreadsheetml.queryTable+xml"/>
  <Override PartName="/xl/drawings/drawing30.xml" ContentType="application/vnd.openxmlformats-officedocument.drawing+xml"/>
  <Override PartName="/xl/queryTables/queryTable86.xml" ContentType="application/vnd.openxmlformats-officedocument.spreadsheetml.queryTable+xml"/>
  <Override PartName="/xl/queryTables/queryTable87.xml" ContentType="application/vnd.openxmlformats-officedocument.spreadsheetml.queryTable+xml"/>
  <Override PartName="/xl/queryTables/queryTable88.xml" ContentType="application/vnd.openxmlformats-officedocument.spreadsheetml.queryTable+xml"/>
  <Override PartName="/xl/drawings/drawing31.xml" ContentType="application/vnd.openxmlformats-officedocument.drawing+xml"/>
  <Override PartName="/xl/queryTables/queryTable89.xml" ContentType="application/vnd.openxmlformats-officedocument.spreadsheetml.queryTable+xml"/>
  <Override PartName="/xl/queryTables/queryTable90.xml" ContentType="application/vnd.openxmlformats-officedocument.spreadsheetml.queryTable+xml"/>
  <Override PartName="/xl/queryTables/queryTable91.xml" ContentType="application/vnd.openxmlformats-officedocument.spreadsheetml.queryTable+xml"/>
  <Override PartName="/xl/drawings/drawing32.xml" ContentType="application/vnd.openxmlformats-officedocument.drawing+xml"/>
  <Override PartName="/xl/queryTables/queryTable92.xml" ContentType="application/vnd.openxmlformats-officedocument.spreadsheetml.queryTable+xml"/>
  <Override PartName="/xl/queryTables/queryTable93.xml" ContentType="application/vnd.openxmlformats-officedocument.spreadsheetml.queryTable+xml"/>
  <Override PartName="/xl/drawings/drawing33.xml" ContentType="application/vnd.openxmlformats-officedocument.drawing+xml"/>
  <Override PartName="/xl/queryTables/queryTable94.xml" ContentType="application/vnd.openxmlformats-officedocument.spreadsheetml.queryTable+xml"/>
  <Override PartName="/xl/queryTables/queryTable95.xml" ContentType="application/vnd.openxmlformats-officedocument.spreadsheetml.queryTable+xml"/>
  <Override PartName="/xl/drawings/drawing34.xml" ContentType="application/vnd.openxmlformats-officedocument.drawing+xml"/>
  <Override PartName="/xl/queryTables/queryTable96.xml" ContentType="application/vnd.openxmlformats-officedocument.spreadsheetml.queryTable+xml"/>
  <Override PartName="/xl/queryTables/queryTable97.xml" ContentType="application/vnd.openxmlformats-officedocument.spreadsheetml.queryTable+xml"/>
  <Override PartName="/xl/queryTables/queryTable98.xml" ContentType="application/vnd.openxmlformats-officedocument.spreadsheetml.queryTable+xml"/>
  <Override PartName="/xl/queryTables/queryTable99.xml" ContentType="application/vnd.openxmlformats-officedocument.spreadsheetml.queryTable+xml"/>
  <Override PartName="/xl/queryTables/queryTable100.xml" ContentType="application/vnd.openxmlformats-officedocument.spreadsheetml.queryTable+xml"/>
  <Override PartName="/xl/drawings/drawing35.xml" ContentType="application/vnd.openxmlformats-officedocument.drawing+xml"/>
  <Override PartName="/xl/queryTables/queryTable101.xml" ContentType="application/vnd.openxmlformats-officedocument.spreadsheetml.queryTable+xml"/>
  <Override PartName="/xl/queryTables/queryTable102.xml" ContentType="application/vnd.openxmlformats-officedocument.spreadsheetml.queryTable+xml"/>
  <Override PartName="/xl/queryTables/queryTable103.xml" ContentType="application/vnd.openxmlformats-officedocument.spreadsheetml.queryTable+xml"/>
  <Override PartName="/xl/queryTables/queryTable104.xml" ContentType="application/vnd.openxmlformats-officedocument.spreadsheetml.queryTable+xml"/>
  <Override PartName="/xl/drawings/drawing36.xml" ContentType="application/vnd.openxmlformats-officedocument.drawing+xml"/>
  <Override PartName="/xl/queryTables/queryTable105.xml" ContentType="application/vnd.openxmlformats-officedocument.spreadsheetml.queryTable+xml"/>
  <Override PartName="/xl/queryTables/queryTable106.xml" ContentType="application/vnd.openxmlformats-officedocument.spreadsheetml.queryTable+xml"/>
  <Override PartName="/xl/queryTables/queryTable107.xml" ContentType="application/vnd.openxmlformats-officedocument.spreadsheetml.queryTable+xml"/>
  <Override PartName="/xl/drawings/drawing37.xml" ContentType="application/vnd.openxmlformats-officedocument.drawing+xml"/>
  <Override PartName="/xl/queryTables/queryTable108.xml" ContentType="application/vnd.openxmlformats-officedocument.spreadsheetml.queryTable+xml"/>
  <Override PartName="/xl/queryTables/queryTable109.xml" ContentType="application/vnd.openxmlformats-officedocument.spreadsheetml.queryTable+xml"/>
  <Override PartName="/xl/queryTables/queryTable110.xml" ContentType="application/vnd.openxmlformats-officedocument.spreadsheetml.queryTable+xml"/>
  <Override PartName="/xl/queryTables/queryTable111.xml" ContentType="application/vnd.openxmlformats-officedocument.spreadsheetml.queryTable+xml"/>
  <Override PartName="/xl/queryTables/queryTable112.xml" ContentType="application/vnd.openxmlformats-officedocument.spreadsheetml.queryTable+xml"/>
  <Override PartName="/xl/queryTables/queryTable113.xml" ContentType="application/vnd.openxmlformats-officedocument.spreadsheetml.queryTable+xml"/>
  <Override PartName="/xl/drawings/drawing38.xml" ContentType="application/vnd.openxmlformats-officedocument.drawing+xml"/>
  <Override PartName="/xl/queryTables/queryTable114.xml" ContentType="application/vnd.openxmlformats-officedocument.spreadsheetml.queryTable+xml"/>
  <Override PartName="/xl/queryTables/queryTable115.xml" ContentType="application/vnd.openxmlformats-officedocument.spreadsheetml.queryTable+xml"/>
  <Override PartName="/xl/queryTables/queryTable116.xml" ContentType="application/vnd.openxmlformats-officedocument.spreadsheetml.queryTable+xml"/>
  <Override PartName="/xl/queryTables/queryTable117.xml" ContentType="application/vnd.openxmlformats-officedocument.spreadsheetml.queryTable+xml"/>
  <Override PartName="/xl/drawings/drawing39.xml" ContentType="application/vnd.openxmlformats-officedocument.drawing+xml"/>
  <Override PartName="/xl/queryTables/queryTable118.xml" ContentType="application/vnd.openxmlformats-officedocument.spreadsheetml.queryTable+xml"/>
  <Override PartName="/xl/queryTables/queryTable119.xml" ContentType="application/vnd.openxmlformats-officedocument.spreadsheetml.queryTable+xml"/>
  <Override PartName="/xl/queryTables/queryTable120.xml" ContentType="application/vnd.openxmlformats-officedocument.spreadsheetml.queryTable+xml"/>
  <Override PartName="/xl/drawings/drawing40.xml" ContentType="application/vnd.openxmlformats-officedocument.drawing+xml"/>
  <Override PartName="/xl/queryTables/queryTable121.xml" ContentType="application/vnd.openxmlformats-officedocument.spreadsheetml.queryTable+xml"/>
  <Override PartName="/xl/queryTables/queryTable122.xml" ContentType="application/vnd.openxmlformats-officedocument.spreadsheetml.queryTable+xml"/>
  <Override PartName="/xl/queryTables/queryTable123.xml" ContentType="application/vnd.openxmlformats-officedocument.spreadsheetml.queryTable+xml"/>
  <Override PartName="/xl/queryTables/queryTable124.xml" ContentType="application/vnd.openxmlformats-officedocument.spreadsheetml.queryTable+xml"/>
  <Override PartName="/xl/drawings/drawing41.xml" ContentType="application/vnd.openxmlformats-officedocument.drawing+xml"/>
  <Override PartName="/xl/queryTables/queryTable125.xml" ContentType="application/vnd.openxmlformats-officedocument.spreadsheetml.queryTable+xml"/>
  <Override PartName="/xl/queryTables/queryTable126.xml" ContentType="application/vnd.openxmlformats-officedocument.spreadsheetml.queryTable+xml"/>
  <Override PartName="/xl/queryTables/queryTable127.xml" ContentType="application/vnd.openxmlformats-officedocument.spreadsheetml.queryTable+xml"/>
  <Override PartName="/xl/queryTables/queryTable128.xml" ContentType="application/vnd.openxmlformats-officedocument.spreadsheetml.queryTable+xml"/>
  <Override PartName="/xl/drawings/drawing42.xml" ContentType="application/vnd.openxmlformats-officedocument.drawing+xml"/>
  <Override PartName="/xl/queryTables/queryTable129.xml" ContentType="application/vnd.openxmlformats-officedocument.spreadsheetml.queryTable+xml"/>
  <Override PartName="/xl/drawings/drawing43.xml" ContentType="application/vnd.openxmlformats-officedocument.drawing+xml"/>
  <Override PartName="/xl/queryTables/queryTable130.xml" ContentType="application/vnd.openxmlformats-officedocument.spreadsheetml.queryTable+xml"/>
  <Override PartName="/xl/queryTables/queryTable131.xml" ContentType="application/vnd.openxmlformats-officedocument.spreadsheetml.queryTable+xml"/>
  <Override PartName="/xl/queryTables/queryTable132.xml" ContentType="application/vnd.openxmlformats-officedocument.spreadsheetml.queryTable+xml"/>
  <Override PartName="/xl/queryTables/queryTable133.xml" ContentType="application/vnd.openxmlformats-officedocument.spreadsheetml.queryTable+xml"/>
  <Override PartName="/xl/drawings/drawing44.xml" ContentType="application/vnd.openxmlformats-officedocument.drawing+xml"/>
  <Override PartName="/xl/queryTables/queryTable134.xml" ContentType="application/vnd.openxmlformats-officedocument.spreadsheetml.queryTable+xml"/>
  <Override PartName="/xl/queryTables/queryTable135.xml" ContentType="application/vnd.openxmlformats-officedocument.spreadsheetml.queryTable+xml"/>
  <Override PartName="/xl/queryTables/queryTable136.xml" ContentType="application/vnd.openxmlformats-officedocument.spreadsheetml.queryTable+xml"/>
  <Override PartName="/xl/drawings/drawing45.xml" ContentType="application/vnd.openxmlformats-officedocument.drawing+xml"/>
  <Override PartName="/xl/queryTables/queryTable137.xml" ContentType="application/vnd.openxmlformats-officedocument.spreadsheetml.queryTable+xml"/>
  <Override PartName="/xl/queryTables/queryTable138.xml" ContentType="application/vnd.openxmlformats-officedocument.spreadsheetml.queryTable+xml"/>
  <Override PartName="/xl/queryTables/queryTable139.xml" ContentType="application/vnd.openxmlformats-officedocument.spreadsheetml.queryTable+xml"/>
  <Override PartName="/xl/queryTables/queryTable140.xml" ContentType="application/vnd.openxmlformats-officedocument.spreadsheetml.queryTable+xml"/>
  <Override PartName="/xl/drawings/drawing46.xml" ContentType="application/vnd.openxmlformats-officedocument.drawing+xml"/>
  <Override PartName="/xl/queryTables/queryTable141.xml" ContentType="application/vnd.openxmlformats-officedocument.spreadsheetml.queryTable+xml"/>
  <Override PartName="/xl/queryTables/queryTable142.xml" ContentType="application/vnd.openxmlformats-officedocument.spreadsheetml.queryTable+xml"/>
  <Override PartName="/xl/queryTables/queryTable143.xml" ContentType="application/vnd.openxmlformats-officedocument.spreadsheetml.queryTable+xml"/>
  <Override PartName="/xl/drawings/drawing47.xml" ContentType="application/vnd.openxmlformats-officedocument.drawing+xml"/>
  <Override PartName="/xl/queryTables/queryTable144.xml" ContentType="application/vnd.openxmlformats-officedocument.spreadsheetml.queryTable+xml"/>
  <Override PartName="/xl/queryTables/queryTable145.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Product\General\Z - Fact Sheet\2022 - 2023\November 2022\Files from Raja\Monthly Portflios\"/>
    </mc:Choice>
  </mc:AlternateContent>
  <xr:revisionPtr revIDLastSave="0" documentId="13_ncr:1_{CAD75430-F3DC-4A70-8B06-CE9EC3DDE80E}" xr6:coauthVersionLast="47" xr6:coauthVersionMax="47" xr10:uidLastSave="{00000000-0000-0000-0000-000000000000}"/>
  <bookViews>
    <workbookView xWindow="-120" yWindow="-120" windowWidth="24240" windowHeight="13140" xr2:uid="{EA4363CC-CBD4-4218-9C86-FD211135C08A}"/>
  </bookViews>
  <sheets>
    <sheet name="Index" sheetId="1" r:id="rId1"/>
    <sheet name="Dividend History" sheetId="52" r:id="rId2"/>
    <sheet name="TATA Scheme Risk-O-Meters" sheetId="53" r:id="rId3"/>
    <sheet name="TAF" sheetId="36" r:id="rId4"/>
    <sheet name="TBAF" sheetId="35" r:id="rId5"/>
    <sheet name="TMIF" sheetId="29" r:id="rId6"/>
    <sheet name="TMAOF" sheetId="16" r:id="rId7"/>
    <sheet name="TEGF" sheetId="24" r:id="rId8"/>
    <sheet name="TTOFE" sheetId="18" r:id="rId9"/>
    <sheet name="TEOF" sheetId="19" r:id="rId10"/>
    <sheet name="TINR" sheetId="17" r:id="rId11"/>
    <sheet name="TSCAPF" sheetId="4" r:id="rId12"/>
    <sheet name="TEQPEF" sheetId="30" r:id="rId13"/>
    <sheet name="TMCAPF" sheetId="27" r:id="rId14"/>
    <sheet name="TFEF" sheetId="26" r:id="rId15"/>
    <sheet name="TTSF96" sheetId="21" r:id="rId16"/>
    <sheet name="TDIVYF" sheetId="31" r:id="rId17"/>
    <sheet name="TBFSF" sheetId="34" r:id="rId18"/>
    <sheet name="TDIF" sheetId="32" r:id="rId19"/>
    <sheet name="TICF" sheetId="23" r:id="rId20"/>
    <sheet name="TIPHF" sheetId="22" r:id="rId21"/>
    <sheet name="TREF" sheetId="8" r:id="rId22"/>
    <sheet name="TISF" sheetId="20" r:id="rId23"/>
    <sheet name="TIFSA" sheetId="5" r:id="rId24"/>
    <sheet name="TIFNA" sheetId="14" r:id="rId25"/>
    <sheet name="TNPBETF" sheetId="10" r:id="rId26"/>
    <sheet name="TNETF" sheetId="15" r:id="rId27"/>
    <sheet name="TNIDETF" sheetId="12" r:id="rId28"/>
    <sheet name="TNIDFOF" sheetId="13" r:id="rId29"/>
    <sheet name="TCS" sheetId="28" r:id="rId30"/>
    <sheet name="TYCF" sheetId="3" r:id="rId31"/>
    <sheet name="TBCF" sheetId="33" r:id="rId32"/>
    <sheet name="TQNTF" sheetId="9" r:id="rId33"/>
    <sheet name="THOF" sheetId="25" r:id="rId34"/>
    <sheet name="TNMMIF" sheetId="11" r:id="rId35"/>
    <sheet name="TRSFP" sheetId="6" r:id="rId36"/>
    <sheet name="TRSFM" sheetId="7" r:id="rId37"/>
    <sheet name="TRSFC" sheetId="38" r:id="rId38"/>
    <sheet name="TLF" sheetId="39" r:id="rId39"/>
    <sheet name="TSTBF" sheetId="40" r:id="rId40"/>
    <sheet name="TFF" sheetId="41" r:id="rId41"/>
    <sheet name="TFRF" sheetId="42" r:id="rId42"/>
    <sheet name="TFRSTF" sheetId="43" r:id="rId43"/>
    <sheet name="TUSTF" sheetId="44" r:id="rId44"/>
    <sheet name="TOF" sheetId="45" r:id="rId45"/>
    <sheet name="TCORPBF" sheetId="46" r:id="rId46"/>
    <sheet name="TGSFR" sheetId="47" r:id="rId47"/>
    <sheet name="TBPSUF" sheetId="48" r:id="rId48"/>
    <sheet name="TNSIFDEC27" sheetId="49" r:id="rId49"/>
    <sheet name="TCIGIF0426" sheetId="50" r:id="rId50"/>
  </sheets>
  <definedNames>
    <definedName name="_xlnm._FilterDatabase" localSheetId="2" hidden="1">'TATA Scheme Risk-O-Meters'!$A$3:$F$50</definedName>
    <definedName name="_IEF1" localSheetId="1">#REF!</definedName>
    <definedName name="_IEF1" localSheetId="47">#REF!</definedName>
    <definedName name="_IEF1" localSheetId="49">#REF!</definedName>
    <definedName name="_IEF1" localSheetId="45">#REF!</definedName>
    <definedName name="_IEF1" localSheetId="40">#REF!</definedName>
    <definedName name="_IEF1" localSheetId="41">#REF!</definedName>
    <definedName name="_IEF1" localSheetId="42">#REF!</definedName>
    <definedName name="_IEF1" localSheetId="46">#REF!</definedName>
    <definedName name="_IEF1" localSheetId="38">#REF!</definedName>
    <definedName name="_IEF1" localSheetId="48">#REF!</definedName>
    <definedName name="_IEF1" localSheetId="44">#REF!</definedName>
    <definedName name="_IEF1" localSheetId="37">#REF!</definedName>
    <definedName name="_IEF1" localSheetId="39">#REF!</definedName>
    <definedName name="_IEF1" localSheetId="43">#REF!</definedName>
    <definedName name="_IEF1">#REF!</definedName>
    <definedName name="_IEF2" localSheetId="1">#REF!</definedName>
    <definedName name="_IEF2" localSheetId="47">#REF!</definedName>
    <definedName name="_IEF2" localSheetId="49">#REF!</definedName>
    <definedName name="_IEF2" localSheetId="45">#REF!</definedName>
    <definedName name="_IEF2" localSheetId="40">#REF!</definedName>
    <definedName name="_IEF2" localSheetId="41">#REF!</definedName>
    <definedName name="_IEF2" localSheetId="42">#REF!</definedName>
    <definedName name="_IEF2" localSheetId="46">#REF!</definedName>
    <definedName name="_IEF2" localSheetId="38">#REF!</definedName>
    <definedName name="_IEF2" localSheetId="48">#REF!</definedName>
    <definedName name="_IEF2" localSheetId="44">#REF!</definedName>
    <definedName name="_IEF2" localSheetId="37">#REF!</definedName>
    <definedName name="_IEF2" localSheetId="39">#REF!</definedName>
    <definedName name="_IEF2" localSheetId="43">#REF!</definedName>
    <definedName name="_IEF2">#REF!</definedName>
    <definedName name="AAA" localSheetId="1">#REF!</definedName>
    <definedName name="AAA" localSheetId="47">#REF!</definedName>
    <definedName name="AAA" localSheetId="49">#REF!</definedName>
    <definedName name="AAA" localSheetId="45">#REF!</definedName>
    <definedName name="AAA" localSheetId="40">#REF!</definedName>
    <definedName name="AAA" localSheetId="41">#REF!</definedName>
    <definedName name="AAA" localSheetId="42">#REF!</definedName>
    <definedName name="AAA" localSheetId="46">#REF!</definedName>
    <definedName name="AAA" localSheetId="38">#REF!</definedName>
    <definedName name="AAA" localSheetId="48">#REF!</definedName>
    <definedName name="AAA" localSheetId="44">#REF!</definedName>
    <definedName name="AAA" localSheetId="37">#REF!</definedName>
    <definedName name="AAA" localSheetId="39">#REF!</definedName>
    <definedName name="AAA" localSheetId="43">#REF!</definedName>
    <definedName name="AAA">#REF!</definedName>
    <definedName name="h" localSheetId="1">#REF!</definedName>
    <definedName name="h" localSheetId="47">#REF!</definedName>
    <definedName name="h" localSheetId="49">#REF!</definedName>
    <definedName name="h" localSheetId="45">#REF!</definedName>
    <definedName name="h" localSheetId="40">#REF!</definedName>
    <definedName name="h" localSheetId="41">#REF!</definedName>
    <definedName name="h" localSheetId="42">#REF!</definedName>
    <definedName name="h" localSheetId="46">#REF!</definedName>
    <definedName name="h" localSheetId="38">#REF!</definedName>
    <definedName name="h" localSheetId="48">#REF!</definedName>
    <definedName name="h" localSheetId="44">#REF!</definedName>
    <definedName name="h" localSheetId="37">#REF!</definedName>
    <definedName name="h" localSheetId="39">#REF!</definedName>
    <definedName name="h" localSheetId="43">#REF!</definedName>
    <definedName name="h">#REF!</definedName>
    <definedName name="IEF" localSheetId="1">#REF!</definedName>
    <definedName name="IEF" localSheetId="47">#REF!</definedName>
    <definedName name="IEF" localSheetId="49">#REF!</definedName>
    <definedName name="IEF" localSheetId="45">#REF!</definedName>
    <definedName name="IEF" localSheetId="40">#REF!</definedName>
    <definedName name="IEF" localSheetId="41">#REF!</definedName>
    <definedName name="IEF" localSheetId="42">#REF!</definedName>
    <definedName name="IEF" localSheetId="46">#REF!</definedName>
    <definedName name="IEF" localSheetId="38">#REF!</definedName>
    <definedName name="IEF" localSheetId="48">#REF!</definedName>
    <definedName name="IEF" localSheetId="44">#REF!</definedName>
    <definedName name="IEF" localSheetId="37">#REF!</definedName>
    <definedName name="IEF" localSheetId="39">#REF!</definedName>
    <definedName name="IEF" localSheetId="43">#REF!</definedName>
    <definedName name="IEF">#REF!</definedName>
    <definedName name="Main_Sheet" localSheetId="0">Index!$A$2:$C$49</definedName>
    <definedName name="raja" localSheetId="1">#REF!</definedName>
    <definedName name="raja" localSheetId="47">#REF!</definedName>
    <definedName name="raja" localSheetId="49">#REF!</definedName>
    <definedName name="raja" localSheetId="45">#REF!</definedName>
    <definedName name="raja" localSheetId="40">#REF!</definedName>
    <definedName name="raja" localSheetId="41">#REF!</definedName>
    <definedName name="raja" localSheetId="42">#REF!</definedName>
    <definedName name="raja" localSheetId="46">#REF!</definedName>
    <definedName name="raja" localSheetId="38">#REF!</definedName>
    <definedName name="raja" localSheetId="48">#REF!</definedName>
    <definedName name="raja" localSheetId="44">#REF!</definedName>
    <definedName name="raja" localSheetId="37">#REF!</definedName>
    <definedName name="raja" localSheetId="39">#REF!</definedName>
    <definedName name="raja" localSheetId="43">#REF!</definedName>
    <definedName name="raja">#REF!</definedName>
    <definedName name="TAF" localSheetId="1">#REF!</definedName>
    <definedName name="TAF" localSheetId="47">#REF!</definedName>
    <definedName name="TAF" localSheetId="49">#REF!</definedName>
    <definedName name="TAF" localSheetId="45">#REF!</definedName>
    <definedName name="TAF" localSheetId="40">#REF!</definedName>
    <definedName name="TAF" localSheetId="41">#REF!</definedName>
    <definedName name="TAF" localSheetId="42">#REF!</definedName>
    <definedName name="TAF" localSheetId="46">#REF!</definedName>
    <definedName name="TAF" localSheetId="38">#REF!</definedName>
    <definedName name="TAF" localSheetId="48">#REF!</definedName>
    <definedName name="TAF" localSheetId="44">#REF!</definedName>
    <definedName name="TAF" localSheetId="37">#REF!</definedName>
    <definedName name="TAF" localSheetId="39">#REF!</definedName>
    <definedName name="TAF" localSheetId="43">#REF!</definedName>
    <definedName name="TAF">TAF!$B$1</definedName>
    <definedName name="TAF_Debt_Related" localSheetId="3">TAF!$B$306:$H$311</definedName>
    <definedName name="TAF_EQ" localSheetId="3">TAF!$B$13:$I$155</definedName>
    <definedName name="TAF_EQ_Related" localSheetId="3">TAF!$B$156:$I$295</definedName>
    <definedName name="TAF_GOV_SEC" localSheetId="3">TAF!$B$297:$H$304</definedName>
    <definedName name="TAF_MM" localSheetId="3">TAF!$B$313:$H$314</definedName>
    <definedName name="TAF_Mutual_F_Units" localSheetId="3">TAF!#REF!</definedName>
    <definedName name="TAF_Mutual_F_Units_1" localSheetId="3">TAF!$B$316:$H$320</definedName>
    <definedName name="TAF_Mutual_F_Units_1" localSheetId="45">TCORPBF!$B$77:$H$78</definedName>
    <definedName name="TAF_Mutual_F_Units_1" localSheetId="39">TSTBF!$B$94:$H$96</definedName>
    <definedName name="TAFNAV" localSheetId="3">TAF!$B$335:$B$342</definedName>
    <definedName name="TBAF" localSheetId="1">#REF!</definedName>
    <definedName name="TBAF" localSheetId="47">#REF!</definedName>
    <definedName name="TBAF" localSheetId="49">#REF!</definedName>
    <definedName name="TBAF" localSheetId="45">#REF!</definedName>
    <definedName name="TBAF" localSheetId="40">#REF!</definedName>
    <definedName name="TBAF" localSheetId="41">#REF!</definedName>
    <definedName name="TBAF" localSheetId="42">#REF!</definedName>
    <definedName name="TBAF" localSheetId="46">#REF!</definedName>
    <definedName name="TBAF" localSheetId="38">#REF!</definedName>
    <definedName name="TBAF" localSheetId="48">#REF!</definedName>
    <definedName name="TBAF" localSheetId="44">#REF!</definedName>
    <definedName name="TBAF" localSheetId="37">#REF!</definedName>
    <definedName name="TBAF" localSheetId="39">#REF!</definedName>
    <definedName name="TBAF" localSheetId="43">#REF!</definedName>
    <definedName name="TBAF">TBAF!$B$1</definedName>
    <definedName name="TBAF_Debt_Related" localSheetId="4">TBAF!$B$140:$H$186</definedName>
    <definedName name="TBAF_EQ" localSheetId="4">TBAF!$B$13:$I$83</definedName>
    <definedName name="TBAF_EQ_Related" localSheetId="4">TBAF!$B$84:$I$117</definedName>
    <definedName name="TBAF_GOV_SEC" localSheetId="4">TBAF!$B$119:$H$138</definedName>
    <definedName name="TBAF_Mutual_F_Units" localSheetId="4">TBAF!#REF!</definedName>
    <definedName name="TBAFNAV" localSheetId="4">TBAF!$B$205:$B$212</definedName>
    <definedName name="TBCF" localSheetId="1">#REF!</definedName>
    <definedName name="TBCF" localSheetId="47">#REF!</definedName>
    <definedName name="TBCF" localSheetId="49">#REF!</definedName>
    <definedName name="TBCF" localSheetId="45">#REF!</definedName>
    <definedName name="TBCF" localSheetId="40">#REF!</definedName>
    <definedName name="TBCF" localSheetId="41">#REF!</definedName>
    <definedName name="TBCF" localSheetId="42">#REF!</definedName>
    <definedName name="TBCF" localSheetId="46">#REF!</definedName>
    <definedName name="TBCF" localSheetId="38">#REF!</definedName>
    <definedName name="TBCF" localSheetId="48">#REF!</definedName>
    <definedName name="TBCF" localSheetId="44">#REF!</definedName>
    <definedName name="TBCF" localSheetId="37">#REF!</definedName>
    <definedName name="TBCF" localSheetId="39">#REF!</definedName>
    <definedName name="TBCF" localSheetId="43">#REF!</definedName>
    <definedName name="TBCF">TBCF!$B$1</definedName>
    <definedName name="TBCF_EQ" localSheetId="31">TBCF!$B$13:$I$61</definedName>
    <definedName name="TBCF_Mutual_F_Units" localSheetId="31">TBCF!#REF!</definedName>
    <definedName name="TBCFNAV" localSheetId="31">TBCF!$B$78:$B$85</definedName>
    <definedName name="TBFSF" localSheetId="1">#REF!</definedName>
    <definedName name="TBFSF" localSheetId="47">#REF!</definedName>
    <definedName name="TBFSF" localSheetId="49">#REF!</definedName>
    <definedName name="TBFSF" localSheetId="45">#REF!</definedName>
    <definedName name="TBFSF" localSheetId="40">#REF!</definedName>
    <definedName name="TBFSF" localSheetId="41">#REF!</definedName>
    <definedName name="TBFSF" localSheetId="42">#REF!</definedName>
    <definedName name="TBFSF" localSheetId="46">#REF!</definedName>
    <definedName name="TBFSF" localSheetId="38">#REF!</definedName>
    <definedName name="TBFSF" localSheetId="48">#REF!</definedName>
    <definedName name="TBFSF" localSheetId="44">#REF!</definedName>
    <definedName name="TBFSF" localSheetId="37">#REF!</definedName>
    <definedName name="TBFSF" localSheetId="39">#REF!</definedName>
    <definedName name="TBFSF" localSheetId="43">#REF!</definedName>
    <definedName name="TBFSF">TBFSF!$B$1</definedName>
    <definedName name="TBFSF_EQ" localSheetId="17">TBFSF!$B$13:$I$43</definedName>
    <definedName name="TBFSFNAV" localSheetId="17">TBFSF!$B$57:$B$64</definedName>
    <definedName name="TBPSUF" localSheetId="47">TBPSUF!$B$1</definedName>
    <definedName name="TBPSUF">#REF!</definedName>
    <definedName name="TBPSUF_Debt_Related" localSheetId="47">TBPSUF!$B$48:$H$57</definedName>
    <definedName name="TBPSUF_GOV_SEC" localSheetId="47">TBPSUF!$B$22:$H$46</definedName>
    <definedName name="TBPSUF_MM" localSheetId="47">TBPSUF!$B$59:$H$60</definedName>
    <definedName name="TBPSUFNAV" localSheetId="47">TBPSUF!$B$74:$B$81</definedName>
    <definedName name="TCF" localSheetId="1">#REF!</definedName>
    <definedName name="TCF" localSheetId="47">#REF!</definedName>
    <definedName name="TCF" localSheetId="49">#REF!</definedName>
    <definedName name="TCF" localSheetId="45">#REF!</definedName>
    <definedName name="TCF" localSheetId="40">#REF!</definedName>
    <definedName name="TCF" localSheetId="41">#REF!</definedName>
    <definedName name="TCF" localSheetId="42">#REF!</definedName>
    <definedName name="TCF" localSheetId="46">#REF!</definedName>
    <definedName name="TCF" localSheetId="38">#REF!</definedName>
    <definedName name="TCF" localSheetId="48">#REF!</definedName>
    <definedName name="TCF" localSheetId="44">#REF!</definedName>
    <definedName name="TCF" localSheetId="37">#REF!</definedName>
    <definedName name="TCF" localSheetId="39">#REF!</definedName>
    <definedName name="TCF" localSheetId="43">#REF!</definedName>
    <definedName name="TCF">#REF!</definedName>
    <definedName name="TCF_EQDetails" localSheetId="1">#REF!</definedName>
    <definedName name="TCF_EQDetails" localSheetId="47">#REF!</definedName>
    <definedName name="TCF_EQDetails" localSheetId="49">#REF!</definedName>
    <definedName name="TCF_EQDetails" localSheetId="45">#REF!</definedName>
    <definedName name="TCF_EQDetails" localSheetId="40">#REF!</definedName>
    <definedName name="TCF_EQDetails" localSheetId="41">#REF!</definedName>
    <definedName name="TCF_EQDetails" localSheetId="42">#REF!</definedName>
    <definedName name="TCF_EQDetails" localSheetId="46">#REF!</definedName>
    <definedName name="TCF_EQDetails" localSheetId="38">#REF!</definedName>
    <definedName name="TCF_EQDetails" localSheetId="48">#REF!</definedName>
    <definedName name="TCF_EQDetails" localSheetId="44">#REF!</definedName>
    <definedName name="TCF_EQDetails" localSheetId="37">#REF!</definedName>
    <definedName name="TCF_EQDetails" localSheetId="39">#REF!</definedName>
    <definedName name="TCF_EQDetails" localSheetId="43">#REF!</definedName>
    <definedName name="TCF_EQDetails">#REF!</definedName>
    <definedName name="TCIGIF0426" localSheetId="49">TCIGIF0426!$B$1</definedName>
    <definedName name="TCIGIF0426">#REF!</definedName>
    <definedName name="TCIGIF0426_GOV_SEC" localSheetId="49">TCIGIF0426!$B$22:$H$29</definedName>
    <definedName name="TCIGIF0426NAV" localSheetId="49">TCIGIF0426!$B$42:$B$45</definedName>
    <definedName name="TCORPBF" localSheetId="45">TCORPBF!$B$1</definedName>
    <definedName name="TCORPBF">#REF!</definedName>
    <definedName name="TCORPBF_Debt_Related" localSheetId="45">TCORPBF!$B$39:$H$74</definedName>
    <definedName name="TCORPBF_GOV_SEC" localSheetId="45">TCORPBF!$B$22:$H$37</definedName>
    <definedName name="TCORPBF_Mutual_F_Units" localSheetId="45">TCORPBF!#REF!</definedName>
    <definedName name="TCORPBFNAV" localSheetId="45">TCORPBF!$B$91:$B$106</definedName>
    <definedName name="TCPF1" localSheetId="1">#REF!</definedName>
    <definedName name="TCPF1" localSheetId="47">#REF!</definedName>
    <definedName name="TCPF1" localSheetId="49">#REF!</definedName>
    <definedName name="TCPF1" localSheetId="45">#REF!</definedName>
    <definedName name="TCPF1" localSheetId="40">#REF!</definedName>
    <definedName name="TCPF1" localSheetId="41">#REF!</definedName>
    <definedName name="TCPF1" localSheetId="42">#REF!</definedName>
    <definedName name="TCPF1" localSheetId="46">#REF!</definedName>
    <definedName name="TCPF1" localSheetId="38">#REF!</definedName>
    <definedName name="TCPF1" localSheetId="48">#REF!</definedName>
    <definedName name="TCPF1" localSheetId="44">#REF!</definedName>
    <definedName name="TCPF1" localSheetId="37">#REF!</definedName>
    <definedName name="TCPF1" localSheetId="39">#REF!</definedName>
    <definedName name="TCPF1" localSheetId="43">#REF!</definedName>
    <definedName name="TCPF1">#REF!</definedName>
    <definedName name="TCPF2" localSheetId="1">#REF!</definedName>
    <definedName name="TCPF2" localSheetId="47">#REF!</definedName>
    <definedName name="TCPF2" localSheetId="49">#REF!</definedName>
    <definedName name="TCPF2" localSheetId="45">#REF!</definedName>
    <definedName name="TCPF2" localSheetId="40">#REF!</definedName>
    <definedName name="TCPF2" localSheetId="41">#REF!</definedName>
    <definedName name="TCPF2" localSheetId="42">#REF!</definedName>
    <definedName name="TCPF2" localSheetId="46">#REF!</definedName>
    <definedName name="TCPF2" localSheetId="38">#REF!</definedName>
    <definedName name="TCPF2" localSheetId="48">#REF!</definedName>
    <definedName name="TCPF2" localSheetId="44">#REF!</definedName>
    <definedName name="TCPF2" localSheetId="37">#REF!</definedName>
    <definedName name="TCPF2" localSheetId="39">#REF!</definedName>
    <definedName name="TCPF2" localSheetId="43">#REF!</definedName>
    <definedName name="TCPF2">#REF!</definedName>
    <definedName name="TCS" localSheetId="1">#REF!</definedName>
    <definedName name="TCS" localSheetId="47">#REF!</definedName>
    <definedName name="TCS" localSheetId="49">#REF!</definedName>
    <definedName name="TCS" localSheetId="45">#REF!</definedName>
    <definedName name="TCS" localSheetId="40">#REF!</definedName>
    <definedName name="TCS" localSheetId="41">#REF!</definedName>
    <definedName name="TCS" localSheetId="42">#REF!</definedName>
    <definedName name="TCS" localSheetId="46">#REF!</definedName>
    <definedName name="TCS" localSheetId="38">#REF!</definedName>
    <definedName name="TCS" localSheetId="48">#REF!</definedName>
    <definedName name="TCS" localSheetId="44">#REF!</definedName>
    <definedName name="TCS" localSheetId="37">#REF!</definedName>
    <definedName name="TCS" localSheetId="39">#REF!</definedName>
    <definedName name="TCS" localSheetId="43">#REF!</definedName>
    <definedName name="TCS">TCS!$B$1</definedName>
    <definedName name="TCS_EQ" localSheetId="29">TCS!$B$13:$I$69</definedName>
    <definedName name="TCSNAV" localSheetId="29">TCS!$B$82:$B$89</definedName>
    <definedName name="TDAF2A" localSheetId="1">#REF!</definedName>
    <definedName name="TDAF2A" localSheetId="47">#REF!</definedName>
    <definedName name="TDAF2A" localSheetId="49">#REF!</definedName>
    <definedName name="TDAF2A" localSheetId="45">#REF!</definedName>
    <definedName name="TDAF2A" localSheetId="40">#REF!</definedName>
    <definedName name="TDAF2A" localSheetId="41">#REF!</definedName>
    <definedName name="TDAF2A" localSheetId="42">#REF!</definedName>
    <definedName name="TDAF2A" localSheetId="46">#REF!</definedName>
    <definedName name="TDAF2A" localSheetId="38">#REF!</definedName>
    <definedName name="TDAF2A" localSheetId="48">#REF!</definedName>
    <definedName name="TDAF2A" localSheetId="44">#REF!</definedName>
    <definedName name="TDAF2A" localSheetId="37">#REF!</definedName>
    <definedName name="TDAF2A" localSheetId="39">#REF!</definedName>
    <definedName name="TDAF2A" localSheetId="43">#REF!</definedName>
    <definedName name="TDAF2A">#REF!</definedName>
    <definedName name="TDAF2B" localSheetId="1">#REF!</definedName>
    <definedName name="TDAF2B" localSheetId="47">#REF!</definedName>
    <definedName name="TDAF2B" localSheetId="49">#REF!</definedName>
    <definedName name="TDAF2B" localSheetId="45">#REF!</definedName>
    <definedName name="TDAF2B" localSheetId="40">#REF!</definedName>
    <definedName name="TDAF2B" localSheetId="41">#REF!</definedName>
    <definedName name="TDAF2B" localSheetId="42">#REF!</definedName>
    <definedName name="TDAF2B" localSheetId="46">#REF!</definedName>
    <definedName name="TDAF2B" localSheetId="38">#REF!</definedName>
    <definedName name="TDAF2B" localSheetId="48">#REF!</definedName>
    <definedName name="TDAF2B" localSheetId="44">#REF!</definedName>
    <definedName name="TDAF2B" localSheetId="37">#REF!</definedName>
    <definedName name="TDAF2B" localSheetId="39">#REF!</definedName>
    <definedName name="TDAF2B" localSheetId="43">#REF!</definedName>
    <definedName name="TDAF2B">#REF!</definedName>
    <definedName name="TDAF2C" localSheetId="1">#REF!</definedName>
    <definedName name="TDAF2C" localSheetId="47">#REF!</definedName>
    <definedName name="TDAF2C" localSheetId="49">#REF!</definedName>
    <definedName name="TDAF2C" localSheetId="45">#REF!</definedName>
    <definedName name="TDAF2C" localSheetId="40">#REF!</definedName>
    <definedName name="TDAF2C" localSheetId="41">#REF!</definedName>
    <definedName name="TDAF2C" localSheetId="42">#REF!</definedName>
    <definedName name="TDAF2C" localSheetId="46">#REF!</definedName>
    <definedName name="TDAF2C" localSheetId="38">#REF!</definedName>
    <definedName name="TDAF2C" localSheetId="48">#REF!</definedName>
    <definedName name="TDAF2C" localSheetId="44">#REF!</definedName>
    <definedName name="TDAF2C" localSheetId="37">#REF!</definedName>
    <definedName name="TDAF2C" localSheetId="39">#REF!</definedName>
    <definedName name="TDAF2C" localSheetId="43">#REF!</definedName>
    <definedName name="TDAF2C">#REF!</definedName>
    <definedName name="TDAF3A" localSheetId="1">#REF!</definedName>
    <definedName name="TDAF3A" localSheetId="47">#REF!</definedName>
    <definedName name="TDAF3A" localSheetId="49">#REF!</definedName>
    <definedName name="TDAF3A" localSheetId="45">#REF!</definedName>
    <definedName name="TDAF3A" localSheetId="40">#REF!</definedName>
    <definedName name="TDAF3A" localSheetId="41">#REF!</definedName>
    <definedName name="TDAF3A" localSheetId="42">#REF!</definedName>
    <definedName name="TDAF3A" localSheetId="46">#REF!</definedName>
    <definedName name="TDAF3A" localSheetId="38">#REF!</definedName>
    <definedName name="TDAF3A" localSheetId="48">#REF!</definedName>
    <definedName name="TDAF3A" localSheetId="44">#REF!</definedName>
    <definedName name="TDAF3A" localSheetId="37">#REF!</definedName>
    <definedName name="TDAF3A" localSheetId="39">#REF!</definedName>
    <definedName name="TDAF3A" localSheetId="43">#REF!</definedName>
    <definedName name="TDAF3A">#REF!</definedName>
    <definedName name="TDAFA" localSheetId="1">#REF!</definedName>
    <definedName name="TDAFA" localSheetId="47">#REF!</definedName>
    <definedName name="TDAFA" localSheetId="49">#REF!</definedName>
    <definedName name="TDAFA" localSheetId="45">#REF!</definedName>
    <definedName name="TDAFA" localSheetId="40">#REF!</definedName>
    <definedName name="TDAFA" localSheetId="41">#REF!</definedName>
    <definedName name="TDAFA" localSheetId="42">#REF!</definedName>
    <definedName name="TDAFA" localSheetId="46">#REF!</definedName>
    <definedName name="TDAFA" localSheetId="38">#REF!</definedName>
    <definedName name="TDAFA" localSheetId="48">#REF!</definedName>
    <definedName name="TDAFA" localSheetId="44">#REF!</definedName>
    <definedName name="TDAFA" localSheetId="37">#REF!</definedName>
    <definedName name="TDAFA" localSheetId="39">#REF!</definedName>
    <definedName name="TDAFA" localSheetId="43">#REF!</definedName>
    <definedName name="TDAFA">#REF!</definedName>
    <definedName name="TDAFB" localSheetId="1">#REF!</definedName>
    <definedName name="TDAFB" localSheetId="47">#REF!</definedName>
    <definedName name="TDAFB" localSheetId="49">#REF!</definedName>
    <definedName name="TDAFB" localSheetId="45">#REF!</definedName>
    <definedName name="TDAFB" localSheetId="40">#REF!</definedName>
    <definedName name="TDAFB" localSheetId="41">#REF!</definedName>
    <definedName name="TDAFB" localSheetId="42">#REF!</definedName>
    <definedName name="TDAFB" localSheetId="46">#REF!</definedName>
    <definedName name="TDAFB" localSheetId="38">#REF!</definedName>
    <definedName name="TDAFB" localSheetId="48">#REF!</definedName>
    <definedName name="TDAFB" localSheetId="44">#REF!</definedName>
    <definedName name="TDAFB" localSheetId="37">#REF!</definedName>
    <definedName name="TDAFB" localSheetId="39">#REF!</definedName>
    <definedName name="TDAFB" localSheetId="43">#REF!</definedName>
    <definedName name="TDAFB">#REF!</definedName>
    <definedName name="TDAFC" localSheetId="1">#REF!</definedName>
    <definedName name="TDAFC" localSheetId="47">#REF!</definedName>
    <definedName name="TDAFC" localSheetId="49">#REF!</definedName>
    <definedName name="TDAFC" localSheetId="45">#REF!</definedName>
    <definedName name="TDAFC" localSheetId="40">#REF!</definedName>
    <definedName name="TDAFC" localSheetId="41">#REF!</definedName>
    <definedName name="TDAFC" localSheetId="42">#REF!</definedName>
    <definedName name="TDAFC" localSheetId="46">#REF!</definedName>
    <definedName name="TDAFC" localSheetId="38">#REF!</definedName>
    <definedName name="TDAFC" localSheetId="48">#REF!</definedName>
    <definedName name="TDAFC" localSheetId="44">#REF!</definedName>
    <definedName name="TDAFC" localSheetId="37">#REF!</definedName>
    <definedName name="TDAFC" localSheetId="39">#REF!</definedName>
    <definedName name="TDAFC" localSheetId="43">#REF!</definedName>
    <definedName name="TDAFC">#REF!</definedName>
    <definedName name="TDBF" localSheetId="1">#REF!</definedName>
    <definedName name="TDBF" localSheetId="47">#REF!</definedName>
    <definedName name="TDBF" localSheetId="49">#REF!</definedName>
    <definedName name="TDBF" localSheetId="45">#REF!</definedName>
    <definedName name="TDBF" localSheetId="40">#REF!</definedName>
    <definedName name="TDBF" localSheetId="41">#REF!</definedName>
    <definedName name="TDBF" localSheetId="42">#REF!</definedName>
    <definedName name="TDBF" localSheetId="46">#REF!</definedName>
    <definedName name="TDBF" localSheetId="38">#REF!</definedName>
    <definedName name="TDBF" localSheetId="48">#REF!</definedName>
    <definedName name="TDBF" localSheetId="44">#REF!</definedName>
    <definedName name="TDBF" localSheetId="37">#REF!</definedName>
    <definedName name="TDBF" localSheetId="39">#REF!</definedName>
    <definedName name="TDBF" localSheetId="43">#REF!</definedName>
    <definedName name="TDBF">#REF!</definedName>
    <definedName name="TDIF" localSheetId="1">#REF!</definedName>
    <definedName name="TDIF" localSheetId="47">#REF!</definedName>
    <definedName name="TDIF" localSheetId="49">#REF!</definedName>
    <definedName name="TDIF" localSheetId="45">#REF!</definedName>
    <definedName name="TDIF" localSheetId="40">#REF!</definedName>
    <definedName name="TDIF" localSheetId="41">#REF!</definedName>
    <definedName name="TDIF" localSheetId="42">#REF!</definedName>
    <definedName name="TDIF" localSheetId="46">#REF!</definedName>
    <definedName name="TDIF" localSheetId="38">#REF!</definedName>
    <definedName name="TDIF" localSheetId="48">#REF!</definedName>
    <definedName name="TDIF" localSheetId="44">#REF!</definedName>
    <definedName name="TDIF" localSheetId="37">#REF!</definedName>
    <definedName name="TDIF" localSheetId="39">#REF!</definedName>
    <definedName name="TDIF" localSheetId="43">#REF!</definedName>
    <definedName name="TDIF">TDIF!$B$1</definedName>
    <definedName name="TDIF_EQ" localSheetId="18">TDIF!$B$13:$I$39</definedName>
    <definedName name="TDIF_Foreign_Units" localSheetId="18">TDIF!$B$41:$H$51</definedName>
    <definedName name="TDIFNAV" localSheetId="18">TDIF!$B$66:$B$73</definedName>
    <definedName name="TDIVYF" localSheetId="1">#REF!</definedName>
    <definedName name="TDIVYF" localSheetId="47">#REF!</definedName>
    <definedName name="TDIVYF" localSheetId="49">#REF!</definedName>
    <definedName name="TDIVYF" localSheetId="45">#REF!</definedName>
    <definedName name="TDIVYF" localSheetId="40">#REF!</definedName>
    <definedName name="TDIVYF" localSheetId="41">#REF!</definedName>
    <definedName name="TDIVYF" localSheetId="42">#REF!</definedName>
    <definedName name="TDIVYF" localSheetId="46">#REF!</definedName>
    <definedName name="TDIVYF" localSheetId="38">#REF!</definedName>
    <definedName name="TDIVYF" localSheetId="48">#REF!</definedName>
    <definedName name="TDIVYF" localSheetId="44">#REF!</definedName>
    <definedName name="TDIVYF" localSheetId="37">#REF!</definedName>
    <definedName name="TDIVYF" localSheetId="39">#REF!</definedName>
    <definedName name="TDIVYF" localSheetId="43">#REF!</definedName>
    <definedName name="TDIVYF">TDIVYF!$B$1</definedName>
    <definedName name="TDIVYF_Debt_Related" localSheetId="16">TDIVYF!$B$73:$H$74</definedName>
    <definedName name="TDIVYF_EQ" localSheetId="16">TDIVYF!$B$13:$I$65</definedName>
    <definedName name="TDIVYF_GOV_SEC" localSheetId="16">TDIVYF!$B$67:$H$71</definedName>
    <definedName name="TDIVYFNAV" localSheetId="16">TDIVYF!$B$89:$B$96</definedName>
    <definedName name="TDYF" localSheetId="1">#REF!</definedName>
    <definedName name="TDYF" localSheetId="47">#REF!</definedName>
    <definedName name="TDYF" localSheetId="49">#REF!</definedName>
    <definedName name="TDYF" localSheetId="45">#REF!</definedName>
    <definedName name="TDYF" localSheetId="40">#REF!</definedName>
    <definedName name="TDYF" localSheetId="41">#REF!</definedName>
    <definedName name="TDYF" localSheetId="42">#REF!</definedName>
    <definedName name="TDYF" localSheetId="46">#REF!</definedName>
    <definedName name="TDYF" localSheetId="38">#REF!</definedName>
    <definedName name="TDYF" localSheetId="48">#REF!</definedName>
    <definedName name="TDYF" localSheetId="44">#REF!</definedName>
    <definedName name="TDYF" localSheetId="37">#REF!</definedName>
    <definedName name="TDYF" localSheetId="39">#REF!</definedName>
    <definedName name="TDYF" localSheetId="43">#REF!</definedName>
    <definedName name="TDYF">#REF!</definedName>
    <definedName name="TEGF" localSheetId="1">#REF!</definedName>
    <definedName name="TEGF" localSheetId="47">#REF!</definedName>
    <definedName name="TEGF" localSheetId="49">#REF!</definedName>
    <definedName name="TEGF" localSheetId="45">#REF!</definedName>
    <definedName name="TEGF" localSheetId="40">#REF!</definedName>
    <definedName name="TEGF" localSheetId="41">#REF!</definedName>
    <definedName name="TEGF" localSheetId="42">#REF!</definedName>
    <definedName name="TEGF" localSheetId="46">#REF!</definedName>
    <definedName name="TEGF" localSheetId="38">#REF!</definedName>
    <definedName name="TEGF" localSheetId="48">#REF!</definedName>
    <definedName name="TEGF" localSheetId="44">#REF!</definedName>
    <definedName name="TEGF" localSheetId="37">#REF!</definedName>
    <definedName name="TEGF" localSheetId="39">#REF!</definedName>
    <definedName name="TEGF" localSheetId="43">#REF!</definedName>
    <definedName name="TEGF">TEGF!$B$1</definedName>
    <definedName name="TEGF_Debt_Related" localSheetId="7">TEGF!$B$74:$H$91</definedName>
    <definedName name="TEGF_EQ" localSheetId="7">TEGF!$B$14:$I$51</definedName>
    <definedName name="TEGF_GOV_SEC" localSheetId="7">TEGF!$B$53:$H$72</definedName>
    <definedName name="TEGF_MM" localSheetId="7">TEGF!$B$93:$H$96</definedName>
    <definedName name="TEGF_Mutual_F_Units" localSheetId="7">TEGF!#REF!</definedName>
    <definedName name="TEGFNAV" localSheetId="7">TEGF!$B$114:$B$125</definedName>
    <definedName name="TEMF" localSheetId="1">#REF!</definedName>
    <definedName name="TEMF" localSheetId="47">#REF!</definedName>
    <definedName name="TEMF" localSheetId="49">#REF!</definedName>
    <definedName name="TEMF" localSheetId="45">#REF!</definedName>
    <definedName name="TEMF" localSheetId="40">#REF!</definedName>
    <definedName name="TEMF" localSheetId="41">#REF!</definedName>
    <definedName name="TEMF" localSheetId="42">#REF!</definedName>
    <definedName name="TEMF" localSheetId="46">#REF!</definedName>
    <definedName name="TEMF" localSheetId="38">#REF!</definedName>
    <definedName name="TEMF" localSheetId="48">#REF!</definedName>
    <definedName name="TEMF" localSheetId="44">#REF!</definedName>
    <definedName name="TEMF" localSheetId="37">#REF!</definedName>
    <definedName name="TEMF" localSheetId="39">#REF!</definedName>
    <definedName name="TEMF" localSheetId="43">#REF!</definedName>
    <definedName name="TEMF">#REF!</definedName>
    <definedName name="TEOF" localSheetId="1">#REF!</definedName>
    <definedName name="TEOF" localSheetId="47">#REF!</definedName>
    <definedName name="TEOF" localSheetId="49">#REF!</definedName>
    <definedName name="TEOF" localSheetId="45">#REF!</definedName>
    <definedName name="TEOF" localSheetId="40">#REF!</definedName>
    <definedName name="TEOF" localSheetId="41">#REF!</definedName>
    <definedName name="TEOF" localSheetId="42">#REF!</definedName>
    <definedName name="TEOF" localSheetId="46">#REF!</definedName>
    <definedName name="TEOF" localSheetId="38">#REF!</definedName>
    <definedName name="TEOF" localSheetId="48">#REF!</definedName>
    <definedName name="TEOF" localSheetId="44">#REF!</definedName>
    <definedName name="TEOF" localSheetId="37">#REF!</definedName>
    <definedName name="TEOF" localSheetId="39">#REF!</definedName>
    <definedName name="TEOF" localSheetId="43">#REF!</definedName>
    <definedName name="TEOF">TEOF!$B$1</definedName>
    <definedName name="TEOF_EQ" localSheetId="9">TEOF!$B$13:$I$57</definedName>
    <definedName name="TEOFNAV" localSheetId="9">TEOF!$B$71:$B$78</definedName>
    <definedName name="TEQPEF" localSheetId="1">#REF!</definedName>
    <definedName name="TEQPEF" localSheetId="47">#REF!</definedName>
    <definedName name="TEQPEF" localSheetId="49">#REF!</definedName>
    <definedName name="TEQPEF" localSheetId="45">#REF!</definedName>
    <definedName name="TEQPEF" localSheetId="40">#REF!</definedName>
    <definedName name="TEQPEF" localSheetId="41">#REF!</definedName>
    <definedName name="TEQPEF" localSheetId="42">#REF!</definedName>
    <definedName name="TEQPEF" localSheetId="46">#REF!</definedName>
    <definedName name="TEQPEF" localSheetId="38">#REF!</definedName>
    <definedName name="TEQPEF" localSheetId="48">#REF!</definedName>
    <definedName name="TEQPEF" localSheetId="44">#REF!</definedName>
    <definedName name="TEQPEF" localSheetId="37">#REF!</definedName>
    <definedName name="TEQPEF" localSheetId="39">#REF!</definedName>
    <definedName name="TEQPEF" localSheetId="43">#REF!</definedName>
    <definedName name="TEQPEF">TEQPEF!$B$1</definedName>
    <definedName name="TEQPEF_EQ" localSheetId="12">TEQPEF!$B$13:$I$52</definedName>
    <definedName name="TEQPEFNAV" localSheetId="12">TEQPEF!$B$66:$B$77</definedName>
    <definedName name="TFEF" localSheetId="1">#REF!</definedName>
    <definedName name="TFEF" localSheetId="47">#REF!</definedName>
    <definedName name="TFEF" localSheetId="49">#REF!</definedName>
    <definedName name="TFEF" localSheetId="45">#REF!</definedName>
    <definedName name="TFEF" localSheetId="40">#REF!</definedName>
    <definedName name="TFEF" localSheetId="41">#REF!</definedName>
    <definedName name="TFEF" localSheetId="42">#REF!</definedName>
    <definedName name="TFEF" localSheetId="46">#REF!</definedName>
    <definedName name="TFEF" localSheetId="38">#REF!</definedName>
    <definedName name="TFEF" localSheetId="48">#REF!</definedName>
    <definedName name="TFEF" localSheetId="44">#REF!</definedName>
    <definedName name="TFEF" localSheetId="37">#REF!</definedName>
    <definedName name="TFEF" localSheetId="39">#REF!</definedName>
    <definedName name="TFEF" localSheetId="43">#REF!</definedName>
    <definedName name="TFEF">TFEF!$B$1</definedName>
    <definedName name="TFEF_EQ" localSheetId="14">TFEF!$B$13:$I$46</definedName>
    <definedName name="TFEFNAV" localSheetId="14">TFEF!$B$60:$B$67</definedName>
    <definedName name="TFF" localSheetId="40">TFF!$B$1</definedName>
    <definedName name="TFF">#REF!</definedName>
    <definedName name="TFF_Debt_Related" localSheetId="40">TFF!$B$48:$H$78</definedName>
    <definedName name="TFF_GOV_SEC" localSheetId="40">TFF!$B$22:$H$46</definedName>
    <definedName name="TFF_MM" localSheetId="40">TFF!$B$80:$H$101</definedName>
    <definedName name="TFFNAV" localSheetId="40">TFF!$B$115:$B$130</definedName>
    <definedName name="TFFSP1" localSheetId="1">#REF!</definedName>
    <definedName name="TFFSP1" localSheetId="47">#REF!</definedName>
    <definedName name="TFFSP1" localSheetId="49">#REF!</definedName>
    <definedName name="TFFSP1" localSheetId="45">#REF!</definedName>
    <definedName name="TFFSP1" localSheetId="40">#REF!</definedName>
    <definedName name="TFFSP1" localSheetId="41">#REF!</definedName>
    <definedName name="TFFSP1" localSheetId="42">#REF!</definedName>
    <definedName name="TFFSP1" localSheetId="46">#REF!</definedName>
    <definedName name="TFFSP1" localSheetId="38">#REF!</definedName>
    <definedName name="TFFSP1" localSheetId="48">#REF!</definedName>
    <definedName name="TFFSP1" localSheetId="44">#REF!</definedName>
    <definedName name="TFFSP1" localSheetId="37">#REF!</definedName>
    <definedName name="TFFSP1" localSheetId="39">#REF!</definedName>
    <definedName name="TFFSP1" localSheetId="43">#REF!</definedName>
    <definedName name="TFFSP1">#REF!</definedName>
    <definedName name="TFHA20" localSheetId="1">#REF!</definedName>
    <definedName name="TFHA20" localSheetId="47">#REF!</definedName>
    <definedName name="TFHA20" localSheetId="49">#REF!</definedName>
    <definedName name="TFHA20" localSheetId="45">#REF!</definedName>
    <definedName name="TFHA20" localSheetId="40">#REF!</definedName>
    <definedName name="TFHA20" localSheetId="41">#REF!</definedName>
    <definedName name="TFHA20" localSheetId="42">#REF!</definedName>
    <definedName name="TFHA20" localSheetId="46">#REF!</definedName>
    <definedName name="TFHA20" localSheetId="38">#REF!</definedName>
    <definedName name="TFHA20" localSheetId="48">#REF!</definedName>
    <definedName name="TFHA20" localSheetId="44">#REF!</definedName>
    <definedName name="TFHA20" localSheetId="37">#REF!</definedName>
    <definedName name="TFHA20" localSheetId="39">#REF!</definedName>
    <definedName name="TFHA20" localSheetId="43">#REF!</definedName>
    <definedName name="TFHA20">#REF!</definedName>
    <definedName name="TFHA32" localSheetId="1">#REF!</definedName>
    <definedName name="TFHA32" localSheetId="47">#REF!</definedName>
    <definedName name="TFHA32" localSheetId="49">#REF!</definedName>
    <definedName name="TFHA32" localSheetId="45">#REF!</definedName>
    <definedName name="TFHA32" localSheetId="40">#REF!</definedName>
    <definedName name="TFHA32" localSheetId="41">#REF!</definedName>
    <definedName name="TFHA32" localSheetId="42">#REF!</definedName>
    <definedName name="TFHA32" localSheetId="46">#REF!</definedName>
    <definedName name="TFHA32" localSheetId="38">#REF!</definedName>
    <definedName name="TFHA32" localSheetId="48">#REF!</definedName>
    <definedName name="TFHA32" localSheetId="44">#REF!</definedName>
    <definedName name="TFHA32" localSheetId="37">#REF!</definedName>
    <definedName name="TFHA32" localSheetId="39">#REF!</definedName>
    <definedName name="TFHA32" localSheetId="43">#REF!</definedName>
    <definedName name="TFHA32">#REF!</definedName>
    <definedName name="TFHAP1" localSheetId="1">#REF!</definedName>
    <definedName name="TFHAP1" localSheetId="47">#REF!</definedName>
    <definedName name="TFHAP1" localSheetId="49">#REF!</definedName>
    <definedName name="TFHAP1" localSheetId="45">#REF!</definedName>
    <definedName name="TFHAP1" localSheetId="40">#REF!</definedName>
    <definedName name="TFHAP1" localSheetId="41">#REF!</definedName>
    <definedName name="TFHAP1" localSheetId="42">#REF!</definedName>
    <definedName name="TFHAP1" localSheetId="46">#REF!</definedName>
    <definedName name="TFHAP1" localSheetId="38">#REF!</definedName>
    <definedName name="TFHAP1" localSheetId="48">#REF!</definedName>
    <definedName name="TFHAP1" localSheetId="44">#REF!</definedName>
    <definedName name="TFHAP1" localSheetId="37">#REF!</definedName>
    <definedName name="TFHAP1" localSheetId="39">#REF!</definedName>
    <definedName name="TFHAP1" localSheetId="43">#REF!</definedName>
    <definedName name="TFHAP1">#REF!</definedName>
    <definedName name="TFHAP2" localSheetId="1">#REF!</definedName>
    <definedName name="TFHAP2" localSheetId="47">#REF!</definedName>
    <definedName name="TFHAP2" localSheetId="49">#REF!</definedName>
    <definedName name="TFHAP2" localSheetId="45">#REF!</definedName>
    <definedName name="TFHAP2" localSheetId="40">#REF!</definedName>
    <definedName name="TFHAP2" localSheetId="41">#REF!</definedName>
    <definedName name="TFHAP2" localSheetId="42">#REF!</definedName>
    <definedName name="TFHAP2" localSheetId="46">#REF!</definedName>
    <definedName name="TFHAP2" localSheetId="38">#REF!</definedName>
    <definedName name="TFHAP2" localSheetId="48">#REF!</definedName>
    <definedName name="TFHAP2" localSheetId="44">#REF!</definedName>
    <definedName name="TFHAP2" localSheetId="37">#REF!</definedName>
    <definedName name="TFHAP2" localSheetId="39">#REF!</definedName>
    <definedName name="TFHAP2" localSheetId="43">#REF!</definedName>
    <definedName name="TFHAP2">#REF!</definedName>
    <definedName name="TFHF" localSheetId="1">#REF!</definedName>
    <definedName name="TFHF" localSheetId="47">#REF!</definedName>
    <definedName name="TFHF" localSheetId="49">#REF!</definedName>
    <definedName name="TFHF" localSheetId="45">#REF!</definedName>
    <definedName name="TFHF" localSheetId="40">#REF!</definedName>
    <definedName name="TFHF" localSheetId="41">#REF!</definedName>
    <definedName name="TFHF" localSheetId="42">#REF!</definedName>
    <definedName name="TFHF" localSheetId="46">#REF!</definedName>
    <definedName name="TFHF" localSheetId="38">#REF!</definedName>
    <definedName name="TFHF" localSheetId="48">#REF!</definedName>
    <definedName name="TFHF" localSheetId="44">#REF!</definedName>
    <definedName name="TFHF" localSheetId="37">#REF!</definedName>
    <definedName name="TFHF" localSheetId="39">#REF!</definedName>
    <definedName name="TFHF" localSheetId="43">#REF!</definedName>
    <definedName name="TFHF">#REF!</definedName>
    <definedName name="TFIPA1" localSheetId="1">#REF!</definedName>
    <definedName name="TFIPA1" localSheetId="47">#REF!</definedName>
    <definedName name="TFIPA1" localSheetId="49">#REF!</definedName>
    <definedName name="TFIPA1" localSheetId="45">#REF!</definedName>
    <definedName name="TFIPA1" localSheetId="40">#REF!</definedName>
    <definedName name="TFIPA1" localSheetId="41">#REF!</definedName>
    <definedName name="TFIPA1" localSheetId="42">#REF!</definedName>
    <definedName name="TFIPA1" localSheetId="46">#REF!</definedName>
    <definedName name="TFIPA1" localSheetId="38">#REF!</definedName>
    <definedName name="TFIPA1" localSheetId="48">#REF!</definedName>
    <definedName name="TFIPA1" localSheetId="44">#REF!</definedName>
    <definedName name="TFIPA1" localSheetId="37">#REF!</definedName>
    <definedName name="TFIPA1" localSheetId="39">#REF!</definedName>
    <definedName name="TFIPA1" localSheetId="43">#REF!</definedName>
    <definedName name="TFIPA1">#REF!</definedName>
    <definedName name="TFIPA2" localSheetId="1">#REF!</definedName>
    <definedName name="TFIPA2" localSheetId="47">#REF!</definedName>
    <definedName name="TFIPA2" localSheetId="49">#REF!</definedName>
    <definedName name="TFIPA2" localSheetId="45">#REF!</definedName>
    <definedName name="TFIPA2" localSheetId="40">#REF!</definedName>
    <definedName name="TFIPA2" localSheetId="41">#REF!</definedName>
    <definedName name="TFIPA2" localSheetId="42">#REF!</definedName>
    <definedName name="TFIPA2" localSheetId="46">#REF!</definedName>
    <definedName name="TFIPA2" localSheetId="38">#REF!</definedName>
    <definedName name="TFIPA2" localSheetId="48">#REF!</definedName>
    <definedName name="TFIPA2" localSheetId="44">#REF!</definedName>
    <definedName name="TFIPA2" localSheetId="37">#REF!</definedName>
    <definedName name="TFIPA2" localSheetId="39">#REF!</definedName>
    <definedName name="TFIPA2" localSheetId="43">#REF!</definedName>
    <definedName name="TFIPA2">#REF!</definedName>
    <definedName name="TFIPA3" localSheetId="1">#REF!</definedName>
    <definedName name="TFIPA3" localSheetId="47">#REF!</definedName>
    <definedName name="TFIPA3" localSheetId="49">#REF!</definedName>
    <definedName name="TFIPA3" localSheetId="45">#REF!</definedName>
    <definedName name="TFIPA3" localSheetId="40">#REF!</definedName>
    <definedName name="TFIPA3" localSheetId="41">#REF!</definedName>
    <definedName name="TFIPA3" localSheetId="42">#REF!</definedName>
    <definedName name="TFIPA3" localSheetId="46">#REF!</definedName>
    <definedName name="TFIPA3" localSheetId="38">#REF!</definedName>
    <definedName name="TFIPA3" localSheetId="48">#REF!</definedName>
    <definedName name="TFIPA3" localSheetId="44">#REF!</definedName>
    <definedName name="TFIPA3" localSheetId="37">#REF!</definedName>
    <definedName name="TFIPA3" localSheetId="39">#REF!</definedName>
    <definedName name="TFIPA3" localSheetId="43">#REF!</definedName>
    <definedName name="TFIPA3">#REF!</definedName>
    <definedName name="TFIPB2" localSheetId="1">#REF!</definedName>
    <definedName name="TFIPB2" localSheetId="47">#REF!</definedName>
    <definedName name="TFIPB2" localSheetId="49">#REF!</definedName>
    <definedName name="TFIPB2" localSheetId="45">#REF!</definedName>
    <definedName name="TFIPB2" localSheetId="40">#REF!</definedName>
    <definedName name="TFIPB2" localSheetId="41">#REF!</definedName>
    <definedName name="TFIPB2" localSheetId="42">#REF!</definedName>
    <definedName name="TFIPB2" localSheetId="46">#REF!</definedName>
    <definedName name="TFIPB2" localSheetId="38">#REF!</definedName>
    <definedName name="TFIPB2" localSheetId="48">#REF!</definedName>
    <definedName name="TFIPB2" localSheetId="44">#REF!</definedName>
    <definedName name="TFIPB2" localSheetId="37">#REF!</definedName>
    <definedName name="TFIPB2" localSheetId="39">#REF!</definedName>
    <definedName name="TFIPB2" localSheetId="43">#REF!</definedName>
    <definedName name="TFIPB2">#REF!</definedName>
    <definedName name="TFIPB3" localSheetId="1">#REF!</definedName>
    <definedName name="TFIPB3" localSheetId="47">#REF!</definedName>
    <definedName name="TFIPB3" localSheetId="49">#REF!</definedName>
    <definedName name="TFIPB3" localSheetId="45">#REF!</definedName>
    <definedName name="TFIPB3" localSheetId="40">#REF!</definedName>
    <definedName name="TFIPB3" localSheetId="41">#REF!</definedName>
    <definedName name="TFIPB3" localSheetId="42">#REF!</definedName>
    <definedName name="TFIPB3" localSheetId="46">#REF!</definedName>
    <definedName name="TFIPB3" localSheetId="38">#REF!</definedName>
    <definedName name="TFIPB3" localSheetId="48">#REF!</definedName>
    <definedName name="TFIPB3" localSheetId="44">#REF!</definedName>
    <definedName name="TFIPB3" localSheetId="37">#REF!</definedName>
    <definedName name="TFIPB3" localSheetId="39">#REF!</definedName>
    <definedName name="TFIPB3" localSheetId="43">#REF!</definedName>
    <definedName name="TFIPB3">#REF!</definedName>
    <definedName name="TFIPC2" localSheetId="1">#REF!</definedName>
    <definedName name="TFIPC2" localSheetId="47">#REF!</definedName>
    <definedName name="TFIPC2" localSheetId="49">#REF!</definedName>
    <definedName name="TFIPC2" localSheetId="45">#REF!</definedName>
    <definedName name="TFIPC2" localSheetId="40">#REF!</definedName>
    <definedName name="TFIPC2" localSheetId="41">#REF!</definedName>
    <definedName name="TFIPC2" localSheetId="42">#REF!</definedName>
    <definedName name="TFIPC2" localSheetId="46">#REF!</definedName>
    <definedName name="TFIPC2" localSheetId="38">#REF!</definedName>
    <definedName name="TFIPC2" localSheetId="48">#REF!</definedName>
    <definedName name="TFIPC2" localSheetId="44">#REF!</definedName>
    <definedName name="TFIPC2" localSheetId="37">#REF!</definedName>
    <definedName name="TFIPC2" localSheetId="39">#REF!</definedName>
    <definedName name="TFIPC2" localSheetId="43">#REF!</definedName>
    <definedName name="TFIPC2">#REF!</definedName>
    <definedName name="TFIPC3" localSheetId="1">#REF!</definedName>
    <definedName name="TFIPC3" localSheetId="47">#REF!</definedName>
    <definedName name="TFIPC3" localSheetId="49">#REF!</definedName>
    <definedName name="TFIPC3" localSheetId="45">#REF!</definedName>
    <definedName name="TFIPC3" localSheetId="40">#REF!</definedName>
    <definedName name="TFIPC3" localSheetId="41">#REF!</definedName>
    <definedName name="TFIPC3" localSheetId="42">#REF!</definedName>
    <definedName name="TFIPC3" localSheetId="46">#REF!</definedName>
    <definedName name="TFIPC3" localSheetId="38">#REF!</definedName>
    <definedName name="TFIPC3" localSheetId="48">#REF!</definedName>
    <definedName name="TFIPC3" localSheetId="44">#REF!</definedName>
    <definedName name="TFIPC3" localSheetId="37">#REF!</definedName>
    <definedName name="TFIPC3" localSheetId="39">#REF!</definedName>
    <definedName name="TFIPC3" localSheetId="43">#REF!</definedName>
    <definedName name="TFIPC3">#REF!</definedName>
    <definedName name="TFM40B" localSheetId="1">#REF!</definedName>
    <definedName name="TFM40B" localSheetId="47">#REF!</definedName>
    <definedName name="TFM40B" localSheetId="49">#REF!</definedName>
    <definedName name="TFM40B" localSheetId="45">#REF!</definedName>
    <definedName name="TFM40B" localSheetId="40">#REF!</definedName>
    <definedName name="TFM40B" localSheetId="41">#REF!</definedName>
    <definedName name="TFM40B" localSheetId="42">#REF!</definedName>
    <definedName name="TFM40B" localSheetId="46">#REF!</definedName>
    <definedName name="TFM40B" localSheetId="38">#REF!</definedName>
    <definedName name="TFM40B" localSheetId="48">#REF!</definedName>
    <definedName name="TFM40B" localSheetId="44">#REF!</definedName>
    <definedName name="TFM40B" localSheetId="37">#REF!</definedName>
    <definedName name="TFM40B" localSheetId="39">#REF!</definedName>
    <definedName name="TFM40B" localSheetId="43">#REF!</definedName>
    <definedName name="TFM40B">#REF!</definedName>
    <definedName name="TFM40C" localSheetId="1">#REF!</definedName>
    <definedName name="TFM40C" localSheetId="47">#REF!</definedName>
    <definedName name="TFM40C" localSheetId="49">#REF!</definedName>
    <definedName name="TFM40C" localSheetId="45">#REF!</definedName>
    <definedName name="TFM40C" localSheetId="40">#REF!</definedName>
    <definedName name="TFM40C" localSheetId="41">#REF!</definedName>
    <definedName name="TFM40C" localSheetId="42">#REF!</definedName>
    <definedName name="TFM40C" localSheetId="46">#REF!</definedName>
    <definedName name="TFM40C" localSheetId="38">#REF!</definedName>
    <definedName name="TFM40C" localSheetId="48">#REF!</definedName>
    <definedName name="TFM40C" localSheetId="44">#REF!</definedName>
    <definedName name="TFM40C" localSheetId="37">#REF!</definedName>
    <definedName name="TFM40C" localSheetId="39">#REF!</definedName>
    <definedName name="TFM40C" localSheetId="43">#REF!</definedName>
    <definedName name="TFM40C">#REF!</definedName>
    <definedName name="TFM40F" localSheetId="1">#REF!</definedName>
    <definedName name="TFM40F" localSheetId="47">#REF!</definedName>
    <definedName name="TFM40F" localSheetId="49">#REF!</definedName>
    <definedName name="TFM40F" localSheetId="45">#REF!</definedName>
    <definedName name="TFM40F" localSheetId="40">#REF!</definedName>
    <definedName name="TFM40F" localSheetId="41">#REF!</definedName>
    <definedName name="TFM40F" localSheetId="42">#REF!</definedName>
    <definedName name="TFM40F" localSheetId="46">#REF!</definedName>
    <definedName name="TFM40F" localSheetId="38">#REF!</definedName>
    <definedName name="TFM40F" localSheetId="48">#REF!</definedName>
    <definedName name="TFM40F" localSheetId="44">#REF!</definedName>
    <definedName name="TFM40F" localSheetId="37">#REF!</definedName>
    <definedName name="TFM40F" localSheetId="39">#REF!</definedName>
    <definedName name="TFM40F" localSheetId="43">#REF!</definedName>
    <definedName name="TFM40F">#REF!</definedName>
    <definedName name="TFM40H" localSheetId="1">#REF!</definedName>
    <definedName name="TFM40H" localSheetId="47">#REF!</definedName>
    <definedName name="TFM40H" localSheetId="49">#REF!</definedName>
    <definedName name="TFM40H" localSheetId="45">#REF!</definedName>
    <definedName name="TFM40H" localSheetId="40">#REF!</definedName>
    <definedName name="TFM40H" localSheetId="41">#REF!</definedName>
    <definedName name="TFM40H" localSheetId="42">#REF!</definedName>
    <definedName name="TFM40H" localSheetId="46">#REF!</definedName>
    <definedName name="TFM40H" localSheetId="38">#REF!</definedName>
    <definedName name="TFM40H" localSheetId="48">#REF!</definedName>
    <definedName name="TFM40H" localSheetId="44">#REF!</definedName>
    <definedName name="TFM40H" localSheetId="37">#REF!</definedName>
    <definedName name="TFM40H" localSheetId="39">#REF!</definedName>
    <definedName name="TFM40H" localSheetId="43">#REF!</definedName>
    <definedName name="TFM40H">#REF!</definedName>
    <definedName name="TFM42A" localSheetId="1">#REF!</definedName>
    <definedName name="TFM42A" localSheetId="47">#REF!</definedName>
    <definedName name="TFM42A" localSheetId="49">#REF!</definedName>
    <definedName name="TFM42A" localSheetId="45">#REF!</definedName>
    <definedName name="TFM42A" localSheetId="40">#REF!</definedName>
    <definedName name="TFM42A" localSheetId="41">#REF!</definedName>
    <definedName name="TFM42A" localSheetId="42">#REF!</definedName>
    <definedName name="TFM42A" localSheetId="46">#REF!</definedName>
    <definedName name="TFM42A" localSheetId="38">#REF!</definedName>
    <definedName name="TFM42A" localSheetId="48">#REF!</definedName>
    <definedName name="TFM42A" localSheetId="44">#REF!</definedName>
    <definedName name="TFM42A" localSheetId="37">#REF!</definedName>
    <definedName name="TFM42A" localSheetId="39">#REF!</definedName>
    <definedName name="TFM42A" localSheetId="43">#REF!</definedName>
    <definedName name="TFM42A">#REF!</definedName>
    <definedName name="TFM42B" localSheetId="1">#REF!</definedName>
    <definedName name="TFM42B" localSheetId="47">#REF!</definedName>
    <definedName name="TFM42B" localSheetId="49">#REF!</definedName>
    <definedName name="TFM42B" localSheetId="45">#REF!</definedName>
    <definedName name="TFM42B" localSheetId="40">#REF!</definedName>
    <definedName name="TFM42B" localSheetId="41">#REF!</definedName>
    <definedName name="TFM42B" localSheetId="42">#REF!</definedName>
    <definedName name="TFM42B" localSheetId="46">#REF!</definedName>
    <definedName name="TFM42B" localSheetId="38">#REF!</definedName>
    <definedName name="TFM42B" localSheetId="48">#REF!</definedName>
    <definedName name="TFM42B" localSheetId="44">#REF!</definedName>
    <definedName name="TFM42B" localSheetId="37">#REF!</definedName>
    <definedName name="TFM42B" localSheetId="39">#REF!</definedName>
    <definedName name="TFM42B" localSheetId="43">#REF!</definedName>
    <definedName name="TFM42B">#REF!</definedName>
    <definedName name="TFM42C" localSheetId="1">#REF!</definedName>
    <definedName name="TFM42C" localSheetId="47">#REF!</definedName>
    <definedName name="TFM42C" localSheetId="49">#REF!</definedName>
    <definedName name="TFM42C" localSheetId="45">#REF!</definedName>
    <definedName name="TFM42C" localSheetId="40">#REF!</definedName>
    <definedName name="TFM42C" localSheetId="41">#REF!</definedName>
    <definedName name="TFM42C" localSheetId="42">#REF!</definedName>
    <definedName name="TFM42C" localSheetId="46">#REF!</definedName>
    <definedName name="TFM42C" localSheetId="38">#REF!</definedName>
    <definedName name="TFM42C" localSheetId="48">#REF!</definedName>
    <definedName name="TFM42C" localSheetId="44">#REF!</definedName>
    <definedName name="TFM42C" localSheetId="37">#REF!</definedName>
    <definedName name="TFM42C" localSheetId="39">#REF!</definedName>
    <definedName name="TFM42C" localSheetId="43">#REF!</definedName>
    <definedName name="TFM42C">#REF!</definedName>
    <definedName name="TFM42D" localSheetId="1">#REF!</definedName>
    <definedName name="TFM42D" localSheetId="47">#REF!</definedName>
    <definedName name="TFM42D" localSheetId="49">#REF!</definedName>
    <definedName name="TFM42D" localSheetId="45">#REF!</definedName>
    <definedName name="TFM42D" localSheetId="40">#REF!</definedName>
    <definedName name="TFM42D" localSheetId="41">#REF!</definedName>
    <definedName name="TFM42D" localSheetId="42">#REF!</definedName>
    <definedName name="TFM42D" localSheetId="46">#REF!</definedName>
    <definedName name="TFM42D" localSheetId="38">#REF!</definedName>
    <definedName name="TFM42D" localSheetId="48">#REF!</definedName>
    <definedName name="TFM42D" localSheetId="44">#REF!</definedName>
    <definedName name="TFM42D" localSheetId="37">#REF!</definedName>
    <definedName name="TFM42D" localSheetId="39">#REF!</definedName>
    <definedName name="TFM42D" localSheetId="43">#REF!</definedName>
    <definedName name="TFM42D">#REF!</definedName>
    <definedName name="TFM42E" localSheetId="1">#REF!</definedName>
    <definedName name="TFM42E" localSheetId="47">#REF!</definedName>
    <definedName name="TFM42E" localSheetId="49">#REF!</definedName>
    <definedName name="TFM42E" localSheetId="45">#REF!</definedName>
    <definedName name="TFM42E" localSheetId="40">#REF!</definedName>
    <definedName name="TFM42E" localSheetId="41">#REF!</definedName>
    <definedName name="TFM42E" localSheetId="42">#REF!</definedName>
    <definedName name="TFM42E" localSheetId="46">#REF!</definedName>
    <definedName name="TFM42E" localSheetId="38">#REF!</definedName>
    <definedName name="TFM42E" localSheetId="48">#REF!</definedName>
    <definedName name="TFM42E" localSheetId="44">#REF!</definedName>
    <definedName name="TFM42E" localSheetId="37">#REF!</definedName>
    <definedName name="TFM42E" localSheetId="39">#REF!</definedName>
    <definedName name="TFM42E" localSheetId="43">#REF!</definedName>
    <definedName name="TFM42E">#REF!</definedName>
    <definedName name="TFM42F" localSheetId="1">#REF!</definedName>
    <definedName name="TFM42F" localSheetId="47">#REF!</definedName>
    <definedName name="TFM42F" localSheetId="49">#REF!</definedName>
    <definedName name="TFM42F" localSheetId="45">#REF!</definedName>
    <definedName name="TFM42F" localSheetId="40">#REF!</definedName>
    <definedName name="TFM42F" localSheetId="41">#REF!</definedName>
    <definedName name="TFM42F" localSheetId="42">#REF!</definedName>
    <definedName name="TFM42F" localSheetId="46">#REF!</definedName>
    <definedName name="TFM42F" localSheetId="38">#REF!</definedName>
    <definedName name="TFM42F" localSheetId="48">#REF!</definedName>
    <definedName name="TFM42F" localSheetId="44">#REF!</definedName>
    <definedName name="TFM42F" localSheetId="37">#REF!</definedName>
    <definedName name="TFM42F" localSheetId="39">#REF!</definedName>
    <definedName name="TFM42F" localSheetId="43">#REF!</definedName>
    <definedName name="TFM42F">#REF!</definedName>
    <definedName name="TFM42G" localSheetId="1">#REF!</definedName>
    <definedName name="TFM42G" localSheetId="47">#REF!</definedName>
    <definedName name="TFM42G" localSheetId="49">#REF!</definedName>
    <definedName name="TFM42G" localSheetId="45">#REF!</definedName>
    <definedName name="TFM42G" localSheetId="40">#REF!</definedName>
    <definedName name="TFM42G" localSheetId="41">#REF!</definedName>
    <definedName name="TFM42G" localSheetId="42">#REF!</definedName>
    <definedName name="TFM42G" localSheetId="46">#REF!</definedName>
    <definedName name="TFM42G" localSheetId="38">#REF!</definedName>
    <definedName name="TFM42G" localSheetId="48">#REF!</definedName>
    <definedName name="TFM42G" localSheetId="44">#REF!</definedName>
    <definedName name="TFM42G" localSheetId="37">#REF!</definedName>
    <definedName name="TFM42G" localSheetId="39">#REF!</definedName>
    <definedName name="TFM42G" localSheetId="43">#REF!</definedName>
    <definedName name="TFM42G">#REF!</definedName>
    <definedName name="TFM42H" localSheetId="1">#REF!</definedName>
    <definedName name="TFM42H" localSheetId="47">#REF!</definedName>
    <definedName name="TFM42H" localSheetId="49">#REF!</definedName>
    <definedName name="TFM42H" localSheetId="45">#REF!</definedName>
    <definedName name="TFM42H" localSheetId="40">#REF!</definedName>
    <definedName name="TFM42H" localSheetId="41">#REF!</definedName>
    <definedName name="TFM42H" localSheetId="42">#REF!</definedName>
    <definedName name="TFM42H" localSheetId="46">#REF!</definedName>
    <definedName name="TFM42H" localSheetId="38">#REF!</definedName>
    <definedName name="TFM42H" localSheetId="48">#REF!</definedName>
    <definedName name="TFM42H" localSheetId="44">#REF!</definedName>
    <definedName name="TFM42H" localSheetId="37">#REF!</definedName>
    <definedName name="TFM42H" localSheetId="39">#REF!</definedName>
    <definedName name="TFM42H" localSheetId="43">#REF!</definedName>
    <definedName name="TFM42H">#REF!</definedName>
    <definedName name="TFM42I" localSheetId="1">#REF!</definedName>
    <definedName name="TFM42I" localSheetId="47">#REF!</definedName>
    <definedName name="TFM42I" localSheetId="49">#REF!</definedName>
    <definedName name="TFM42I" localSheetId="45">#REF!</definedName>
    <definedName name="TFM42I" localSheetId="40">#REF!</definedName>
    <definedName name="TFM42I" localSheetId="41">#REF!</definedName>
    <definedName name="TFM42I" localSheetId="42">#REF!</definedName>
    <definedName name="TFM42I" localSheetId="46">#REF!</definedName>
    <definedName name="TFM42I" localSheetId="38">#REF!</definedName>
    <definedName name="TFM42I" localSheetId="48">#REF!</definedName>
    <definedName name="TFM42I" localSheetId="44">#REF!</definedName>
    <definedName name="TFM42I" localSheetId="37">#REF!</definedName>
    <definedName name="TFM42I" localSheetId="39">#REF!</definedName>
    <definedName name="TFM42I" localSheetId="43">#REF!</definedName>
    <definedName name="TFM42I">#REF!</definedName>
    <definedName name="TFM43A" localSheetId="1">#REF!</definedName>
    <definedName name="TFM43A" localSheetId="47">#REF!</definedName>
    <definedName name="TFM43A" localSheetId="49">#REF!</definedName>
    <definedName name="TFM43A" localSheetId="45">#REF!</definedName>
    <definedName name="TFM43A" localSheetId="40">#REF!</definedName>
    <definedName name="TFM43A" localSheetId="41">#REF!</definedName>
    <definedName name="TFM43A" localSheetId="42">#REF!</definedName>
    <definedName name="TFM43A" localSheetId="46">#REF!</definedName>
    <definedName name="TFM43A" localSheetId="38">#REF!</definedName>
    <definedName name="TFM43A" localSheetId="48">#REF!</definedName>
    <definedName name="TFM43A" localSheetId="44">#REF!</definedName>
    <definedName name="TFM43A" localSheetId="37">#REF!</definedName>
    <definedName name="TFM43A" localSheetId="39">#REF!</definedName>
    <definedName name="TFM43A" localSheetId="43">#REF!</definedName>
    <definedName name="TFM43A">#REF!</definedName>
    <definedName name="TFM43B" localSheetId="1">#REF!</definedName>
    <definedName name="TFM43B" localSheetId="47">#REF!</definedName>
    <definedName name="TFM43B" localSheetId="49">#REF!</definedName>
    <definedName name="TFM43B" localSheetId="45">#REF!</definedName>
    <definedName name="TFM43B" localSheetId="40">#REF!</definedName>
    <definedName name="TFM43B" localSheetId="41">#REF!</definedName>
    <definedName name="TFM43B" localSheetId="42">#REF!</definedName>
    <definedName name="TFM43B" localSheetId="46">#REF!</definedName>
    <definedName name="TFM43B" localSheetId="38">#REF!</definedName>
    <definedName name="TFM43B" localSheetId="48">#REF!</definedName>
    <definedName name="TFM43B" localSheetId="44">#REF!</definedName>
    <definedName name="TFM43B" localSheetId="37">#REF!</definedName>
    <definedName name="TFM43B" localSheetId="39">#REF!</definedName>
    <definedName name="TFM43B" localSheetId="43">#REF!</definedName>
    <definedName name="TFM43B">#REF!</definedName>
    <definedName name="TFM43C" localSheetId="1">#REF!</definedName>
    <definedName name="TFM43C" localSheetId="47">#REF!</definedName>
    <definedName name="TFM43C" localSheetId="49">#REF!</definedName>
    <definedName name="TFM43C" localSheetId="45">#REF!</definedName>
    <definedName name="TFM43C" localSheetId="40">#REF!</definedName>
    <definedName name="TFM43C" localSheetId="41">#REF!</definedName>
    <definedName name="TFM43C" localSheetId="42">#REF!</definedName>
    <definedName name="TFM43C" localSheetId="46">#REF!</definedName>
    <definedName name="TFM43C" localSheetId="38">#REF!</definedName>
    <definedName name="TFM43C" localSheetId="48">#REF!</definedName>
    <definedName name="TFM43C" localSheetId="44">#REF!</definedName>
    <definedName name="TFM43C" localSheetId="37">#REF!</definedName>
    <definedName name="TFM43C" localSheetId="39">#REF!</definedName>
    <definedName name="TFM43C" localSheetId="43">#REF!</definedName>
    <definedName name="TFM43C">#REF!</definedName>
    <definedName name="TFM43D" localSheetId="1">#REF!</definedName>
    <definedName name="TFM43D" localSheetId="47">#REF!</definedName>
    <definedName name="TFM43D" localSheetId="49">#REF!</definedName>
    <definedName name="TFM43D" localSheetId="45">#REF!</definedName>
    <definedName name="TFM43D" localSheetId="40">#REF!</definedName>
    <definedName name="TFM43D" localSheetId="41">#REF!</definedName>
    <definedName name="TFM43D" localSheetId="42">#REF!</definedName>
    <definedName name="TFM43D" localSheetId="46">#REF!</definedName>
    <definedName name="TFM43D" localSheetId="38">#REF!</definedName>
    <definedName name="TFM43D" localSheetId="48">#REF!</definedName>
    <definedName name="TFM43D" localSheetId="44">#REF!</definedName>
    <definedName name="TFM43D" localSheetId="37">#REF!</definedName>
    <definedName name="TFM43D" localSheetId="39">#REF!</definedName>
    <definedName name="TFM43D" localSheetId="43">#REF!</definedName>
    <definedName name="TFM43D">#REF!</definedName>
    <definedName name="TFM43E" localSheetId="1">#REF!</definedName>
    <definedName name="TFM43E" localSheetId="47">#REF!</definedName>
    <definedName name="TFM43E" localSheetId="49">#REF!</definedName>
    <definedName name="TFM43E" localSheetId="45">#REF!</definedName>
    <definedName name="TFM43E" localSheetId="40">#REF!</definedName>
    <definedName name="TFM43E" localSheetId="41">#REF!</definedName>
    <definedName name="TFM43E" localSheetId="42">#REF!</definedName>
    <definedName name="TFM43E" localSheetId="46">#REF!</definedName>
    <definedName name="TFM43E" localSheetId="38">#REF!</definedName>
    <definedName name="TFM43E" localSheetId="48">#REF!</definedName>
    <definedName name="TFM43E" localSheetId="44">#REF!</definedName>
    <definedName name="TFM43E" localSheetId="37">#REF!</definedName>
    <definedName name="TFM43E" localSheetId="39">#REF!</definedName>
    <definedName name="TFM43E" localSheetId="43">#REF!</definedName>
    <definedName name="TFM43E">#REF!</definedName>
    <definedName name="TFM44A" localSheetId="1">#REF!</definedName>
    <definedName name="TFM44A" localSheetId="47">#REF!</definedName>
    <definedName name="TFM44A" localSheetId="49">#REF!</definedName>
    <definedName name="TFM44A" localSheetId="45">#REF!</definedName>
    <definedName name="TFM44A" localSheetId="40">#REF!</definedName>
    <definedName name="TFM44A" localSheetId="41">#REF!</definedName>
    <definedName name="TFM44A" localSheetId="42">#REF!</definedName>
    <definedName name="TFM44A" localSheetId="46">#REF!</definedName>
    <definedName name="TFM44A" localSheetId="38">#REF!</definedName>
    <definedName name="TFM44A" localSheetId="48">#REF!</definedName>
    <definedName name="TFM44A" localSheetId="44">#REF!</definedName>
    <definedName name="TFM44A" localSheetId="37">#REF!</definedName>
    <definedName name="TFM44A" localSheetId="39">#REF!</definedName>
    <definedName name="TFM44A" localSheetId="43">#REF!</definedName>
    <definedName name="TFM44A">#REF!</definedName>
    <definedName name="TFM44B" localSheetId="1">#REF!</definedName>
    <definedName name="TFM44B" localSheetId="47">#REF!</definedName>
    <definedName name="TFM44B" localSheetId="49">#REF!</definedName>
    <definedName name="TFM44B" localSheetId="45">#REF!</definedName>
    <definedName name="TFM44B" localSheetId="40">#REF!</definedName>
    <definedName name="TFM44B" localSheetId="41">#REF!</definedName>
    <definedName name="TFM44B" localSheetId="42">#REF!</definedName>
    <definedName name="TFM44B" localSheetId="46">#REF!</definedName>
    <definedName name="TFM44B" localSheetId="38">#REF!</definedName>
    <definedName name="TFM44B" localSheetId="48">#REF!</definedName>
    <definedName name="TFM44B" localSheetId="44">#REF!</definedName>
    <definedName name="TFM44B" localSheetId="37">#REF!</definedName>
    <definedName name="TFM44B" localSheetId="39">#REF!</definedName>
    <definedName name="TFM44B" localSheetId="43">#REF!</definedName>
    <definedName name="TFM44B">#REF!</definedName>
    <definedName name="TFM44C" localSheetId="1">#REF!</definedName>
    <definedName name="TFM44C" localSheetId="47">#REF!</definedName>
    <definedName name="TFM44C" localSheetId="49">#REF!</definedName>
    <definedName name="TFM44C" localSheetId="45">#REF!</definedName>
    <definedName name="TFM44C" localSheetId="40">#REF!</definedName>
    <definedName name="TFM44C" localSheetId="41">#REF!</definedName>
    <definedName name="TFM44C" localSheetId="42">#REF!</definedName>
    <definedName name="TFM44C" localSheetId="46">#REF!</definedName>
    <definedName name="TFM44C" localSheetId="38">#REF!</definedName>
    <definedName name="TFM44C" localSheetId="48">#REF!</definedName>
    <definedName name="TFM44C" localSheetId="44">#REF!</definedName>
    <definedName name="TFM44C" localSheetId="37">#REF!</definedName>
    <definedName name="TFM44C" localSheetId="39">#REF!</definedName>
    <definedName name="TFM44C" localSheetId="43">#REF!</definedName>
    <definedName name="TFM44C">#REF!</definedName>
    <definedName name="TFM44D" localSheetId="1">#REF!</definedName>
    <definedName name="TFM44D" localSheetId="47">#REF!</definedName>
    <definedName name="TFM44D" localSheetId="49">#REF!</definedName>
    <definedName name="TFM44D" localSheetId="45">#REF!</definedName>
    <definedName name="TFM44D" localSheetId="40">#REF!</definedName>
    <definedName name="TFM44D" localSheetId="41">#REF!</definedName>
    <definedName name="TFM44D" localSheetId="42">#REF!</definedName>
    <definedName name="TFM44D" localSheetId="46">#REF!</definedName>
    <definedName name="TFM44D" localSheetId="38">#REF!</definedName>
    <definedName name="TFM44D" localSheetId="48">#REF!</definedName>
    <definedName name="TFM44D" localSheetId="44">#REF!</definedName>
    <definedName name="TFM44D" localSheetId="37">#REF!</definedName>
    <definedName name="TFM44D" localSheetId="39">#REF!</definedName>
    <definedName name="TFM44D" localSheetId="43">#REF!</definedName>
    <definedName name="TFM44D">#REF!</definedName>
    <definedName name="TFM45A" localSheetId="1">#REF!</definedName>
    <definedName name="TFM45A" localSheetId="47">#REF!</definedName>
    <definedName name="TFM45A" localSheetId="49">#REF!</definedName>
    <definedName name="TFM45A" localSheetId="45">#REF!</definedName>
    <definedName name="TFM45A" localSheetId="40">#REF!</definedName>
    <definedName name="TFM45A" localSheetId="41">#REF!</definedName>
    <definedName name="TFM45A" localSheetId="42">#REF!</definedName>
    <definedName name="TFM45A" localSheetId="46">#REF!</definedName>
    <definedName name="TFM45A" localSheetId="38">#REF!</definedName>
    <definedName name="TFM45A" localSheetId="48">#REF!</definedName>
    <definedName name="TFM45A" localSheetId="44">#REF!</definedName>
    <definedName name="TFM45A" localSheetId="37">#REF!</definedName>
    <definedName name="TFM45A" localSheetId="39">#REF!</definedName>
    <definedName name="TFM45A" localSheetId="43">#REF!</definedName>
    <definedName name="TFM45A">#REF!</definedName>
    <definedName name="TFM45B" localSheetId="1">#REF!</definedName>
    <definedName name="TFM45B" localSheetId="47">#REF!</definedName>
    <definedName name="TFM45B" localSheetId="49">#REF!</definedName>
    <definedName name="TFM45B" localSheetId="45">#REF!</definedName>
    <definedName name="TFM45B" localSheetId="40">#REF!</definedName>
    <definedName name="TFM45B" localSheetId="41">#REF!</definedName>
    <definedName name="TFM45B" localSheetId="42">#REF!</definedName>
    <definedName name="TFM45B" localSheetId="46">#REF!</definedName>
    <definedName name="TFM45B" localSheetId="38">#REF!</definedName>
    <definedName name="TFM45B" localSheetId="48">#REF!</definedName>
    <definedName name="TFM45B" localSheetId="44">#REF!</definedName>
    <definedName name="TFM45B" localSheetId="37">#REF!</definedName>
    <definedName name="TFM45B" localSheetId="39">#REF!</definedName>
    <definedName name="TFM45B" localSheetId="43">#REF!</definedName>
    <definedName name="TFM45B">#REF!</definedName>
    <definedName name="TFM45C" localSheetId="1">#REF!</definedName>
    <definedName name="TFM45C" localSheetId="47">#REF!</definedName>
    <definedName name="TFM45C" localSheetId="49">#REF!</definedName>
    <definedName name="TFM45C" localSheetId="45">#REF!</definedName>
    <definedName name="TFM45C" localSheetId="40">#REF!</definedName>
    <definedName name="TFM45C" localSheetId="41">#REF!</definedName>
    <definedName name="TFM45C" localSheetId="42">#REF!</definedName>
    <definedName name="TFM45C" localSheetId="46">#REF!</definedName>
    <definedName name="TFM45C" localSheetId="38">#REF!</definedName>
    <definedName name="TFM45C" localSheetId="48">#REF!</definedName>
    <definedName name="TFM45C" localSheetId="44">#REF!</definedName>
    <definedName name="TFM45C" localSheetId="37">#REF!</definedName>
    <definedName name="TFM45C" localSheetId="39">#REF!</definedName>
    <definedName name="TFM45C" localSheetId="43">#REF!</definedName>
    <definedName name="TFM45C">#REF!</definedName>
    <definedName name="TFM45D" localSheetId="1">#REF!</definedName>
    <definedName name="TFM45D" localSheetId="47">#REF!</definedName>
    <definedName name="TFM45D" localSheetId="49">#REF!</definedName>
    <definedName name="TFM45D" localSheetId="45">#REF!</definedName>
    <definedName name="TFM45D" localSheetId="40">#REF!</definedName>
    <definedName name="TFM45D" localSheetId="41">#REF!</definedName>
    <definedName name="TFM45D" localSheetId="42">#REF!</definedName>
    <definedName name="TFM45D" localSheetId="46">#REF!</definedName>
    <definedName name="TFM45D" localSheetId="38">#REF!</definedName>
    <definedName name="TFM45D" localSheetId="48">#REF!</definedName>
    <definedName name="TFM45D" localSheetId="44">#REF!</definedName>
    <definedName name="TFM45D" localSheetId="37">#REF!</definedName>
    <definedName name="TFM45D" localSheetId="39">#REF!</definedName>
    <definedName name="TFM45D" localSheetId="43">#REF!</definedName>
    <definedName name="TFM45D">#REF!</definedName>
    <definedName name="TFM45E" localSheetId="1">#REF!</definedName>
    <definedName name="TFM45E" localSheetId="47">#REF!</definedName>
    <definedName name="TFM45E" localSheetId="49">#REF!</definedName>
    <definedName name="TFM45E" localSheetId="45">#REF!</definedName>
    <definedName name="TFM45E" localSheetId="40">#REF!</definedName>
    <definedName name="TFM45E" localSheetId="41">#REF!</definedName>
    <definedName name="TFM45E" localSheetId="42">#REF!</definedName>
    <definedName name="TFM45E" localSheetId="46">#REF!</definedName>
    <definedName name="TFM45E" localSheetId="38">#REF!</definedName>
    <definedName name="TFM45E" localSheetId="48">#REF!</definedName>
    <definedName name="TFM45E" localSheetId="44">#REF!</definedName>
    <definedName name="TFM45E" localSheetId="37">#REF!</definedName>
    <definedName name="TFM45E" localSheetId="39">#REF!</definedName>
    <definedName name="TFM45E" localSheetId="43">#REF!</definedName>
    <definedName name="TFM45E">#REF!</definedName>
    <definedName name="TFM46A" localSheetId="1">#REF!</definedName>
    <definedName name="TFM46A" localSheetId="47">#REF!</definedName>
    <definedName name="TFM46A" localSheetId="49">#REF!</definedName>
    <definedName name="TFM46A" localSheetId="45">#REF!</definedName>
    <definedName name="TFM46A" localSheetId="40">#REF!</definedName>
    <definedName name="TFM46A" localSheetId="41">#REF!</definedName>
    <definedName name="TFM46A" localSheetId="42">#REF!</definedName>
    <definedName name="TFM46A" localSheetId="46">#REF!</definedName>
    <definedName name="TFM46A" localSheetId="38">#REF!</definedName>
    <definedName name="TFM46A" localSheetId="48">#REF!</definedName>
    <definedName name="TFM46A" localSheetId="44">#REF!</definedName>
    <definedName name="TFM46A" localSheetId="37">#REF!</definedName>
    <definedName name="TFM46A" localSheetId="39">#REF!</definedName>
    <definedName name="TFM46A" localSheetId="43">#REF!</definedName>
    <definedName name="TFM46A">#REF!</definedName>
    <definedName name="TFM46B" localSheetId="1">#REF!</definedName>
    <definedName name="TFM46B" localSheetId="47">#REF!</definedName>
    <definedName name="TFM46B" localSheetId="49">#REF!</definedName>
    <definedName name="TFM46B" localSheetId="45">#REF!</definedName>
    <definedName name="TFM46B" localSheetId="40">#REF!</definedName>
    <definedName name="TFM46B" localSheetId="41">#REF!</definedName>
    <definedName name="TFM46B" localSheetId="42">#REF!</definedName>
    <definedName name="TFM46B" localSheetId="46">#REF!</definedName>
    <definedName name="TFM46B" localSheetId="38">#REF!</definedName>
    <definedName name="TFM46B" localSheetId="48">#REF!</definedName>
    <definedName name="TFM46B" localSheetId="44">#REF!</definedName>
    <definedName name="TFM46B" localSheetId="37">#REF!</definedName>
    <definedName name="TFM46B" localSheetId="39">#REF!</definedName>
    <definedName name="TFM46B" localSheetId="43">#REF!</definedName>
    <definedName name="TFM46B">#REF!</definedName>
    <definedName name="TFM46C" localSheetId="1">#REF!</definedName>
    <definedName name="TFM46C" localSheetId="47">#REF!</definedName>
    <definedName name="TFM46C" localSheetId="49">#REF!</definedName>
    <definedName name="TFM46C" localSheetId="45">#REF!</definedName>
    <definedName name="TFM46C" localSheetId="40">#REF!</definedName>
    <definedName name="TFM46C" localSheetId="41">#REF!</definedName>
    <definedName name="TFM46C" localSheetId="42">#REF!</definedName>
    <definedName name="TFM46C" localSheetId="46">#REF!</definedName>
    <definedName name="TFM46C" localSheetId="38">#REF!</definedName>
    <definedName name="TFM46C" localSheetId="48">#REF!</definedName>
    <definedName name="TFM46C" localSheetId="44">#REF!</definedName>
    <definedName name="TFM46C" localSheetId="37">#REF!</definedName>
    <definedName name="TFM46C" localSheetId="39">#REF!</definedName>
    <definedName name="TFM46C" localSheetId="43">#REF!</definedName>
    <definedName name="TFM46C">#REF!</definedName>
    <definedName name="TFM46D" localSheetId="1">#REF!</definedName>
    <definedName name="TFM46D" localSheetId="47">#REF!</definedName>
    <definedName name="TFM46D" localSheetId="49">#REF!</definedName>
    <definedName name="TFM46D" localSheetId="45">#REF!</definedName>
    <definedName name="TFM46D" localSheetId="40">#REF!</definedName>
    <definedName name="TFM46D" localSheetId="41">#REF!</definedName>
    <definedName name="TFM46D" localSheetId="42">#REF!</definedName>
    <definedName name="TFM46D" localSheetId="46">#REF!</definedName>
    <definedName name="TFM46D" localSheetId="38">#REF!</definedName>
    <definedName name="TFM46D" localSheetId="48">#REF!</definedName>
    <definedName name="TFM46D" localSheetId="44">#REF!</definedName>
    <definedName name="TFM46D" localSheetId="37">#REF!</definedName>
    <definedName name="TFM46D" localSheetId="39">#REF!</definedName>
    <definedName name="TFM46D" localSheetId="43">#REF!</definedName>
    <definedName name="TFM46D">#REF!</definedName>
    <definedName name="TFM46E" localSheetId="1">#REF!</definedName>
    <definedName name="TFM46E" localSheetId="47">#REF!</definedName>
    <definedName name="TFM46E" localSheetId="49">#REF!</definedName>
    <definedName name="TFM46E" localSheetId="45">#REF!</definedName>
    <definedName name="TFM46E" localSheetId="40">#REF!</definedName>
    <definedName name="TFM46E" localSheetId="41">#REF!</definedName>
    <definedName name="TFM46E" localSheetId="42">#REF!</definedName>
    <definedName name="TFM46E" localSheetId="46">#REF!</definedName>
    <definedName name="TFM46E" localSheetId="38">#REF!</definedName>
    <definedName name="TFM46E" localSheetId="48">#REF!</definedName>
    <definedName name="TFM46E" localSheetId="44">#REF!</definedName>
    <definedName name="TFM46E" localSheetId="37">#REF!</definedName>
    <definedName name="TFM46E" localSheetId="39">#REF!</definedName>
    <definedName name="TFM46E" localSheetId="43">#REF!</definedName>
    <definedName name="TFM46E">#REF!</definedName>
    <definedName name="TFM46F" localSheetId="1">#REF!</definedName>
    <definedName name="TFM46F" localSheetId="47">#REF!</definedName>
    <definedName name="TFM46F" localSheetId="49">#REF!</definedName>
    <definedName name="TFM46F" localSheetId="45">#REF!</definedName>
    <definedName name="TFM46F" localSheetId="40">#REF!</definedName>
    <definedName name="TFM46F" localSheetId="41">#REF!</definedName>
    <definedName name="TFM46F" localSheetId="42">#REF!</definedName>
    <definedName name="TFM46F" localSheetId="46">#REF!</definedName>
    <definedName name="TFM46F" localSheetId="38">#REF!</definedName>
    <definedName name="TFM46F" localSheetId="48">#REF!</definedName>
    <definedName name="TFM46F" localSheetId="44">#REF!</definedName>
    <definedName name="TFM46F" localSheetId="37">#REF!</definedName>
    <definedName name="TFM46F" localSheetId="39">#REF!</definedName>
    <definedName name="TFM46F" localSheetId="43">#REF!</definedName>
    <definedName name="TFM46F">#REF!</definedName>
    <definedName name="TFM46G" localSheetId="1">#REF!</definedName>
    <definedName name="TFM46G" localSheetId="47">#REF!</definedName>
    <definedName name="TFM46G" localSheetId="49">#REF!</definedName>
    <definedName name="TFM46G" localSheetId="45">#REF!</definedName>
    <definedName name="TFM46G" localSheetId="40">#REF!</definedName>
    <definedName name="TFM46G" localSheetId="41">#REF!</definedName>
    <definedName name="TFM46G" localSheetId="42">#REF!</definedName>
    <definedName name="TFM46G" localSheetId="46">#REF!</definedName>
    <definedName name="TFM46G" localSheetId="38">#REF!</definedName>
    <definedName name="TFM46G" localSheetId="48">#REF!</definedName>
    <definedName name="TFM46G" localSheetId="44">#REF!</definedName>
    <definedName name="TFM46G" localSheetId="37">#REF!</definedName>
    <definedName name="TFM46G" localSheetId="39">#REF!</definedName>
    <definedName name="TFM46G" localSheetId="43">#REF!</definedName>
    <definedName name="TFM46G">#REF!</definedName>
    <definedName name="TFM46H" localSheetId="1">#REF!</definedName>
    <definedName name="TFM46H" localSheetId="47">#REF!</definedName>
    <definedName name="TFM46H" localSheetId="49">#REF!</definedName>
    <definedName name="TFM46H" localSheetId="45">#REF!</definedName>
    <definedName name="TFM46H" localSheetId="40">#REF!</definedName>
    <definedName name="TFM46H" localSheetId="41">#REF!</definedName>
    <definedName name="TFM46H" localSheetId="42">#REF!</definedName>
    <definedName name="TFM46H" localSheetId="46">#REF!</definedName>
    <definedName name="TFM46H" localSheetId="38">#REF!</definedName>
    <definedName name="TFM46H" localSheetId="48">#REF!</definedName>
    <definedName name="TFM46H" localSheetId="44">#REF!</definedName>
    <definedName name="TFM46H" localSheetId="37">#REF!</definedName>
    <definedName name="TFM46H" localSheetId="39">#REF!</definedName>
    <definedName name="TFM46H" localSheetId="43">#REF!</definedName>
    <definedName name="TFM46H">#REF!</definedName>
    <definedName name="TFM46I" localSheetId="1">#REF!</definedName>
    <definedName name="TFM46I" localSheetId="47">#REF!</definedName>
    <definedName name="TFM46I" localSheetId="49">#REF!</definedName>
    <definedName name="TFM46I" localSheetId="45">#REF!</definedName>
    <definedName name="TFM46I" localSheetId="40">#REF!</definedName>
    <definedName name="TFM46I" localSheetId="41">#REF!</definedName>
    <definedName name="TFM46I" localSheetId="42">#REF!</definedName>
    <definedName name="TFM46I" localSheetId="46">#REF!</definedName>
    <definedName name="TFM46I" localSheetId="38">#REF!</definedName>
    <definedName name="TFM46I" localSheetId="48">#REF!</definedName>
    <definedName name="TFM46I" localSheetId="44">#REF!</definedName>
    <definedName name="TFM46I" localSheetId="37">#REF!</definedName>
    <definedName name="TFM46I" localSheetId="39">#REF!</definedName>
    <definedName name="TFM46I" localSheetId="43">#REF!</definedName>
    <definedName name="TFM46I">#REF!</definedName>
    <definedName name="TFM46J" localSheetId="1">#REF!</definedName>
    <definedName name="TFM46J" localSheetId="47">#REF!</definedName>
    <definedName name="TFM46J" localSheetId="49">#REF!</definedName>
    <definedName name="TFM46J" localSheetId="45">#REF!</definedName>
    <definedName name="TFM46J" localSheetId="40">#REF!</definedName>
    <definedName name="TFM46J" localSheetId="41">#REF!</definedName>
    <definedName name="TFM46J" localSheetId="42">#REF!</definedName>
    <definedName name="TFM46J" localSheetId="46">#REF!</definedName>
    <definedName name="TFM46J" localSheetId="38">#REF!</definedName>
    <definedName name="TFM46J" localSheetId="48">#REF!</definedName>
    <definedName name="TFM46J" localSheetId="44">#REF!</definedName>
    <definedName name="TFM46J" localSheetId="37">#REF!</definedName>
    <definedName name="TFM46J" localSheetId="39">#REF!</definedName>
    <definedName name="TFM46J" localSheetId="43">#REF!</definedName>
    <definedName name="TFM46J">#REF!</definedName>
    <definedName name="TFM46K" localSheetId="1">#REF!</definedName>
    <definedName name="TFM46K" localSheetId="47">#REF!</definedName>
    <definedName name="TFM46K" localSheetId="49">#REF!</definedName>
    <definedName name="TFM46K" localSheetId="45">#REF!</definedName>
    <definedName name="TFM46K" localSheetId="40">#REF!</definedName>
    <definedName name="TFM46K" localSheetId="41">#REF!</definedName>
    <definedName name="TFM46K" localSheetId="42">#REF!</definedName>
    <definedName name="TFM46K" localSheetId="46">#REF!</definedName>
    <definedName name="TFM46K" localSheetId="38">#REF!</definedName>
    <definedName name="TFM46K" localSheetId="48">#REF!</definedName>
    <definedName name="TFM46K" localSheetId="44">#REF!</definedName>
    <definedName name="TFM46K" localSheetId="37">#REF!</definedName>
    <definedName name="TFM46K" localSheetId="39">#REF!</definedName>
    <definedName name="TFM46K" localSheetId="43">#REF!</definedName>
    <definedName name="TFM46K">#REF!</definedName>
    <definedName name="TFM46L" localSheetId="1">#REF!</definedName>
    <definedName name="TFM46L" localSheetId="47">#REF!</definedName>
    <definedName name="TFM46L" localSheetId="49">#REF!</definedName>
    <definedName name="TFM46L" localSheetId="45">#REF!</definedName>
    <definedName name="TFM46L" localSheetId="40">#REF!</definedName>
    <definedName name="TFM46L" localSheetId="41">#REF!</definedName>
    <definedName name="TFM46L" localSheetId="42">#REF!</definedName>
    <definedName name="TFM46L" localSheetId="46">#REF!</definedName>
    <definedName name="TFM46L" localSheetId="38">#REF!</definedName>
    <definedName name="TFM46L" localSheetId="48">#REF!</definedName>
    <definedName name="TFM46L" localSheetId="44">#REF!</definedName>
    <definedName name="TFM46L" localSheetId="37">#REF!</definedName>
    <definedName name="TFM46L" localSheetId="39">#REF!</definedName>
    <definedName name="TFM46L" localSheetId="43">#REF!</definedName>
    <definedName name="TFM46L">#REF!</definedName>
    <definedName name="TFM46M" localSheetId="1">#REF!</definedName>
    <definedName name="TFM46M" localSheetId="47">#REF!</definedName>
    <definedName name="TFM46M" localSheetId="49">#REF!</definedName>
    <definedName name="TFM46M" localSheetId="45">#REF!</definedName>
    <definedName name="TFM46M" localSheetId="40">#REF!</definedName>
    <definedName name="TFM46M" localSheetId="41">#REF!</definedName>
    <definedName name="TFM46M" localSheetId="42">#REF!</definedName>
    <definedName name="TFM46M" localSheetId="46">#REF!</definedName>
    <definedName name="TFM46M" localSheetId="38">#REF!</definedName>
    <definedName name="TFM46M" localSheetId="48">#REF!</definedName>
    <definedName name="TFM46M" localSheetId="44">#REF!</definedName>
    <definedName name="TFM46M" localSheetId="37">#REF!</definedName>
    <definedName name="TFM46M" localSheetId="39">#REF!</definedName>
    <definedName name="TFM46M" localSheetId="43">#REF!</definedName>
    <definedName name="TFM46M">#REF!</definedName>
    <definedName name="TFM46N" localSheetId="1">#REF!</definedName>
    <definedName name="TFM46N" localSheetId="47">#REF!</definedName>
    <definedName name="TFM46N" localSheetId="49">#REF!</definedName>
    <definedName name="TFM46N" localSheetId="45">#REF!</definedName>
    <definedName name="TFM46N" localSheetId="40">#REF!</definedName>
    <definedName name="TFM46N" localSheetId="41">#REF!</definedName>
    <definedName name="TFM46N" localSheetId="42">#REF!</definedName>
    <definedName name="TFM46N" localSheetId="46">#REF!</definedName>
    <definedName name="TFM46N" localSheetId="38">#REF!</definedName>
    <definedName name="TFM46N" localSheetId="48">#REF!</definedName>
    <definedName name="TFM46N" localSheetId="44">#REF!</definedName>
    <definedName name="TFM46N" localSheetId="37">#REF!</definedName>
    <definedName name="TFM46N" localSheetId="39">#REF!</definedName>
    <definedName name="TFM46N" localSheetId="43">#REF!</definedName>
    <definedName name="TFM46N">#REF!</definedName>
    <definedName name="TFM46O" localSheetId="1">#REF!</definedName>
    <definedName name="TFM46O" localSheetId="47">#REF!</definedName>
    <definedName name="TFM46O" localSheetId="49">#REF!</definedName>
    <definedName name="TFM46O" localSheetId="45">#REF!</definedName>
    <definedName name="TFM46O" localSheetId="40">#REF!</definedName>
    <definedName name="TFM46O" localSheetId="41">#REF!</definedName>
    <definedName name="TFM46O" localSheetId="42">#REF!</definedName>
    <definedName name="TFM46O" localSheetId="46">#REF!</definedName>
    <definedName name="TFM46O" localSheetId="38">#REF!</definedName>
    <definedName name="TFM46O" localSheetId="48">#REF!</definedName>
    <definedName name="TFM46O" localSheetId="44">#REF!</definedName>
    <definedName name="TFM46O" localSheetId="37">#REF!</definedName>
    <definedName name="TFM46O" localSheetId="39">#REF!</definedName>
    <definedName name="TFM46O" localSheetId="43">#REF!</definedName>
    <definedName name="TFM46O">#REF!</definedName>
    <definedName name="TFM46P" localSheetId="1">#REF!</definedName>
    <definedName name="TFM46P" localSheetId="47">#REF!</definedName>
    <definedName name="TFM46P" localSheetId="49">#REF!</definedName>
    <definedName name="TFM46P" localSheetId="45">#REF!</definedName>
    <definedName name="TFM46P" localSheetId="40">#REF!</definedName>
    <definedName name="TFM46P" localSheetId="41">#REF!</definedName>
    <definedName name="TFM46P" localSheetId="42">#REF!</definedName>
    <definedName name="TFM46P" localSheetId="46">#REF!</definedName>
    <definedName name="TFM46P" localSheetId="38">#REF!</definedName>
    <definedName name="TFM46P" localSheetId="48">#REF!</definedName>
    <definedName name="TFM46P" localSheetId="44">#REF!</definedName>
    <definedName name="TFM46P" localSheetId="37">#REF!</definedName>
    <definedName name="TFM46P" localSheetId="39">#REF!</definedName>
    <definedName name="TFM46P" localSheetId="43">#REF!</definedName>
    <definedName name="TFM46P">#REF!</definedName>
    <definedName name="TFM46Q" localSheetId="1">#REF!</definedName>
    <definedName name="TFM46Q" localSheetId="47">#REF!</definedName>
    <definedName name="TFM46Q" localSheetId="49">#REF!</definedName>
    <definedName name="TFM46Q" localSheetId="45">#REF!</definedName>
    <definedName name="TFM46Q" localSheetId="40">#REF!</definedName>
    <definedName name="TFM46Q" localSheetId="41">#REF!</definedName>
    <definedName name="TFM46Q" localSheetId="42">#REF!</definedName>
    <definedName name="TFM46Q" localSheetId="46">#REF!</definedName>
    <definedName name="TFM46Q" localSheetId="38">#REF!</definedName>
    <definedName name="TFM46Q" localSheetId="48">#REF!</definedName>
    <definedName name="TFM46Q" localSheetId="44">#REF!</definedName>
    <definedName name="TFM46Q" localSheetId="37">#REF!</definedName>
    <definedName name="TFM46Q" localSheetId="39">#REF!</definedName>
    <definedName name="TFM46Q" localSheetId="43">#REF!</definedName>
    <definedName name="TFM46Q">#REF!</definedName>
    <definedName name="TFM46R" localSheetId="1">#REF!</definedName>
    <definedName name="TFM46R" localSheetId="47">#REF!</definedName>
    <definedName name="TFM46R" localSheetId="49">#REF!</definedName>
    <definedName name="TFM46R" localSheetId="45">#REF!</definedName>
    <definedName name="TFM46R" localSheetId="40">#REF!</definedName>
    <definedName name="TFM46R" localSheetId="41">#REF!</definedName>
    <definedName name="TFM46R" localSheetId="42">#REF!</definedName>
    <definedName name="TFM46R" localSheetId="46">#REF!</definedName>
    <definedName name="TFM46R" localSheetId="38">#REF!</definedName>
    <definedName name="TFM46R" localSheetId="48">#REF!</definedName>
    <definedName name="TFM46R" localSheetId="44">#REF!</definedName>
    <definedName name="TFM46R" localSheetId="37">#REF!</definedName>
    <definedName name="TFM46R" localSheetId="39">#REF!</definedName>
    <definedName name="TFM46R" localSheetId="43">#REF!</definedName>
    <definedName name="TFM46R">#REF!</definedName>
    <definedName name="TFM46S" localSheetId="1">#REF!</definedName>
    <definedName name="TFM46S" localSheetId="47">#REF!</definedName>
    <definedName name="TFM46S" localSheetId="49">#REF!</definedName>
    <definedName name="TFM46S" localSheetId="45">#REF!</definedName>
    <definedName name="TFM46S" localSheetId="40">#REF!</definedName>
    <definedName name="TFM46S" localSheetId="41">#REF!</definedName>
    <definedName name="TFM46S" localSheetId="42">#REF!</definedName>
    <definedName name="TFM46S" localSheetId="46">#REF!</definedName>
    <definedName name="TFM46S" localSheetId="38">#REF!</definedName>
    <definedName name="TFM46S" localSheetId="48">#REF!</definedName>
    <definedName name="TFM46S" localSheetId="44">#REF!</definedName>
    <definedName name="TFM46S" localSheetId="37">#REF!</definedName>
    <definedName name="TFM46S" localSheetId="39">#REF!</definedName>
    <definedName name="TFM46S" localSheetId="43">#REF!</definedName>
    <definedName name="TFM46S">#REF!</definedName>
    <definedName name="TFM46T" localSheetId="1">#REF!</definedName>
    <definedName name="TFM46T" localSheetId="47">#REF!</definedName>
    <definedName name="TFM46T" localSheetId="49">#REF!</definedName>
    <definedName name="TFM46T" localSheetId="45">#REF!</definedName>
    <definedName name="TFM46T" localSheetId="40">#REF!</definedName>
    <definedName name="TFM46T" localSheetId="41">#REF!</definedName>
    <definedName name="TFM46T" localSheetId="42">#REF!</definedName>
    <definedName name="TFM46T" localSheetId="46">#REF!</definedName>
    <definedName name="TFM46T" localSheetId="38">#REF!</definedName>
    <definedName name="TFM46T" localSheetId="48">#REF!</definedName>
    <definedName name="TFM46T" localSheetId="44">#REF!</definedName>
    <definedName name="TFM46T" localSheetId="37">#REF!</definedName>
    <definedName name="TFM46T" localSheetId="39">#REF!</definedName>
    <definedName name="TFM46T" localSheetId="43">#REF!</definedName>
    <definedName name="TFM46T">#REF!</definedName>
    <definedName name="TFM47A" localSheetId="1">#REF!</definedName>
    <definedName name="TFM47A" localSheetId="47">#REF!</definedName>
    <definedName name="TFM47A" localSheetId="49">#REF!</definedName>
    <definedName name="TFM47A" localSheetId="45">#REF!</definedName>
    <definedName name="TFM47A" localSheetId="40">#REF!</definedName>
    <definedName name="TFM47A" localSheetId="41">#REF!</definedName>
    <definedName name="TFM47A" localSheetId="42">#REF!</definedName>
    <definedName name="TFM47A" localSheetId="46">#REF!</definedName>
    <definedName name="TFM47A" localSheetId="38">#REF!</definedName>
    <definedName name="TFM47A" localSheetId="48">#REF!</definedName>
    <definedName name="TFM47A" localSheetId="44">#REF!</definedName>
    <definedName name="TFM47A" localSheetId="37">#REF!</definedName>
    <definedName name="TFM47A" localSheetId="39">#REF!</definedName>
    <definedName name="TFM47A" localSheetId="43">#REF!</definedName>
    <definedName name="TFM47A">#REF!</definedName>
    <definedName name="TFM47B" localSheetId="1">#REF!</definedName>
    <definedName name="TFM47B" localSheetId="47">#REF!</definedName>
    <definedName name="TFM47B" localSheetId="49">#REF!</definedName>
    <definedName name="TFM47B" localSheetId="45">#REF!</definedName>
    <definedName name="TFM47B" localSheetId="40">#REF!</definedName>
    <definedName name="TFM47B" localSheetId="41">#REF!</definedName>
    <definedName name="TFM47B" localSheetId="42">#REF!</definedName>
    <definedName name="TFM47B" localSheetId="46">#REF!</definedName>
    <definedName name="TFM47B" localSheetId="38">#REF!</definedName>
    <definedName name="TFM47B" localSheetId="48">#REF!</definedName>
    <definedName name="TFM47B" localSheetId="44">#REF!</definedName>
    <definedName name="TFM47B" localSheetId="37">#REF!</definedName>
    <definedName name="TFM47B" localSheetId="39">#REF!</definedName>
    <definedName name="TFM47B" localSheetId="43">#REF!</definedName>
    <definedName name="TFM47B">#REF!</definedName>
    <definedName name="TFM47C" localSheetId="1">#REF!</definedName>
    <definedName name="TFM47C" localSheetId="47">#REF!</definedName>
    <definedName name="TFM47C" localSheetId="49">#REF!</definedName>
    <definedName name="TFM47C" localSheetId="45">#REF!</definedName>
    <definedName name="TFM47C" localSheetId="40">#REF!</definedName>
    <definedName name="TFM47C" localSheetId="41">#REF!</definedName>
    <definedName name="TFM47C" localSheetId="42">#REF!</definedName>
    <definedName name="TFM47C" localSheetId="46">#REF!</definedName>
    <definedName name="TFM47C" localSheetId="38">#REF!</definedName>
    <definedName name="TFM47C" localSheetId="48">#REF!</definedName>
    <definedName name="TFM47C" localSheetId="44">#REF!</definedName>
    <definedName name="TFM47C" localSheetId="37">#REF!</definedName>
    <definedName name="TFM47C" localSheetId="39">#REF!</definedName>
    <definedName name="TFM47C" localSheetId="43">#REF!</definedName>
    <definedName name="TFM47C">#REF!</definedName>
    <definedName name="TFM47D" localSheetId="1">#REF!</definedName>
    <definedName name="TFM47D" localSheetId="47">#REF!</definedName>
    <definedName name="TFM47D" localSheetId="49">#REF!</definedName>
    <definedName name="TFM47D" localSheetId="45">#REF!</definedName>
    <definedName name="TFM47D" localSheetId="40">#REF!</definedName>
    <definedName name="TFM47D" localSheetId="41">#REF!</definedName>
    <definedName name="TFM47D" localSheetId="42">#REF!</definedName>
    <definedName name="TFM47D" localSheetId="46">#REF!</definedName>
    <definedName name="TFM47D" localSheetId="38">#REF!</definedName>
    <definedName name="TFM47D" localSheetId="48">#REF!</definedName>
    <definedName name="TFM47D" localSheetId="44">#REF!</definedName>
    <definedName name="TFM47D" localSheetId="37">#REF!</definedName>
    <definedName name="TFM47D" localSheetId="39">#REF!</definedName>
    <definedName name="TFM47D" localSheetId="43">#REF!</definedName>
    <definedName name="TFM47D">#REF!</definedName>
    <definedName name="TFM47E" localSheetId="1">#REF!</definedName>
    <definedName name="TFM47E" localSheetId="47">#REF!</definedName>
    <definedName name="TFM47E" localSheetId="49">#REF!</definedName>
    <definedName name="TFM47E" localSheetId="45">#REF!</definedName>
    <definedName name="TFM47E" localSheetId="40">#REF!</definedName>
    <definedName name="TFM47E" localSheetId="41">#REF!</definedName>
    <definedName name="TFM47E" localSheetId="42">#REF!</definedName>
    <definedName name="TFM47E" localSheetId="46">#REF!</definedName>
    <definedName name="TFM47E" localSheetId="38">#REF!</definedName>
    <definedName name="TFM47E" localSheetId="48">#REF!</definedName>
    <definedName name="TFM47E" localSheetId="44">#REF!</definedName>
    <definedName name="TFM47E" localSheetId="37">#REF!</definedName>
    <definedName name="TFM47E" localSheetId="39">#REF!</definedName>
    <definedName name="TFM47E" localSheetId="43">#REF!</definedName>
    <definedName name="TFM47E">#REF!</definedName>
    <definedName name="TFM47F" localSheetId="1">#REF!</definedName>
    <definedName name="TFM47F" localSheetId="47">#REF!</definedName>
    <definedName name="TFM47F" localSheetId="49">#REF!</definedName>
    <definedName name="TFM47F" localSheetId="45">#REF!</definedName>
    <definedName name="TFM47F" localSheetId="40">#REF!</definedName>
    <definedName name="TFM47F" localSheetId="41">#REF!</definedName>
    <definedName name="TFM47F" localSheetId="42">#REF!</definedName>
    <definedName name="TFM47F" localSheetId="46">#REF!</definedName>
    <definedName name="TFM47F" localSheetId="38">#REF!</definedName>
    <definedName name="TFM47F" localSheetId="48">#REF!</definedName>
    <definedName name="TFM47F" localSheetId="44">#REF!</definedName>
    <definedName name="TFM47F" localSheetId="37">#REF!</definedName>
    <definedName name="TFM47F" localSheetId="39">#REF!</definedName>
    <definedName name="TFM47F" localSheetId="43">#REF!</definedName>
    <definedName name="TFM47F">#REF!</definedName>
    <definedName name="TFM47G" localSheetId="1">#REF!</definedName>
    <definedName name="TFM47G" localSheetId="47">#REF!</definedName>
    <definedName name="TFM47G" localSheetId="49">#REF!</definedName>
    <definedName name="TFM47G" localSheetId="45">#REF!</definedName>
    <definedName name="TFM47G" localSheetId="40">#REF!</definedName>
    <definedName name="TFM47G" localSheetId="41">#REF!</definedName>
    <definedName name="TFM47G" localSheetId="42">#REF!</definedName>
    <definedName name="TFM47G" localSheetId="46">#REF!</definedName>
    <definedName name="TFM47G" localSheetId="38">#REF!</definedName>
    <definedName name="TFM47G" localSheetId="48">#REF!</definedName>
    <definedName name="TFM47G" localSheetId="44">#REF!</definedName>
    <definedName name="TFM47G" localSheetId="37">#REF!</definedName>
    <definedName name="TFM47G" localSheetId="39">#REF!</definedName>
    <definedName name="TFM47G" localSheetId="43">#REF!</definedName>
    <definedName name="TFM47G">#REF!</definedName>
    <definedName name="TFM47H" localSheetId="1">#REF!</definedName>
    <definedName name="TFM47H" localSheetId="47">#REF!</definedName>
    <definedName name="TFM47H" localSheetId="49">#REF!</definedName>
    <definedName name="TFM47H" localSheetId="45">#REF!</definedName>
    <definedName name="TFM47H" localSheetId="40">#REF!</definedName>
    <definedName name="TFM47H" localSheetId="41">#REF!</definedName>
    <definedName name="TFM47H" localSheetId="42">#REF!</definedName>
    <definedName name="TFM47H" localSheetId="46">#REF!</definedName>
    <definedName name="TFM47H" localSheetId="38">#REF!</definedName>
    <definedName name="TFM47H" localSheetId="48">#REF!</definedName>
    <definedName name="TFM47H" localSheetId="44">#REF!</definedName>
    <definedName name="TFM47H" localSheetId="37">#REF!</definedName>
    <definedName name="TFM47H" localSheetId="39">#REF!</definedName>
    <definedName name="TFM47H" localSheetId="43">#REF!</definedName>
    <definedName name="TFM47H">#REF!</definedName>
    <definedName name="TFM47I" localSheetId="1">#REF!</definedName>
    <definedName name="TFM47I" localSheetId="47">#REF!</definedName>
    <definedName name="TFM47I" localSheetId="49">#REF!</definedName>
    <definedName name="TFM47I" localSheetId="45">#REF!</definedName>
    <definedName name="TFM47I" localSheetId="40">#REF!</definedName>
    <definedName name="TFM47I" localSheetId="41">#REF!</definedName>
    <definedName name="TFM47I" localSheetId="42">#REF!</definedName>
    <definedName name="TFM47I" localSheetId="46">#REF!</definedName>
    <definedName name="TFM47I" localSheetId="38">#REF!</definedName>
    <definedName name="TFM47I" localSheetId="48">#REF!</definedName>
    <definedName name="TFM47I" localSheetId="44">#REF!</definedName>
    <definedName name="TFM47I" localSheetId="37">#REF!</definedName>
    <definedName name="TFM47I" localSheetId="39">#REF!</definedName>
    <definedName name="TFM47I" localSheetId="43">#REF!</definedName>
    <definedName name="TFM47I">#REF!</definedName>
    <definedName name="TFM47J" localSheetId="1">#REF!</definedName>
    <definedName name="TFM47J" localSheetId="47">#REF!</definedName>
    <definedName name="TFM47J" localSheetId="49">#REF!</definedName>
    <definedName name="TFM47J" localSheetId="45">#REF!</definedName>
    <definedName name="TFM47J" localSheetId="40">#REF!</definedName>
    <definedName name="TFM47J" localSheetId="41">#REF!</definedName>
    <definedName name="TFM47J" localSheetId="42">#REF!</definedName>
    <definedName name="TFM47J" localSheetId="46">#REF!</definedName>
    <definedName name="TFM47J" localSheetId="38">#REF!</definedName>
    <definedName name="TFM47J" localSheetId="48">#REF!</definedName>
    <definedName name="TFM47J" localSheetId="44">#REF!</definedName>
    <definedName name="TFM47J" localSheetId="37">#REF!</definedName>
    <definedName name="TFM47J" localSheetId="39">#REF!</definedName>
    <definedName name="TFM47J" localSheetId="43">#REF!</definedName>
    <definedName name="TFM47J">#REF!</definedName>
    <definedName name="TFM47K" localSheetId="1">#REF!</definedName>
    <definedName name="TFM47K" localSheetId="47">#REF!</definedName>
    <definedName name="TFM47K" localSheetId="49">#REF!</definedName>
    <definedName name="TFM47K" localSheetId="45">#REF!</definedName>
    <definedName name="TFM47K" localSheetId="40">#REF!</definedName>
    <definedName name="TFM47K" localSheetId="41">#REF!</definedName>
    <definedName name="TFM47K" localSheetId="42">#REF!</definedName>
    <definedName name="TFM47K" localSheetId="46">#REF!</definedName>
    <definedName name="TFM47K" localSheetId="38">#REF!</definedName>
    <definedName name="TFM47K" localSheetId="48">#REF!</definedName>
    <definedName name="TFM47K" localSheetId="44">#REF!</definedName>
    <definedName name="TFM47K" localSheetId="37">#REF!</definedName>
    <definedName name="TFM47K" localSheetId="39">#REF!</definedName>
    <definedName name="TFM47K" localSheetId="43">#REF!</definedName>
    <definedName name="TFM47K">#REF!</definedName>
    <definedName name="TFM47L" localSheetId="1">#REF!</definedName>
    <definedName name="TFM47L" localSheetId="47">#REF!</definedName>
    <definedName name="TFM47L" localSheetId="49">#REF!</definedName>
    <definedName name="TFM47L" localSheetId="45">#REF!</definedName>
    <definedName name="TFM47L" localSheetId="40">#REF!</definedName>
    <definedName name="TFM47L" localSheetId="41">#REF!</definedName>
    <definedName name="TFM47L" localSheetId="42">#REF!</definedName>
    <definedName name="TFM47L" localSheetId="46">#REF!</definedName>
    <definedName name="TFM47L" localSheetId="38">#REF!</definedName>
    <definedName name="TFM47L" localSheetId="48">#REF!</definedName>
    <definedName name="TFM47L" localSheetId="44">#REF!</definedName>
    <definedName name="TFM47L" localSheetId="37">#REF!</definedName>
    <definedName name="TFM47L" localSheetId="39">#REF!</definedName>
    <definedName name="TFM47L" localSheetId="43">#REF!</definedName>
    <definedName name="TFM47L">#REF!</definedName>
    <definedName name="TFM47M" localSheetId="1">#REF!</definedName>
    <definedName name="TFM47M" localSheetId="47">#REF!</definedName>
    <definedName name="TFM47M" localSheetId="49">#REF!</definedName>
    <definedName name="TFM47M" localSheetId="45">#REF!</definedName>
    <definedName name="TFM47M" localSheetId="40">#REF!</definedName>
    <definedName name="TFM47M" localSheetId="41">#REF!</definedName>
    <definedName name="TFM47M" localSheetId="42">#REF!</definedName>
    <definedName name="TFM47M" localSheetId="46">#REF!</definedName>
    <definedName name="TFM47M" localSheetId="38">#REF!</definedName>
    <definedName name="TFM47M" localSheetId="48">#REF!</definedName>
    <definedName name="TFM47M" localSheetId="44">#REF!</definedName>
    <definedName name="TFM47M" localSheetId="37">#REF!</definedName>
    <definedName name="TFM47M" localSheetId="39">#REF!</definedName>
    <definedName name="TFM47M" localSheetId="43">#REF!</definedName>
    <definedName name="TFM47M">#REF!</definedName>
    <definedName name="TFM47N" localSheetId="1">#REF!</definedName>
    <definedName name="TFM47N" localSheetId="47">#REF!</definedName>
    <definedName name="TFM47N" localSheetId="49">#REF!</definedName>
    <definedName name="TFM47N" localSheetId="45">#REF!</definedName>
    <definedName name="TFM47N" localSheetId="40">#REF!</definedName>
    <definedName name="TFM47N" localSheetId="41">#REF!</definedName>
    <definedName name="TFM47N" localSheetId="42">#REF!</definedName>
    <definedName name="TFM47N" localSheetId="46">#REF!</definedName>
    <definedName name="TFM47N" localSheetId="38">#REF!</definedName>
    <definedName name="TFM47N" localSheetId="48">#REF!</definedName>
    <definedName name="TFM47N" localSheetId="44">#REF!</definedName>
    <definedName name="TFM47N" localSheetId="37">#REF!</definedName>
    <definedName name="TFM47N" localSheetId="39">#REF!</definedName>
    <definedName name="TFM47N" localSheetId="43">#REF!</definedName>
    <definedName name="TFM47N">#REF!</definedName>
    <definedName name="TFM48A" localSheetId="1">#REF!</definedName>
    <definedName name="TFM48A" localSheetId="47">#REF!</definedName>
    <definedName name="TFM48A" localSheetId="49">#REF!</definedName>
    <definedName name="TFM48A" localSheetId="45">#REF!</definedName>
    <definedName name="TFM48A" localSheetId="40">#REF!</definedName>
    <definedName name="TFM48A" localSheetId="41">#REF!</definedName>
    <definedName name="TFM48A" localSheetId="42">#REF!</definedName>
    <definedName name="TFM48A" localSheetId="46">#REF!</definedName>
    <definedName name="TFM48A" localSheetId="38">#REF!</definedName>
    <definedName name="TFM48A" localSheetId="48">#REF!</definedName>
    <definedName name="TFM48A" localSheetId="44">#REF!</definedName>
    <definedName name="TFM48A" localSheetId="37">#REF!</definedName>
    <definedName name="TFM48A" localSheetId="39">#REF!</definedName>
    <definedName name="TFM48A" localSheetId="43">#REF!</definedName>
    <definedName name="TFM48A">#REF!</definedName>
    <definedName name="TFM48B" localSheetId="1">#REF!</definedName>
    <definedName name="TFM48B" localSheetId="47">#REF!</definedName>
    <definedName name="TFM48B" localSheetId="49">#REF!</definedName>
    <definedName name="TFM48B" localSheetId="45">#REF!</definedName>
    <definedName name="TFM48B" localSheetId="40">#REF!</definedName>
    <definedName name="TFM48B" localSheetId="41">#REF!</definedName>
    <definedName name="TFM48B" localSheetId="42">#REF!</definedName>
    <definedName name="TFM48B" localSheetId="46">#REF!</definedName>
    <definedName name="TFM48B" localSheetId="38">#REF!</definedName>
    <definedName name="TFM48B" localSheetId="48">#REF!</definedName>
    <definedName name="TFM48B" localSheetId="44">#REF!</definedName>
    <definedName name="TFM48B" localSheetId="37">#REF!</definedName>
    <definedName name="TFM48B" localSheetId="39">#REF!</definedName>
    <definedName name="TFM48B" localSheetId="43">#REF!</definedName>
    <definedName name="TFM48B">#REF!</definedName>
    <definedName name="TFM48C" localSheetId="1">#REF!</definedName>
    <definedName name="TFM48C" localSheetId="47">#REF!</definedName>
    <definedName name="TFM48C" localSheetId="49">#REF!</definedName>
    <definedName name="TFM48C" localSheetId="45">#REF!</definedName>
    <definedName name="TFM48C" localSheetId="40">#REF!</definedName>
    <definedName name="TFM48C" localSheetId="41">#REF!</definedName>
    <definedName name="TFM48C" localSheetId="42">#REF!</definedName>
    <definedName name="TFM48C" localSheetId="46">#REF!</definedName>
    <definedName name="TFM48C" localSheetId="38">#REF!</definedName>
    <definedName name="TFM48C" localSheetId="48">#REF!</definedName>
    <definedName name="TFM48C" localSheetId="44">#REF!</definedName>
    <definedName name="TFM48C" localSheetId="37">#REF!</definedName>
    <definedName name="TFM48C" localSheetId="39">#REF!</definedName>
    <definedName name="TFM48C" localSheetId="43">#REF!</definedName>
    <definedName name="TFM48C">#REF!</definedName>
    <definedName name="TFM48D" localSheetId="1">#REF!</definedName>
    <definedName name="TFM48D" localSheetId="47">#REF!</definedName>
    <definedName name="TFM48D" localSheetId="49">#REF!</definedName>
    <definedName name="TFM48D" localSheetId="45">#REF!</definedName>
    <definedName name="TFM48D" localSheetId="40">#REF!</definedName>
    <definedName name="TFM48D" localSheetId="41">#REF!</definedName>
    <definedName name="TFM48D" localSheetId="42">#REF!</definedName>
    <definedName name="TFM48D" localSheetId="46">#REF!</definedName>
    <definedName name="TFM48D" localSheetId="38">#REF!</definedName>
    <definedName name="TFM48D" localSheetId="48">#REF!</definedName>
    <definedName name="TFM48D" localSheetId="44">#REF!</definedName>
    <definedName name="TFM48D" localSheetId="37">#REF!</definedName>
    <definedName name="TFM48D" localSheetId="39">#REF!</definedName>
    <definedName name="TFM48D" localSheetId="43">#REF!</definedName>
    <definedName name="TFM48D">#REF!</definedName>
    <definedName name="TFM48E" localSheetId="1">#REF!</definedName>
    <definedName name="TFM48E" localSheetId="47">#REF!</definedName>
    <definedName name="TFM48E" localSheetId="49">#REF!</definedName>
    <definedName name="TFM48E" localSheetId="45">#REF!</definedName>
    <definedName name="TFM48E" localSheetId="40">#REF!</definedName>
    <definedName name="TFM48E" localSheetId="41">#REF!</definedName>
    <definedName name="TFM48E" localSheetId="42">#REF!</definedName>
    <definedName name="TFM48E" localSheetId="46">#REF!</definedName>
    <definedName name="TFM48E" localSheetId="38">#REF!</definedName>
    <definedName name="TFM48E" localSheetId="48">#REF!</definedName>
    <definedName name="TFM48E" localSheetId="44">#REF!</definedName>
    <definedName name="TFM48E" localSheetId="37">#REF!</definedName>
    <definedName name="TFM48E" localSheetId="39">#REF!</definedName>
    <definedName name="TFM48E" localSheetId="43">#REF!</definedName>
    <definedName name="TFM48E">#REF!</definedName>
    <definedName name="TFM48F" localSheetId="1">#REF!</definedName>
    <definedName name="TFM48F" localSheetId="47">#REF!</definedName>
    <definedName name="TFM48F" localSheetId="49">#REF!</definedName>
    <definedName name="TFM48F" localSheetId="45">#REF!</definedName>
    <definedName name="TFM48F" localSheetId="40">#REF!</definedName>
    <definedName name="TFM48F" localSheetId="41">#REF!</definedName>
    <definedName name="TFM48F" localSheetId="42">#REF!</definedName>
    <definedName name="TFM48F" localSheetId="46">#REF!</definedName>
    <definedName name="TFM48F" localSheetId="38">#REF!</definedName>
    <definedName name="TFM48F" localSheetId="48">#REF!</definedName>
    <definedName name="TFM48F" localSheetId="44">#REF!</definedName>
    <definedName name="TFM48F" localSheetId="37">#REF!</definedName>
    <definedName name="TFM48F" localSheetId="39">#REF!</definedName>
    <definedName name="TFM48F" localSheetId="43">#REF!</definedName>
    <definedName name="TFM48F">#REF!</definedName>
    <definedName name="TFM48G" localSheetId="1">#REF!</definedName>
    <definedName name="TFM48G" localSheetId="47">#REF!</definedName>
    <definedName name="TFM48G" localSheetId="49">#REF!</definedName>
    <definedName name="TFM48G" localSheetId="45">#REF!</definedName>
    <definedName name="TFM48G" localSheetId="40">#REF!</definedName>
    <definedName name="TFM48G" localSheetId="41">#REF!</definedName>
    <definedName name="TFM48G" localSheetId="42">#REF!</definedName>
    <definedName name="TFM48G" localSheetId="46">#REF!</definedName>
    <definedName name="TFM48G" localSheetId="38">#REF!</definedName>
    <definedName name="TFM48G" localSheetId="48">#REF!</definedName>
    <definedName name="TFM48G" localSheetId="44">#REF!</definedName>
    <definedName name="TFM48G" localSheetId="37">#REF!</definedName>
    <definedName name="TFM48G" localSheetId="39">#REF!</definedName>
    <definedName name="TFM48G" localSheetId="43">#REF!</definedName>
    <definedName name="TFM48G">#REF!</definedName>
    <definedName name="TFM49A" localSheetId="1">#REF!</definedName>
    <definedName name="TFM49A" localSheetId="47">#REF!</definedName>
    <definedName name="TFM49A" localSheetId="49">#REF!</definedName>
    <definedName name="TFM49A" localSheetId="45">#REF!</definedName>
    <definedName name="TFM49A" localSheetId="40">#REF!</definedName>
    <definedName name="TFM49A" localSheetId="41">#REF!</definedName>
    <definedName name="TFM49A" localSheetId="42">#REF!</definedName>
    <definedName name="TFM49A" localSheetId="46">#REF!</definedName>
    <definedName name="TFM49A" localSheetId="38">#REF!</definedName>
    <definedName name="TFM49A" localSheetId="48">#REF!</definedName>
    <definedName name="TFM49A" localSheetId="44">#REF!</definedName>
    <definedName name="TFM49A" localSheetId="37">#REF!</definedName>
    <definedName name="TFM49A" localSheetId="39">#REF!</definedName>
    <definedName name="TFM49A" localSheetId="43">#REF!</definedName>
    <definedName name="TFM49A">#REF!</definedName>
    <definedName name="TFM49B" localSheetId="1">#REF!</definedName>
    <definedName name="TFM49B" localSheetId="47">#REF!</definedName>
    <definedName name="TFM49B" localSheetId="49">#REF!</definedName>
    <definedName name="TFM49B" localSheetId="45">#REF!</definedName>
    <definedName name="TFM49B" localSheetId="40">#REF!</definedName>
    <definedName name="TFM49B" localSheetId="41">#REF!</definedName>
    <definedName name="TFM49B" localSheetId="42">#REF!</definedName>
    <definedName name="TFM49B" localSheetId="46">#REF!</definedName>
    <definedName name="TFM49B" localSheetId="38">#REF!</definedName>
    <definedName name="TFM49B" localSheetId="48">#REF!</definedName>
    <definedName name="TFM49B" localSheetId="44">#REF!</definedName>
    <definedName name="TFM49B" localSheetId="37">#REF!</definedName>
    <definedName name="TFM49B" localSheetId="39">#REF!</definedName>
    <definedName name="TFM49B" localSheetId="43">#REF!</definedName>
    <definedName name="TFM49B">#REF!</definedName>
    <definedName name="TFM49C" localSheetId="1">#REF!</definedName>
    <definedName name="TFM49C" localSheetId="47">#REF!</definedName>
    <definedName name="TFM49C" localSheetId="49">#REF!</definedName>
    <definedName name="TFM49C" localSheetId="45">#REF!</definedName>
    <definedName name="TFM49C" localSheetId="40">#REF!</definedName>
    <definedName name="TFM49C" localSheetId="41">#REF!</definedName>
    <definedName name="TFM49C" localSheetId="42">#REF!</definedName>
    <definedName name="TFM49C" localSheetId="46">#REF!</definedName>
    <definedName name="TFM49C" localSheetId="38">#REF!</definedName>
    <definedName name="TFM49C" localSheetId="48">#REF!</definedName>
    <definedName name="TFM49C" localSheetId="44">#REF!</definedName>
    <definedName name="TFM49C" localSheetId="37">#REF!</definedName>
    <definedName name="TFM49C" localSheetId="39">#REF!</definedName>
    <definedName name="TFM49C" localSheetId="43">#REF!</definedName>
    <definedName name="TFM49C">#REF!</definedName>
    <definedName name="TFM53A" localSheetId="1">#REF!</definedName>
    <definedName name="TFM53A" localSheetId="47">#REF!</definedName>
    <definedName name="TFM53A" localSheetId="49">#REF!</definedName>
    <definedName name="TFM53A" localSheetId="45">#REF!</definedName>
    <definedName name="TFM53A" localSheetId="40">#REF!</definedName>
    <definedName name="TFM53A" localSheetId="41">#REF!</definedName>
    <definedName name="TFM53A" localSheetId="42">#REF!</definedName>
    <definedName name="TFM53A" localSheetId="46">#REF!</definedName>
    <definedName name="TFM53A" localSheetId="38">#REF!</definedName>
    <definedName name="TFM53A" localSheetId="48">#REF!</definedName>
    <definedName name="TFM53A" localSheetId="44">#REF!</definedName>
    <definedName name="TFM53A" localSheetId="37">#REF!</definedName>
    <definedName name="TFM53A" localSheetId="39">#REF!</definedName>
    <definedName name="TFM53A" localSheetId="43">#REF!</definedName>
    <definedName name="TFM53A">#REF!</definedName>
    <definedName name="TFM53B" localSheetId="1">#REF!</definedName>
    <definedName name="TFM53B" localSheetId="47">#REF!</definedName>
    <definedName name="TFM53B" localSheetId="49">#REF!</definedName>
    <definedName name="TFM53B" localSheetId="45">#REF!</definedName>
    <definedName name="TFM53B" localSheetId="40">#REF!</definedName>
    <definedName name="TFM53B" localSheetId="41">#REF!</definedName>
    <definedName name="TFM53B" localSheetId="42">#REF!</definedName>
    <definedName name="TFM53B" localSheetId="46">#REF!</definedName>
    <definedName name="TFM53B" localSheetId="38">#REF!</definedName>
    <definedName name="TFM53B" localSheetId="48">#REF!</definedName>
    <definedName name="TFM53B" localSheetId="44">#REF!</definedName>
    <definedName name="TFM53B" localSheetId="37">#REF!</definedName>
    <definedName name="TFM53B" localSheetId="39">#REF!</definedName>
    <definedName name="TFM53B" localSheetId="43">#REF!</definedName>
    <definedName name="TFM53B">#REF!</definedName>
    <definedName name="TFM53C" localSheetId="1">#REF!</definedName>
    <definedName name="TFM53C" localSheetId="47">#REF!</definedName>
    <definedName name="TFM53C" localSheetId="49">#REF!</definedName>
    <definedName name="TFM53C" localSheetId="45">#REF!</definedName>
    <definedName name="TFM53C" localSheetId="40">#REF!</definedName>
    <definedName name="TFM53C" localSheetId="41">#REF!</definedName>
    <definedName name="TFM53C" localSheetId="42">#REF!</definedName>
    <definedName name="TFM53C" localSheetId="46">#REF!</definedName>
    <definedName name="TFM53C" localSheetId="38">#REF!</definedName>
    <definedName name="TFM53C" localSheetId="48">#REF!</definedName>
    <definedName name="TFM53C" localSheetId="44">#REF!</definedName>
    <definedName name="TFM53C" localSheetId="37">#REF!</definedName>
    <definedName name="TFM53C" localSheetId="39">#REF!</definedName>
    <definedName name="TFM53C" localSheetId="43">#REF!</definedName>
    <definedName name="TFM53C">#REF!</definedName>
    <definedName name="TFM54A" localSheetId="1">#REF!</definedName>
    <definedName name="TFM54A" localSheetId="47">#REF!</definedName>
    <definedName name="TFM54A" localSheetId="49">#REF!</definedName>
    <definedName name="TFM54A" localSheetId="45">#REF!</definedName>
    <definedName name="TFM54A" localSheetId="40">#REF!</definedName>
    <definedName name="TFM54A" localSheetId="41">#REF!</definedName>
    <definedName name="TFM54A" localSheetId="42">#REF!</definedName>
    <definedName name="TFM54A" localSheetId="46">#REF!</definedName>
    <definedName name="TFM54A" localSheetId="38">#REF!</definedName>
    <definedName name="TFM54A" localSheetId="48">#REF!</definedName>
    <definedName name="TFM54A" localSheetId="44">#REF!</definedName>
    <definedName name="TFM54A" localSheetId="37">#REF!</definedName>
    <definedName name="TFM54A" localSheetId="39">#REF!</definedName>
    <definedName name="TFM54A" localSheetId="43">#REF!</definedName>
    <definedName name="TFM54A">#REF!</definedName>
    <definedName name="TFM54B" localSheetId="1">#REF!</definedName>
    <definedName name="TFM54B" localSheetId="47">#REF!</definedName>
    <definedName name="TFM54B" localSheetId="49">#REF!</definedName>
    <definedName name="TFM54B" localSheetId="45">#REF!</definedName>
    <definedName name="TFM54B" localSheetId="40">#REF!</definedName>
    <definedName name="TFM54B" localSheetId="41">#REF!</definedName>
    <definedName name="TFM54B" localSheetId="42">#REF!</definedName>
    <definedName name="TFM54B" localSheetId="46">#REF!</definedName>
    <definedName name="TFM54B" localSheetId="38">#REF!</definedName>
    <definedName name="TFM54B" localSheetId="48">#REF!</definedName>
    <definedName name="TFM54B" localSheetId="44">#REF!</definedName>
    <definedName name="TFM54B" localSheetId="37">#REF!</definedName>
    <definedName name="TFM54B" localSheetId="39">#REF!</definedName>
    <definedName name="TFM54B" localSheetId="43">#REF!</definedName>
    <definedName name="TFM54B">#REF!</definedName>
    <definedName name="TFM54C" localSheetId="1">#REF!</definedName>
    <definedName name="TFM54C" localSheetId="47">#REF!</definedName>
    <definedName name="TFM54C" localSheetId="49">#REF!</definedName>
    <definedName name="TFM54C" localSheetId="45">#REF!</definedName>
    <definedName name="TFM54C" localSheetId="40">#REF!</definedName>
    <definedName name="TFM54C" localSheetId="41">#REF!</definedName>
    <definedName name="TFM54C" localSheetId="42">#REF!</definedName>
    <definedName name="TFM54C" localSheetId="46">#REF!</definedName>
    <definedName name="TFM54C" localSheetId="38">#REF!</definedName>
    <definedName name="TFM54C" localSheetId="48">#REF!</definedName>
    <definedName name="TFM54C" localSheetId="44">#REF!</definedName>
    <definedName name="TFM54C" localSheetId="37">#REF!</definedName>
    <definedName name="TFM54C" localSheetId="39">#REF!</definedName>
    <definedName name="TFM54C" localSheetId="43">#REF!</definedName>
    <definedName name="TFM54C">#REF!</definedName>
    <definedName name="TFM55A" localSheetId="1">#REF!</definedName>
    <definedName name="TFM55A" localSheetId="47">#REF!</definedName>
    <definedName name="TFM55A" localSheetId="49">#REF!</definedName>
    <definedName name="TFM55A" localSheetId="45">#REF!</definedName>
    <definedName name="TFM55A" localSheetId="40">#REF!</definedName>
    <definedName name="TFM55A" localSheetId="41">#REF!</definedName>
    <definedName name="TFM55A" localSheetId="42">#REF!</definedName>
    <definedName name="TFM55A" localSheetId="46">#REF!</definedName>
    <definedName name="TFM55A" localSheetId="38">#REF!</definedName>
    <definedName name="TFM55A" localSheetId="48">#REF!</definedName>
    <definedName name="TFM55A" localSheetId="44">#REF!</definedName>
    <definedName name="TFM55A" localSheetId="37">#REF!</definedName>
    <definedName name="TFM55A" localSheetId="39">#REF!</definedName>
    <definedName name="TFM55A" localSheetId="43">#REF!</definedName>
    <definedName name="TFM55A">#REF!</definedName>
    <definedName name="TFM55B" localSheetId="1">#REF!</definedName>
    <definedName name="TFM55B" localSheetId="47">#REF!</definedName>
    <definedName name="TFM55B" localSheetId="49">#REF!</definedName>
    <definedName name="TFM55B" localSheetId="45">#REF!</definedName>
    <definedName name="TFM55B" localSheetId="40">#REF!</definedName>
    <definedName name="TFM55B" localSheetId="41">#REF!</definedName>
    <definedName name="TFM55B" localSheetId="42">#REF!</definedName>
    <definedName name="TFM55B" localSheetId="46">#REF!</definedName>
    <definedName name="TFM55B" localSheetId="38">#REF!</definedName>
    <definedName name="TFM55B" localSheetId="48">#REF!</definedName>
    <definedName name="TFM55B" localSheetId="44">#REF!</definedName>
    <definedName name="TFM55B" localSheetId="37">#REF!</definedName>
    <definedName name="TFM55B" localSheetId="39">#REF!</definedName>
    <definedName name="TFM55B" localSheetId="43">#REF!</definedName>
    <definedName name="TFM55B">#REF!</definedName>
    <definedName name="TFM55C" localSheetId="1">#REF!</definedName>
    <definedName name="TFM55C" localSheetId="47">#REF!</definedName>
    <definedName name="TFM55C" localSheetId="49">#REF!</definedName>
    <definedName name="TFM55C" localSheetId="45">#REF!</definedName>
    <definedName name="TFM55C" localSheetId="40">#REF!</definedName>
    <definedName name="TFM55C" localSheetId="41">#REF!</definedName>
    <definedName name="TFM55C" localSheetId="42">#REF!</definedName>
    <definedName name="TFM55C" localSheetId="46">#REF!</definedName>
    <definedName name="TFM55C" localSheetId="38">#REF!</definedName>
    <definedName name="TFM55C" localSheetId="48">#REF!</definedName>
    <definedName name="TFM55C" localSheetId="44">#REF!</definedName>
    <definedName name="TFM55C" localSheetId="37">#REF!</definedName>
    <definedName name="TFM55C" localSheetId="39">#REF!</definedName>
    <definedName name="TFM55C" localSheetId="43">#REF!</definedName>
    <definedName name="TFM55C">#REF!</definedName>
    <definedName name="TFM55D" localSheetId="1">#REF!</definedName>
    <definedName name="TFM55D" localSheetId="47">#REF!</definedName>
    <definedName name="TFM55D" localSheetId="49">#REF!</definedName>
    <definedName name="TFM55D" localSheetId="45">#REF!</definedName>
    <definedName name="TFM55D" localSheetId="40">#REF!</definedName>
    <definedName name="TFM55D" localSheetId="41">#REF!</definedName>
    <definedName name="TFM55D" localSheetId="42">#REF!</definedName>
    <definedName name="TFM55D" localSheetId="46">#REF!</definedName>
    <definedName name="TFM55D" localSheetId="38">#REF!</definedName>
    <definedName name="TFM55D" localSheetId="48">#REF!</definedName>
    <definedName name="TFM55D" localSheetId="44">#REF!</definedName>
    <definedName name="TFM55D" localSheetId="37">#REF!</definedName>
    <definedName name="TFM55D" localSheetId="39">#REF!</definedName>
    <definedName name="TFM55D" localSheetId="43">#REF!</definedName>
    <definedName name="TFM55D">#REF!</definedName>
    <definedName name="TFM55E" localSheetId="1">#REF!</definedName>
    <definedName name="TFM55E" localSheetId="47">#REF!</definedName>
    <definedName name="TFM55E" localSheetId="49">#REF!</definedName>
    <definedName name="TFM55E" localSheetId="45">#REF!</definedName>
    <definedName name="TFM55E" localSheetId="40">#REF!</definedName>
    <definedName name="TFM55E" localSheetId="41">#REF!</definedName>
    <definedName name="TFM55E" localSheetId="42">#REF!</definedName>
    <definedName name="TFM55E" localSheetId="46">#REF!</definedName>
    <definedName name="TFM55E" localSheetId="38">#REF!</definedName>
    <definedName name="TFM55E" localSheetId="48">#REF!</definedName>
    <definedName name="TFM55E" localSheetId="44">#REF!</definedName>
    <definedName name="TFM55E" localSheetId="37">#REF!</definedName>
    <definedName name="TFM55E" localSheetId="39">#REF!</definedName>
    <definedName name="TFM55E" localSheetId="43">#REF!</definedName>
    <definedName name="TFM55E">#REF!</definedName>
    <definedName name="TFM55F" localSheetId="1">#REF!</definedName>
    <definedName name="TFM55F" localSheetId="47">#REF!</definedName>
    <definedName name="TFM55F" localSheetId="49">#REF!</definedName>
    <definedName name="TFM55F" localSheetId="45">#REF!</definedName>
    <definedName name="TFM55F" localSheetId="40">#REF!</definedName>
    <definedName name="TFM55F" localSheetId="41">#REF!</definedName>
    <definedName name="TFM55F" localSheetId="42">#REF!</definedName>
    <definedName name="TFM55F" localSheetId="46">#REF!</definedName>
    <definedName name="TFM55F" localSheetId="38">#REF!</definedName>
    <definedName name="TFM55F" localSheetId="48">#REF!</definedName>
    <definedName name="TFM55F" localSheetId="44">#REF!</definedName>
    <definedName name="TFM55F" localSheetId="37">#REF!</definedName>
    <definedName name="TFM55F" localSheetId="39">#REF!</definedName>
    <definedName name="TFM55F" localSheetId="43">#REF!</definedName>
    <definedName name="TFM55F">#REF!</definedName>
    <definedName name="TFM55G" localSheetId="1">#REF!</definedName>
    <definedName name="TFM55G" localSheetId="47">#REF!</definedName>
    <definedName name="TFM55G" localSheetId="49">#REF!</definedName>
    <definedName name="TFM55G" localSheetId="45">#REF!</definedName>
    <definedName name="TFM55G" localSheetId="40">#REF!</definedName>
    <definedName name="TFM55G" localSheetId="41">#REF!</definedName>
    <definedName name="TFM55G" localSheetId="42">#REF!</definedName>
    <definedName name="TFM55G" localSheetId="46">#REF!</definedName>
    <definedName name="TFM55G" localSheetId="38">#REF!</definedName>
    <definedName name="TFM55G" localSheetId="48">#REF!</definedName>
    <definedName name="TFM55G" localSheetId="44">#REF!</definedName>
    <definedName name="TFM55G" localSheetId="37">#REF!</definedName>
    <definedName name="TFM55G" localSheetId="39">#REF!</definedName>
    <definedName name="TFM55G" localSheetId="43">#REF!</definedName>
    <definedName name="TFM55G">#REF!</definedName>
    <definedName name="TFM55H" localSheetId="1">#REF!</definedName>
    <definedName name="TFM55H" localSheetId="47">#REF!</definedName>
    <definedName name="TFM55H" localSheetId="49">#REF!</definedName>
    <definedName name="TFM55H" localSheetId="45">#REF!</definedName>
    <definedName name="TFM55H" localSheetId="40">#REF!</definedName>
    <definedName name="TFM55H" localSheetId="41">#REF!</definedName>
    <definedName name="TFM55H" localSheetId="42">#REF!</definedName>
    <definedName name="TFM55H" localSheetId="46">#REF!</definedName>
    <definedName name="TFM55H" localSheetId="38">#REF!</definedName>
    <definedName name="TFM55H" localSheetId="48">#REF!</definedName>
    <definedName name="TFM55H" localSheetId="44">#REF!</definedName>
    <definedName name="TFM55H" localSheetId="37">#REF!</definedName>
    <definedName name="TFM55H" localSheetId="39">#REF!</definedName>
    <definedName name="TFM55H" localSheetId="43">#REF!</definedName>
    <definedName name="TFM55H">#REF!</definedName>
    <definedName name="TFM55I" localSheetId="1">#REF!</definedName>
    <definedName name="TFM55I" localSheetId="47">#REF!</definedName>
    <definedName name="TFM55I" localSheetId="49">#REF!</definedName>
    <definedName name="TFM55I" localSheetId="45">#REF!</definedName>
    <definedName name="TFM55I" localSheetId="40">#REF!</definedName>
    <definedName name="TFM55I" localSheetId="41">#REF!</definedName>
    <definedName name="TFM55I" localSheetId="42">#REF!</definedName>
    <definedName name="TFM55I" localSheetId="46">#REF!</definedName>
    <definedName name="TFM55I" localSheetId="38">#REF!</definedName>
    <definedName name="TFM55I" localSheetId="48">#REF!</definedName>
    <definedName name="TFM55I" localSheetId="44">#REF!</definedName>
    <definedName name="TFM55I" localSheetId="37">#REF!</definedName>
    <definedName name="TFM55I" localSheetId="39">#REF!</definedName>
    <definedName name="TFM55I" localSheetId="43">#REF!</definedName>
    <definedName name="TFM55I">#REF!</definedName>
    <definedName name="TFM55J" localSheetId="1">#REF!</definedName>
    <definedName name="TFM55J" localSheetId="47">#REF!</definedName>
    <definedName name="TFM55J" localSheetId="49">#REF!</definedName>
    <definedName name="TFM55J" localSheetId="45">#REF!</definedName>
    <definedName name="TFM55J" localSheetId="40">#REF!</definedName>
    <definedName name="TFM55J" localSheetId="41">#REF!</definedName>
    <definedName name="TFM55J" localSheetId="42">#REF!</definedName>
    <definedName name="TFM55J" localSheetId="46">#REF!</definedName>
    <definedName name="TFM55J" localSheetId="38">#REF!</definedName>
    <definedName name="TFM55J" localSheetId="48">#REF!</definedName>
    <definedName name="TFM55J" localSheetId="44">#REF!</definedName>
    <definedName name="TFM55J" localSheetId="37">#REF!</definedName>
    <definedName name="TFM55J" localSheetId="39">#REF!</definedName>
    <definedName name="TFM55J" localSheetId="43">#REF!</definedName>
    <definedName name="TFM55J">#REF!</definedName>
    <definedName name="TFM56A" localSheetId="1">#REF!</definedName>
    <definedName name="TFM56A" localSheetId="47">#REF!</definedName>
    <definedName name="TFM56A" localSheetId="49">#REF!</definedName>
    <definedName name="TFM56A" localSheetId="45">#REF!</definedName>
    <definedName name="TFM56A" localSheetId="40">#REF!</definedName>
    <definedName name="TFM56A" localSheetId="41">#REF!</definedName>
    <definedName name="TFM56A" localSheetId="42">#REF!</definedName>
    <definedName name="TFM56A" localSheetId="46">#REF!</definedName>
    <definedName name="TFM56A" localSheetId="38">#REF!</definedName>
    <definedName name="TFM56A" localSheetId="48">#REF!</definedName>
    <definedName name="TFM56A" localSheetId="44">#REF!</definedName>
    <definedName name="TFM56A" localSheetId="37">#REF!</definedName>
    <definedName name="TFM56A" localSheetId="39">#REF!</definedName>
    <definedName name="TFM56A" localSheetId="43">#REF!</definedName>
    <definedName name="TFM56A">#REF!</definedName>
    <definedName name="TFM56B" localSheetId="1">#REF!</definedName>
    <definedName name="TFM56B" localSheetId="47">#REF!</definedName>
    <definedName name="TFM56B" localSheetId="49">#REF!</definedName>
    <definedName name="TFM56B" localSheetId="45">#REF!</definedName>
    <definedName name="TFM56B" localSheetId="40">#REF!</definedName>
    <definedName name="TFM56B" localSheetId="41">#REF!</definedName>
    <definedName name="TFM56B" localSheetId="42">#REF!</definedName>
    <definedName name="TFM56B" localSheetId="46">#REF!</definedName>
    <definedName name="TFM56B" localSheetId="38">#REF!</definedName>
    <definedName name="TFM56B" localSheetId="48">#REF!</definedName>
    <definedName name="TFM56B" localSheetId="44">#REF!</definedName>
    <definedName name="TFM56B" localSheetId="37">#REF!</definedName>
    <definedName name="TFM56B" localSheetId="39">#REF!</definedName>
    <definedName name="TFM56B" localSheetId="43">#REF!</definedName>
    <definedName name="TFM56B">#REF!</definedName>
    <definedName name="TFM56C" localSheetId="1">#REF!</definedName>
    <definedName name="TFM56C" localSheetId="47">#REF!</definedName>
    <definedName name="TFM56C" localSheetId="49">#REF!</definedName>
    <definedName name="TFM56C" localSheetId="45">#REF!</definedName>
    <definedName name="TFM56C" localSheetId="40">#REF!</definedName>
    <definedName name="TFM56C" localSheetId="41">#REF!</definedName>
    <definedName name="TFM56C" localSheetId="42">#REF!</definedName>
    <definedName name="TFM56C" localSheetId="46">#REF!</definedName>
    <definedName name="TFM56C" localSheetId="38">#REF!</definedName>
    <definedName name="TFM56C" localSheetId="48">#REF!</definedName>
    <definedName name="TFM56C" localSheetId="44">#REF!</definedName>
    <definedName name="TFM56C" localSheetId="37">#REF!</definedName>
    <definedName name="TFM56C" localSheetId="39">#REF!</definedName>
    <definedName name="TFM56C" localSheetId="43">#REF!</definedName>
    <definedName name="TFM56C">#REF!</definedName>
    <definedName name="TFM56D" localSheetId="1">#REF!</definedName>
    <definedName name="TFM56D" localSheetId="47">#REF!</definedName>
    <definedName name="TFM56D" localSheetId="49">#REF!</definedName>
    <definedName name="TFM56D" localSheetId="45">#REF!</definedName>
    <definedName name="TFM56D" localSheetId="40">#REF!</definedName>
    <definedName name="TFM56D" localSheetId="41">#REF!</definedName>
    <definedName name="TFM56D" localSheetId="42">#REF!</definedName>
    <definedName name="TFM56D" localSheetId="46">#REF!</definedName>
    <definedName name="TFM56D" localSheetId="38">#REF!</definedName>
    <definedName name="TFM56D" localSheetId="48">#REF!</definedName>
    <definedName name="TFM56D" localSheetId="44">#REF!</definedName>
    <definedName name="TFM56D" localSheetId="37">#REF!</definedName>
    <definedName name="TFM56D" localSheetId="39">#REF!</definedName>
    <definedName name="TFM56D" localSheetId="43">#REF!</definedName>
    <definedName name="TFM56D">#REF!</definedName>
    <definedName name="TFM56E" localSheetId="1">#REF!</definedName>
    <definedName name="TFM56E" localSheetId="47">#REF!</definedName>
    <definedName name="TFM56E" localSheetId="49">#REF!</definedName>
    <definedName name="TFM56E" localSheetId="45">#REF!</definedName>
    <definedName name="TFM56E" localSheetId="40">#REF!</definedName>
    <definedName name="TFM56E" localSheetId="41">#REF!</definedName>
    <definedName name="TFM56E" localSheetId="42">#REF!</definedName>
    <definedName name="TFM56E" localSheetId="46">#REF!</definedName>
    <definedName name="TFM56E" localSheetId="38">#REF!</definedName>
    <definedName name="TFM56E" localSheetId="48">#REF!</definedName>
    <definedName name="TFM56E" localSheetId="44">#REF!</definedName>
    <definedName name="TFM56E" localSheetId="37">#REF!</definedName>
    <definedName name="TFM56E" localSheetId="39">#REF!</definedName>
    <definedName name="TFM56E" localSheetId="43">#REF!</definedName>
    <definedName name="TFM56E">#REF!</definedName>
    <definedName name="TFM56F" localSheetId="1">#REF!</definedName>
    <definedName name="TFM56F" localSheetId="47">#REF!</definedName>
    <definedName name="TFM56F" localSheetId="49">#REF!</definedName>
    <definedName name="TFM56F" localSheetId="45">#REF!</definedName>
    <definedName name="TFM56F" localSheetId="40">#REF!</definedName>
    <definedName name="TFM56F" localSheetId="41">#REF!</definedName>
    <definedName name="TFM56F" localSheetId="42">#REF!</definedName>
    <definedName name="TFM56F" localSheetId="46">#REF!</definedName>
    <definedName name="TFM56F" localSheetId="38">#REF!</definedName>
    <definedName name="TFM56F" localSheetId="48">#REF!</definedName>
    <definedName name="TFM56F" localSheetId="44">#REF!</definedName>
    <definedName name="TFM56F" localSheetId="37">#REF!</definedName>
    <definedName name="TFM56F" localSheetId="39">#REF!</definedName>
    <definedName name="TFM56F" localSheetId="43">#REF!</definedName>
    <definedName name="TFM56F">#REF!</definedName>
    <definedName name="TFMP02" localSheetId="1">#REF!</definedName>
    <definedName name="TFMP02" localSheetId="47">#REF!</definedName>
    <definedName name="TFMP02" localSheetId="49">#REF!</definedName>
    <definedName name="TFMP02" localSheetId="45">#REF!</definedName>
    <definedName name="TFMP02" localSheetId="40">#REF!</definedName>
    <definedName name="TFMP02" localSheetId="41">#REF!</definedName>
    <definedName name="TFMP02" localSheetId="42">#REF!</definedName>
    <definedName name="TFMP02" localSheetId="46">#REF!</definedName>
    <definedName name="TFMP02" localSheetId="38">#REF!</definedName>
    <definedName name="TFMP02" localSheetId="48">#REF!</definedName>
    <definedName name="TFMP02" localSheetId="44">#REF!</definedName>
    <definedName name="TFMP02" localSheetId="37">#REF!</definedName>
    <definedName name="TFMP02" localSheetId="39">#REF!</definedName>
    <definedName name="TFMP02" localSheetId="43">#REF!</definedName>
    <definedName name="TFMP02">#REF!</definedName>
    <definedName name="TFMP04" localSheetId="1">#REF!</definedName>
    <definedName name="TFMP04" localSheetId="47">#REF!</definedName>
    <definedName name="TFMP04" localSheetId="49">#REF!</definedName>
    <definedName name="TFMP04" localSheetId="45">#REF!</definedName>
    <definedName name="TFMP04" localSheetId="40">#REF!</definedName>
    <definedName name="TFMP04" localSheetId="41">#REF!</definedName>
    <definedName name="TFMP04" localSheetId="42">#REF!</definedName>
    <definedName name="TFMP04" localSheetId="46">#REF!</definedName>
    <definedName name="TFMP04" localSheetId="38">#REF!</definedName>
    <definedName name="TFMP04" localSheetId="48">#REF!</definedName>
    <definedName name="TFMP04" localSheetId="44">#REF!</definedName>
    <definedName name="TFMP04" localSheetId="37">#REF!</definedName>
    <definedName name="TFMP04" localSheetId="39">#REF!</definedName>
    <definedName name="TFMP04" localSheetId="43">#REF!</definedName>
    <definedName name="TFMP04">#REF!</definedName>
    <definedName name="TFMP15" localSheetId="1">#REF!</definedName>
    <definedName name="TFMP15" localSheetId="47">#REF!</definedName>
    <definedName name="TFMP15" localSheetId="49">#REF!</definedName>
    <definedName name="TFMP15" localSheetId="45">#REF!</definedName>
    <definedName name="TFMP15" localSheetId="40">#REF!</definedName>
    <definedName name="TFMP15" localSheetId="41">#REF!</definedName>
    <definedName name="TFMP15" localSheetId="42">#REF!</definedName>
    <definedName name="TFMP15" localSheetId="46">#REF!</definedName>
    <definedName name="TFMP15" localSheetId="38">#REF!</definedName>
    <definedName name="TFMP15" localSheetId="48">#REF!</definedName>
    <definedName name="TFMP15" localSheetId="44">#REF!</definedName>
    <definedName name="TFMP15" localSheetId="37">#REF!</definedName>
    <definedName name="TFMP15" localSheetId="39">#REF!</definedName>
    <definedName name="TFMP15" localSheetId="43">#REF!</definedName>
    <definedName name="TFMP15">#REF!</definedName>
    <definedName name="TFMP19" localSheetId="1">#REF!</definedName>
    <definedName name="TFMP19" localSheetId="47">#REF!</definedName>
    <definedName name="TFMP19" localSheetId="49">#REF!</definedName>
    <definedName name="TFMP19" localSheetId="45">#REF!</definedName>
    <definedName name="TFMP19" localSheetId="40">#REF!</definedName>
    <definedName name="TFMP19" localSheetId="41">#REF!</definedName>
    <definedName name="TFMP19" localSheetId="42">#REF!</definedName>
    <definedName name="TFMP19" localSheetId="46">#REF!</definedName>
    <definedName name="TFMP19" localSheetId="38">#REF!</definedName>
    <definedName name="TFMP19" localSheetId="48">#REF!</definedName>
    <definedName name="TFMP19" localSheetId="44">#REF!</definedName>
    <definedName name="TFMP19" localSheetId="37">#REF!</definedName>
    <definedName name="TFMP19" localSheetId="39">#REF!</definedName>
    <definedName name="TFMP19" localSheetId="43">#REF!</definedName>
    <definedName name="TFMP19">#REF!</definedName>
    <definedName name="TFMP22" localSheetId="1">#REF!</definedName>
    <definedName name="TFMP22" localSheetId="47">#REF!</definedName>
    <definedName name="TFMP22" localSheetId="49">#REF!</definedName>
    <definedName name="TFMP22" localSheetId="45">#REF!</definedName>
    <definedName name="TFMP22" localSheetId="40">#REF!</definedName>
    <definedName name="TFMP22" localSheetId="41">#REF!</definedName>
    <definedName name="TFMP22" localSheetId="42">#REF!</definedName>
    <definedName name="TFMP22" localSheetId="46">#REF!</definedName>
    <definedName name="TFMP22" localSheetId="38">#REF!</definedName>
    <definedName name="TFMP22" localSheetId="48">#REF!</definedName>
    <definedName name="TFMP22" localSheetId="44">#REF!</definedName>
    <definedName name="TFMP22" localSheetId="37">#REF!</definedName>
    <definedName name="TFMP22" localSheetId="39">#REF!</definedName>
    <definedName name="TFMP22" localSheetId="43">#REF!</definedName>
    <definedName name="TFMP22">#REF!</definedName>
    <definedName name="TFMP23" localSheetId="1">#REF!</definedName>
    <definedName name="TFMP23" localSheetId="47">#REF!</definedName>
    <definedName name="TFMP23" localSheetId="49">#REF!</definedName>
    <definedName name="TFMP23" localSheetId="45">#REF!</definedName>
    <definedName name="TFMP23" localSheetId="40">#REF!</definedName>
    <definedName name="TFMP23" localSheetId="41">#REF!</definedName>
    <definedName name="TFMP23" localSheetId="42">#REF!</definedName>
    <definedName name="TFMP23" localSheetId="46">#REF!</definedName>
    <definedName name="TFMP23" localSheetId="38">#REF!</definedName>
    <definedName name="TFMP23" localSheetId="48">#REF!</definedName>
    <definedName name="TFMP23" localSheetId="44">#REF!</definedName>
    <definedName name="TFMP23" localSheetId="37">#REF!</definedName>
    <definedName name="TFMP23" localSheetId="39">#REF!</definedName>
    <definedName name="TFMP23" localSheetId="43">#REF!</definedName>
    <definedName name="TFMP23">#REF!</definedName>
    <definedName name="TFMP24" localSheetId="1">#REF!</definedName>
    <definedName name="TFMP24" localSheetId="47">#REF!</definedName>
    <definedName name="TFMP24" localSheetId="49">#REF!</definedName>
    <definedName name="TFMP24" localSheetId="45">#REF!</definedName>
    <definedName name="TFMP24" localSheetId="40">#REF!</definedName>
    <definedName name="TFMP24" localSheetId="41">#REF!</definedName>
    <definedName name="TFMP24" localSheetId="42">#REF!</definedName>
    <definedName name="TFMP24" localSheetId="46">#REF!</definedName>
    <definedName name="TFMP24" localSheetId="38">#REF!</definedName>
    <definedName name="TFMP24" localSheetId="48">#REF!</definedName>
    <definedName name="TFMP24" localSheetId="44">#REF!</definedName>
    <definedName name="TFMP24" localSheetId="37">#REF!</definedName>
    <definedName name="TFMP24" localSheetId="39">#REF!</definedName>
    <definedName name="TFMP24" localSheetId="43">#REF!</definedName>
    <definedName name="TFMP24">#REF!</definedName>
    <definedName name="TFMP25" localSheetId="1">#REF!</definedName>
    <definedName name="TFMP25" localSheetId="47">#REF!</definedName>
    <definedName name="TFMP25" localSheetId="49">#REF!</definedName>
    <definedName name="TFMP25" localSheetId="45">#REF!</definedName>
    <definedName name="TFMP25" localSheetId="40">#REF!</definedName>
    <definedName name="TFMP25" localSheetId="41">#REF!</definedName>
    <definedName name="TFMP25" localSheetId="42">#REF!</definedName>
    <definedName name="TFMP25" localSheetId="46">#REF!</definedName>
    <definedName name="TFMP25" localSheetId="38">#REF!</definedName>
    <definedName name="TFMP25" localSheetId="48">#REF!</definedName>
    <definedName name="TFMP25" localSheetId="44">#REF!</definedName>
    <definedName name="TFMP25" localSheetId="37">#REF!</definedName>
    <definedName name="TFMP25" localSheetId="39">#REF!</definedName>
    <definedName name="TFMP25" localSheetId="43">#REF!</definedName>
    <definedName name="TFMP25">#REF!</definedName>
    <definedName name="TFMP27" localSheetId="1">#REF!</definedName>
    <definedName name="TFMP27" localSheetId="47">#REF!</definedName>
    <definedName name="TFMP27" localSheetId="49">#REF!</definedName>
    <definedName name="TFMP27" localSheetId="45">#REF!</definedName>
    <definedName name="TFMP27" localSheetId="40">#REF!</definedName>
    <definedName name="TFMP27" localSheetId="41">#REF!</definedName>
    <definedName name="TFMP27" localSheetId="42">#REF!</definedName>
    <definedName name="TFMP27" localSheetId="46">#REF!</definedName>
    <definedName name="TFMP27" localSheetId="38">#REF!</definedName>
    <definedName name="TFMP27" localSheetId="48">#REF!</definedName>
    <definedName name="TFMP27" localSheetId="44">#REF!</definedName>
    <definedName name="TFMP27" localSheetId="37">#REF!</definedName>
    <definedName name="TFMP27" localSheetId="39">#REF!</definedName>
    <definedName name="TFMP27" localSheetId="43">#REF!</definedName>
    <definedName name="TFMP27">#REF!</definedName>
    <definedName name="TFMP30" localSheetId="1">#REF!</definedName>
    <definedName name="TFMP30" localSheetId="47">#REF!</definedName>
    <definedName name="TFMP30" localSheetId="49">#REF!</definedName>
    <definedName name="TFMP30" localSheetId="45">#REF!</definedName>
    <definedName name="TFMP30" localSheetId="40">#REF!</definedName>
    <definedName name="TFMP30" localSheetId="41">#REF!</definedName>
    <definedName name="TFMP30" localSheetId="42">#REF!</definedName>
    <definedName name="TFMP30" localSheetId="46">#REF!</definedName>
    <definedName name="TFMP30" localSheetId="38">#REF!</definedName>
    <definedName name="TFMP30" localSheetId="48">#REF!</definedName>
    <definedName name="TFMP30" localSheetId="44">#REF!</definedName>
    <definedName name="TFMP30" localSheetId="37">#REF!</definedName>
    <definedName name="TFMP30" localSheetId="39">#REF!</definedName>
    <definedName name="TFMP30" localSheetId="43">#REF!</definedName>
    <definedName name="TFMP30">#REF!</definedName>
    <definedName name="TFMP32" localSheetId="1">#REF!</definedName>
    <definedName name="TFMP32" localSheetId="47">#REF!</definedName>
    <definedName name="TFMP32" localSheetId="49">#REF!</definedName>
    <definedName name="TFMP32" localSheetId="45">#REF!</definedName>
    <definedName name="TFMP32" localSheetId="40">#REF!</definedName>
    <definedName name="TFMP32" localSheetId="41">#REF!</definedName>
    <definedName name="TFMP32" localSheetId="42">#REF!</definedName>
    <definedName name="TFMP32" localSheetId="46">#REF!</definedName>
    <definedName name="TFMP32" localSheetId="38">#REF!</definedName>
    <definedName name="TFMP32" localSheetId="48">#REF!</definedName>
    <definedName name="TFMP32" localSheetId="44">#REF!</definedName>
    <definedName name="TFMP32" localSheetId="37">#REF!</definedName>
    <definedName name="TFMP32" localSheetId="39">#REF!</definedName>
    <definedName name="TFMP32" localSheetId="43">#REF!</definedName>
    <definedName name="TFMP32">#REF!</definedName>
    <definedName name="TFMP33" localSheetId="1">#REF!</definedName>
    <definedName name="TFMP33" localSheetId="47">#REF!</definedName>
    <definedName name="TFMP33" localSheetId="49">#REF!</definedName>
    <definedName name="TFMP33" localSheetId="45">#REF!</definedName>
    <definedName name="TFMP33" localSheetId="40">#REF!</definedName>
    <definedName name="TFMP33" localSheetId="41">#REF!</definedName>
    <definedName name="TFMP33" localSheetId="42">#REF!</definedName>
    <definedName name="TFMP33" localSheetId="46">#REF!</definedName>
    <definedName name="TFMP33" localSheetId="38">#REF!</definedName>
    <definedName name="TFMP33" localSheetId="48">#REF!</definedName>
    <definedName name="TFMP33" localSheetId="44">#REF!</definedName>
    <definedName name="TFMP33" localSheetId="37">#REF!</definedName>
    <definedName name="TFMP33" localSheetId="39">#REF!</definedName>
    <definedName name="TFMP33" localSheetId="43">#REF!</definedName>
    <definedName name="TFMP33">#REF!</definedName>
    <definedName name="TFMP35" localSheetId="1">#REF!</definedName>
    <definedName name="TFMP35" localSheetId="47">#REF!</definedName>
    <definedName name="TFMP35" localSheetId="49">#REF!</definedName>
    <definedName name="TFMP35" localSheetId="45">#REF!</definedName>
    <definedName name="TFMP35" localSheetId="40">#REF!</definedName>
    <definedName name="TFMP35" localSheetId="41">#REF!</definedName>
    <definedName name="TFMP35" localSheetId="42">#REF!</definedName>
    <definedName name="TFMP35" localSheetId="46">#REF!</definedName>
    <definedName name="TFMP35" localSheetId="38">#REF!</definedName>
    <definedName name="TFMP35" localSheetId="48">#REF!</definedName>
    <definedName name="TFMP35" localSheetId="44">#REF!</definedName>
    <definedName name="TFMP35" localSheetId="37">#REF!</definedName>
    <definedName name="TFMP35" localSheetId="39">#REF!</definedName>
    <definedName name="TFMP35" localSheetId="43">#REF!</definedName>
    <definedName name="TFMP35">#REF!</definedName>
    <definedName name="TFMP36" localSheetId="1">#REF!</definedName>
    <definedName name="TFMP36" localSheetId="47">#REF!</definedName>
    <definedName name="TFMP36" localSheetId="49">#REF!</definedName>
    <definedName name="TFMP36" localSheetId="45">#REF!</definedName>
    <definedName name="TFMP36" localSheetId="40">#REF!</definedName>
    <definedName name="TFMP36" localSheetId="41">#REF!</definedName>
    <definedName name="TFMP36" localSheetId="42">#REF!</definedName>
    <definedName name="TFMP36" localSheetId="46">#REF!</definedName>
    <definedName name="TFMP36" localSheetId="38">#REF!</definedName>
    <definedName name="TFMP36" localSheetId="48">#REF!</definedName>
    <definedName name="TFMP36" localSheetId="44">#REF!</definedName>
    <definedName name="TFMP36" localSheetId="37">#REF!</definedName>
    <definedName name="TFMP36" localSheetId="39">#REF!</definedName>
    <definedName name="TFMP36" localSheetId="43">#REF!</definedName>
    <definedName name="TFMP36">#REF!</definedName>
    <definedName name="TFMP37" localSheetId="1">#REF!</definedName>
    <definedName name="TFMP37" localSheetId="47">#REF!</definedName>
    <definedName name="TFMP37" localSheetId="49">#REF!</definedName>
    <definedName name="TFMP37" localSheetId="45">#REF!</definedName>
    <definedName name="TFMP37" localSheetId="40">#REF!</definedName>
    <definedName name="TFMP37" localSheetId="41">#REF!</definedName>
    <definedName name="TFMP37" localSheetId="42">#REF!</definedName>
    <definedName name="TFMP37" localSheetId="46">#REF!</definedName>
    <definedName name="TFMP37" localSheetId="38">#REF!</definedName>
    <definedName name="TFMP37" localSheetId="48">#REF!</definedName>
    <definedName name="TFMP37" localSheetId="44">#REF!</definedName>
    <definedName name="TFMP37" localSheetId="37">#REF!</definedName>
    <definedName name="TFMP37" localSheetId="39">#REF!</definedName>
    <definedName name="TFMP37" localSheetId="43">#REF!</definedName>
    <definedName name="TFMP37">#REF!</definedName>
    <definedName name="TFMP38" localSheetId="1">#REF!</definedName>
    <definedName name="TFMP38" localSheetId="47">#REF!</definedName>
    <definedName name="TFMP38" localSheetId="49">#REF!</definedName>
    <definedName name="TFMP38" localSheetId="45">#REF!</definedName>
    <definedName name="TFMP38" localSheetId="40">#REF!</definedName>
    <definedName name="TFMP38" localSheetId="41">#REF!</definedName>
    <definedName name="TFMP38" localSheetId="42">#REF!</definedName>
    <definedName name="TFMP38" localSheetId="46">#REF!</definedName>
    <definedName name="TFMP38" localSheetId="38">#REF!</definedName>
    <definedName name="TFMP38" localSheetId="48">#REF!</definedName>
    <definedName name="TFMP38" localSheetId="44">#REF!</definedName>
    <definedName name="TFMP38" localSheetId="37">#REF!</definedName>
    <definedName name="TFMP38" localSheetId="39">#REF!</definedName>
    <definedName name="TFMP38" localSheetId="43">#REF!</definedName>
    <definedName name="TFMP38">#REF!</definedName>
    <definedName name="TFMP40" localSheetId="1">#REF!</definedName>
    <definedName name="TFMP40" localSheetId="47">#REF!</definedName>
    <definedName name="TFMP40" localSheetId="49">#REF!</definedName>
    <definedName name="TFMP40" localSheetId="45">#REF!</definedName>
    <definedName name="TFMP40" localSheetId="40">#REF!</definedName>
    <definedName name="TFMP40" localSheetId="41">#REF!</definedName>
    <definedName name="TFMP40" localSheetId="42">#REF!</definedName>
    <definedName name="TFMP40" localSheetId="46">#REF!</definedName>
    <definedName name="TFMP40" localSheetId="38">#REF!</definedName>
    <definedName name="TFMP40" localSheetId="48">#REF!</definedName>
    <definedName name="TFMP40" localSheetId="44">#REF!</definedName>
    <definedName name="TFMP40" localSheetId="37">#REF!</definedName>
    <definedName name="TFMP40" localSheetId="39">#REF!</definedName>
    <definedName name="TFMP40" localSheetId="43">#REF!</definedName>
    <definedName name="TFMP40">#REF!</definedName>
    <definedName name="TFMP41" localSheetId="1">#REF!</definedName>
    <definedName name="TFMP41" localSheetId="47">#REF!</definedName>
    <definedName name="TFMP41" localSheetId="49">#REF!</definedName>
    <definedName name="TFMP41" localSheetId="45">#REF!</definedName>
    <definedName name="TFMP41" localSheetId="40">#REF!</definedName>
    <definedName name="TFMP41" localSheetId="41">#REF!</definedName>
    <definedName name="TFMP41" localSheetId="42">#REF!</definedName>
    <definedName name="TFMP41" localSheetId="46">#REF!</definedName>
    <definedName name="TFMP41" localSheetId="38">#REF!</definedName>
    <definedName name="TFMP41" localSheetId="48">#REF!</definedName>
    <definedName name="TFMP41" localSheetId="44">#REF!</definedName>
    <definedName name="TFMP41" localSheetId="37">#REF!</definedName>
    <definedName name="TFMP41" localSheetId="39">#REF!</definedName>
    <definedName name="TFMP41" localSheetId="43">#REF!</definedName>
    <definedName name="TFMP41">#REF!</definedName>
    <definedName name="TFMP42" localSheetId="1">#REF!</definedName>
    <definedName name="TFMP42" localSheetId="47">#REF!</definedName>
    <definedName name="TFMP42" localSheetId="49">#REF!</definedName>
    <definedName name="TFMP42" localSheetId="45">#REF!</definedName>
    <definedName name="TFMP42" localSheetId="40">#REF!</definedName>
    <definedName name="TFMP42" localSheetId="41">#REF!</definedName>
    <definedName name="TFMP42" localSheetId="42">#REF!</definedName>
    <definedName name="TFMP42" localSheetId="46">#REF!</definedName>
    <definedName name="TFMP42" localSheetId="38">#REF!</definedName>
    <definedName name="TFMP42" localSheetId="48">#REF!</definedName>
    <definedName name="TFMP42" localSheetId="44">#REF!</definedName>
    <definedName name="TFMP42" localSheetId="37">#REF!</definedName>
    <definedName name="TFMP42" localSheetId="39">#REF!</definedName>
    <definedName name="TFMP42" localSheetId="43">#REF!</definedName>
    <definedName name="TFMP42">#REF!</definedName>
    <definedName name="TFMP43" localSheetId="1">#REF!</definedName>
    <definedName name="TFMP43" localSheetId="47">#REF!</definedName>
    <definedName name="TFMP43" localSheetId="49">#REF!</definedName>
    <definedName name="TFMP43" localSheetId="45">#REF!</definedName>
    <definedName name="TFMP43" localSheetId="40">#REF!</definedName>
    <definedName name="TFMP43" localSheetId="41">#REF!</definedName>
    <definedName name="TFMP43" localSheetId="42">#REF!</definedName>
    <definedName name="TFMP43" localSheetId="46">#REF!</definedName>
    <definedName name="TFMP43" localSheetId="38">#REF!</definedName>
    <definedName name="TFMP43" localSheetId="48">#REF!</definedName>
    <definedName name="TFMP43" localSheetId="44">#REF!</definedName>
    <definedName name="TFMP43" localSheetId="37">#REF!</definedName>
    <definedName name="TFMP43" localSheetId="39">#REF!</definedName>
    <definedName name="TFMP43" localSheetId="43">#REF!</definedName>
    <definedName name="TFMP43">#REF!</definedName>
    <definedName name="TFMP44" localSheetId="1">#REF!</definedName>
    <definedName name="TFMP44" localSheetId="47">#REF!</definedName>
    <definedName name="TFMP44" localSheetId="49">#REF!</definedName>
    <definedName name="TFMP44" localSheetId="45">#REF!</definedName>
    <definedName name="TFMP44" localSheetId="40">#REF!</definedName>
    <definedName name="TFMP44" localSheetId="41">#REF!</definedName>
    <definedName name="TFMP44" localSheetId="42">#REF!</definedName>
    <definedName name="TFMP44" localSheetId="46">#REF!</definedName>
    <definedName name="TFMP44" localSheetId="38">#REF!</definedName>
    <definedName name="TFMP44" localSheetId="48">#REF!</definedName>
    <definedName name="TFMP44" localSheetId="44">#REF!</definedName>
    <definedName name="TFMP44" localSheetId="37">#REF!</definedName>
    <definedName name="TFMP44" localSheetId="39">#REF!</definedName>
    <definedName name="TFMP44" localSheetId="43">#REF!</definedName>
    <definedName name="TFMP44">#REF!</definedName>
    <definedName name="TFMP45" localSheetId="1">#REF!</definedName>
    <definedName name="TFMP45" localSheetId="47">#REF!</definedName>
    <definedName name="TFMP45" localSheetId="49">#REF!</definedName>
    <definedName name="TFMP45" localSheetId="45">#REF!</definedName>
    <definedName name="TFMP45" localSheetId="40">#REF!</definedName>
    <definedName name="TFMP45" localSheetId="41">#REF!</definedName>
    <definedName name="TFMP45" localSheetId="42">#REF!</definedName>
    <definedName name="TFMP45" localSheetId="46">#REF!</definedName>
    <definedName name="TFMP45" localSheetId="38">#REF!</definedName>
    <definedName name="TFMP45" localSheetId="48">#REF!</definedName>
    <definedName name="TFMP45" localSheetId="44">#REF!</definedName>
    <definedName name="TFMP45" localSheetId="37">#REF!</definedName>
    <definedName name="TFMP45" localSheetId="39">#REF!</definedName>
    <definedName name="TFMP45" localSheetId="43">#REF!</definedName>
    <definedName name="TFMP45">#REF!</definedName>
    <definedName name="TFRF" localSheetId="41">TFRF!$B$1</definedName>
    <definedName name="TFRF">#REF!</definedName>
    <definedName name="TFRF_Debt_Related" localSheetId="41">TFRF!$B$31:$H$41</definedName>
    <definedName name="TFRF_GOV_SEC" localSheetId="41">TFRF!$B$22:$H$29</definedName>
    <definedName name="TFRFNAV" localSheetId="41">TFRF!$B$55:$B$70</definedName>
    <definedName name="TFRLTF" localSheetId="1">#REF!</definedName>
    <definedName name="TFRLTF" localSheetId="47">#REF!</definedName>
    <definedName name="TFRLTF" localSheetId="49">#REF!</definedName>
    <definedName name="TFRLTF" localSheetId="45">#REF!</definedName>
    <definedName name="TFRLTF" localSheetId="40">#REF!</definedName>
    <definedName name="TFRLTF" localSheetId="41">#REF!</definedName>
    <definedName name="TFRLTF" localSheetId="42">#REF!</definedName>
    <definedName name="TFRLTF" localSheetId="46">#REF!</definedName>
    <definedName name="TFRLTF" localSheetId="38">#REF!</definedName>
    <definedName name="TFRLTF" localSheetId="48">#REF!</definedName>
    <definedName name="TFRLTF" localSheetId="44">#REF!</definedName>
    <definedName name="TFRLTF" localSheetId="37">#REF!</definedName>
    <definedName name="TFRLTF" localSheetId="39">#REF!</definedName>
    <definedName name="TFRLTF" localSheetId="43">#REF!</definedName>
    <definedName name="TFRLTF">#REF!</definedName>
    <definedName name="TFRSTF" localSheetId="42">TFRSTF!$B$1</definedName>
    <definedName name="TFRSTF">#REF!</definedName>
    <definedName name="TFRSTF_Debt_Related" localSheetId="42">TFRSTF!$B$30:$H$31</definedName>
    <definedName name="TFRSTF_GOV_SEC" localSheetId="42">TFRSTF!$B$22:$H$28</definedName>
    <definedName name="TFRSTF_MM" localSheetId="42">TFRSTF!$B$33:$H$106</definedName>
    <definedName name="TFRSTFNAV" localSheetId="42">TFRSTF!$B$120:$B$127</definedName>
    <definedName name="TFTF1" localSheetId="1">#REF!</definedName>
    <definedName name="TFTF1" localSheetId="47">#REF!</definedName>
    <definedName name="TFTF1" localSheetId="49">#REF!</definedName>
    <definedName name="TFTF1" localSheetId="45">#REF!</definedName>
    <definedName name="TFTF1" localSheetId="40">#REF!</definedName>
    <definedName name="TFTF1" localSheetId="41">#REF!</definedName>
    <definedName name="TFTF1" localSheetId="42">#REF!</definedName>
    <definedName name="TFTF1" localSheetId="46">#REF!</definedName>
    <definedName name="TFTF1" localSheetId="38">#REF!</definedName>
    <definedName name="TFTF1" localSheetId="48">#REF!</definedName>
    <definedName name="TFTF1" localSheetId="44">#REF!</definedName>
    <definedName name="TFTF1" localSheetId="37">#REF!</definedName>
    <definedName name="TFTF1" localSheetId="39">#REF!</definedName>
    <definedName name="TFTF1" localSheetId="43">#REF!</definedName>
    <definedName name="TFTF1">#REF!</definedName>
    <definedName name="TFTF2A" localSheetId="1">#REF!</definedName>
    <definedName name="TFTF2A" localSheetId="47">#REF!</definedName>
    <definedName name="TFTF2A" localSheetId="49">#REF!</definedName>
    <definedName name="TFTF2A" localSheetId="45">#REF!</definedName>
    <definedName name="TFTF2A" localSheetId="40">#REF!</definedName>
    <definedName name="TFTF2A" localSheetId="41">#REF!</definedName>
    <definedName name="TFTF2A" localSheetId="42">#REF!</definedName>
    <definedName name="TFTF2A" localSheetId="46">#REF!</definedName>
    <definedName name="TFTF2A" localSheetId="38">#REF!</definedName>
    <definedName name="TFTF2A" localSheetId="48">#REF!</definedName>
    <definedName name="TFTF2A" localSheetId="44">#REF!</definedName>
    <definedName name="TFTF2A" localSheetId="37">#REF!</definedName>
    <definedName name="TFTF2A" localSheetId="39">#REF!</definedName>
    <definedName name="TFTF2A" localSheetId="43">#REF!</definedName>
    <definedName name="TFTF2A">#REF!</definedName>
    <definedName name="TFTF2B" localSheetId="1">#REF!</definedName>
    <definedName name="TFTF2B" localSheetId="47">#REF!</definedName>
    <definedName name="TFTF2B" localSheetId="49">#REF!</definedName>
    <definedName name="TFTF2B" localSheetId="45">#REF!</definedName>
    <definedName name="TFTF2B" localSheetId="40">#REF!</definedName>
    <definedName name="TFTF2B" localSheetId="41">#REF!</definedName>
    <definedName name="TFTF2B" localSheetId="42">#REF!</definedName>
    <definedName name="TFTF2B" localSheetId="46">#REF!</definedName>
    <definedName name="TFTF2B" localSheetId="38">#REF!</definedName>
    <definedName name="TFTF2B" localSheetId="48">#REF!</definedName>
    <definedName name="TFTF2B" localSheetId="44">#REF!</definedName>
    <definedName name="TFTF2B" localSheetId="37">#REF!</definedName>
    <definedName name="TFTF2B" localSheetId="39">#REF!</definedName>
    <definedName name="TFTF2B" localSheetId="43">#REF!</definedName>
    <definedName name="TFTF2B">#REF!</definedName>
    <definedName name="TGEIFA" localSheetId="1">#REF!</definedName>
    <definedName name="TGEIFA" localSheetId="47">#REF!</definedName>
    <definedName name="TGEIFA" localSheetId="49">#REF!</definedName>
    <definedName name="TGEIFA" localSheetId="45">#REF!</definedName>
    <definedName name="TGEIFA" localSheetId="40">#REF!</definedName>
    <definedName name="TGEIFA" localSheetId="41">#REF!</definedName>
    <definedName name="TGEIFA" localSheetId="42">#REF!</definedName>
    <definedName name="TGEIFA" localSheetId="46">#REF!</definedName>
    <definedName name="TGEIFA" localSheetId="38">#REF!</definedName>
    <definedName name="TGEIFA" localSheetId="48">#REF!</definedName>
    <definedName name="TGEIFA" localSheetId="44">#REF!</definedName>
    <definedName name="TGEIFA" localSheetId="37">#REF!</definedName>
    <definedName name="TGEIFA" localSheetId="39">#REF!</definedName>
    <definedName name="TGEIFA" localSheetId="43">#REF!</definedName>
    <definedName name="TGEIFA">#REF!</definedName>
    <definedName name="TGEIFB" localSheetId="1">#REF!</definedName>
    <definedName name="TGEIFB" localSheetId="47">#REF!</definedName>
    <definedName name="TGEIFB" localSheetId="49">#REF!</definedName>
    <definedName name="TGEIFB" localSheetId="45">#REF!</definedName>
    <definedName name="TGEIFB" localSheetId="40">#REF!</definedName>
    <definedName name="TGEIFB" localSheetId="41">#REF!</definedName>
    <definedName name="TGEIFB" localSheetId="42">#REF!</definedName>
    <definedName name="TGEIFB" localSheetId="46">#REF!</definedName>
    <definedName name="TGEIFB" localSheetId="38">#REF!</definedName>
    <definedName name="TGEIFB" localSheetId="48">#REF!</definedName>
    <definedName name="TGEIFB" localSheetId="44">#REF!</definedName>
    <definedName name="TGEIFB" localSheetId="37">#REF!</definedName>
    <definedName name="TGEIFB" localSheetId="39">#REF!</definedName>
    <definedName name="TGEIFB" localSheetId="43">#REF!</definedName>
    <definedName name="TGEIFB">#REF!</definedName>
    <definedName name="TGMTF" localSheetId="1">#REF!</definedName>
    <definedName name="TGMTF" localSheetId="47">#REF!</definedName>
    <definedName name="TGMTF" localSheetId="49">#REF!</definedName>
    <definedName name="TGMTF" localSheetId="45">#REF!</definedName>
    <definedName name="TGMTF" localSheetId="40">#REF!</definedName>
    <definedName name="TGMTF" localSheetId="41">#REF!</definedName>
    <definedName name="TGMTF" localSheetId="42">#REF!</definedName>
    <definedName name="TGMTF" localSheetId="46">#REF!</definedName>
    <definedName name="TGMTF" localSheetId="38">#REF!</definedName>
    <definedName name="TGMTF" localSheetId="48">#REF!</definedName>
    <definedName name="TGMTF" localSheetId="44">#REF!</definedName>
    <definedName name="TGMTF" localSheetId="37">#REF!</definedName>
    <definedName name="TGMTF" localSheetId="39">#REF!</definedName>
    <definedName name="TGMTF" localSheetId="43">#REF!</definedName>
    <definedName name="TGMTF">#REF!</definedName>
    <definedName name="TGSFR" localSheetId="46">TGSFR!$B$1</definedName>
    <definedName name="TGSFR">#REF!</definedName>
    <definedName name="TGSFR_GOV_SEC" localSheetId="46">TGSFR!$B$22:$H$35</definedName>
    <definedName name="TGSFR_MM" localSheetId="46">TGSFR!$B$37:$H$39</definedName>
    <definedName name="TGSFRNAV" localSheetId="46">TGSFR!$B$53:$B$64</definedName>
    <definedName name="TGSMF" localSheetId="1">#REF!</definedName>
    <definedName name="TGSMF" localSheetId="47">#REF!</definedName>
    <definedName name="TGSMF" localSheetId="49">#REF!</definedName>
    <definedName name="TGSMF" localSheetId="45">#REF!</definedName>
    <definedName name="TGSMF" localSheetId="40">#REF!</definedName>
    <definedName name="TGSMF" localSheetId="41">#REF!</definedName>
    <definedName name="TGSMF" localSheetId="42">#REF!</definedName>
    <definedName name="TGSMF" localSheetId="46">#REF!</definedName>
    <definedName name="TGSMF" localSheetId="38">#REF!</definedName>
    <definedName name="TGSMF" localSheetId="48">#REF!</definedName>
    <definedName name="TGSMF" localSheetId="44">#REF!</definedName>
    <definedName name="TGSMF" localSheetId="37">#REF!</definedName>
    <definedName name="TGSMF" localSheetId="39">#REF!</definedName>
    <definedName name="TGSMF" localSheetId="43">#REF!</definedName>
    <definedName name="TGSMF">#REF!</definedName>
    <definedName name="THOF" localSheetId="1">#REF!</definedName>
    <definedName name="THOF" localSheetId="47">#REF!</definedName>
    <definedName name="THOF" localSheetId="49">#REF!</definedName>
    <definedName name="THOF" localSheetId="45">#REF!</definedName>
    <definedName name="THOF" localSheetId="40">#REF!</definedName>
    <definedName name="THOF" localSheetId="41">#REF!</definedName>
    <definedName name="THOF" localSheetId="42">#REF!</definedName>
    <definedName name="THOF" localSheetId="46">#REF!</definedName>
    <definedName name="THOF" localSheetId="38">#REF!</definedName>
    <definedName name="THOF" localSheetId="48">#REF!</definedName>
    <definedName name="THOF" localSheetId="44">#REF!</definedName>
    <definedName name="THOF" localSheetId="37">#REF!</definedName>
    <definedName name="THOF" localSheetId="39">#REF!</definedName>
    <definedName name="THOF" localSheetId="43">#REF!</definedName>
    <definedName name="THOF">THOF!$B$1</definedName>
    <definedName name="THOF_EQ" localSheetId="33">THOF!$B$13:$I$41</definedName>
    <definedName name="THOF_EQ_Related" localSheetId="33">THOF!$B$42:$I$50</definedName>
    <definedName name="THOFNAV" localSheetId="33">THOF!$B$64:$B$67</definedName>
    <definedName name="TICF" localSheetId="1">#REF!</definedName>
    <definedName name="TICF" localSheetId="47">#REF!</definedName>
    <definedName name="TICF" localSheetId="49">#REF!</definedName>
    <definedName name="TICF" localSheetId="45">#REF!</definedName>
    <definedName name="TICF" localSheetId="40">#REF!</definedName>
    <definedName name="TICF" localSheetId="41">#REF!</definedName>
    <definedName name="TICF" localSheetId="42">#REF!</definedName>
    <definedName name="TICF" localSheetId="46">#REF!</definedName>
    <definedName name="TICF" localSheetId="38">#REF!</definedName>
    <definedName name="TICF" localSheetId="48">#REF!</definedName>
    <definedName name="TICF" localSheetId="44">#REF!</definedName>
    <definedName name="TICF" localSheetId="37">#REF!</definedName>
    <definedName name="TICF" localSheetId="39">#REF!</definedName>
    <definedName name="TICF" localSheetId="43">#REF!</definedName>
    <definedName name="TICF">TICF!$B$1</definedName>
    <definedName name="TICF_Debt_Related" localSheetId="19">TICF!$B$48:$H$52</definedName>
    <definedName name="TICF_EQ" localSheetId="19">TICF!$B$13:$I$46</definedName>
    <definedName name="TICFNAV" localSheetId="19">TICF!$B$66:$B$73</definedName>
    <definedName name="TIFA" localSheetId="1">#REF!</definedName>
    <definedName name="TIFA" localSheetId="47">#REF!</definedName>
    <definedName name="TIFA" localSheetId="49">#REF!</definedName>
    <definedName name="TIFA" localSheetId="45">#REF!</definedName>
    <definedName name="TIFA" localSheetId="40">#REF!</definedName>
    <definedName name="TIFA" localSheetId="41">#REF!</definedName>
    <definedName name="TIFA" localSheetId="42">#REF!</definedName>
    <definedName name="TIFA" localSheetId="46">#REF!</definedName>
    <definedName name="TIFA" localSheetId="38">#REF!</definedName>
    <definedName name="TIFA" localSheetId="48">#REF!</definedName>
    <definedName name="TIFA" localSheetId="44">#REF!</definedName>
    <definedName name="TIFA" localSheetId="37">#REF!</definedName>
    <definedName name="TIFA" localSheetId="39">#REF!</definedName>
    <definedName name="TIFA" localSheetId="43">#REF!</definedName>
    <definedName name="TIFA">#REF!</definedName>
    <definedName name="TIFNA" localSheetId="1">#REF!</definedName>
    <definedName name="TIFNA" localSheetId="47">#REF!</definedName>
    <definedName name="TIFNA" localSheetId="49">#REF!</definedName>
    <definedName name="TIFNA" localSheetId="45">#REF!</definedName>
    <definedName name="TIFNA" localSheetId="40">#REF!</definedName>
    <definedName name="TIFNA" localSheetId="41">#REF!</definedName>
    <definedName name="TIFNA" localSheetId="42">#REF!</definedName>
    <definedName name="TIFNA" localSheetId="46">#REF!</definedName>
    <definedName name="TIFNA" localSheetId="38">#REF!</definedName>
    <definedName name="TIFNA" localSheetId="48">#REF!</definedName>
    <definedName name="TIFNA" localSheetId="44">#REF!</definedName>
    <definedName name="TIFNA" localSheetId="37">#REF!</definedName>
    <definedName name="TIFNA" localSheetId="39">#REF!</definedName>
    <definedName name="TIFNA" localSheetId="43">#REF!</definedName>
    <definedName name="TIFNA">TIFNA!$B$1</definedName>
    <definedName name="TIFNA_Debt_Related" localSheetId="24">TIFNA!$B$69:$H$73</definedName>
    <definedName name="TIFNA_EQ" localSheetId="24">TIFNA!$B$14:$I$67</definedName>
    <definedName name="TIFNANAV" localSheetId="24">TIFNA!$B$87:$B$90</definedName>
    <definedName name="TIFSA" localSheetId="1">#REF!</definedName>
    <definedName name="TIFSA" localSheetId="47">#REF!</definedName>
    <definedName name="TIFSA" localSheetId="49">#REF!</definedName>
    <definedName name="TIFSA" localSheetId="45">#REF!</definedName>
    <definedName name="TIFSA" localSheetId="40">#REF!</definedName>
    <definedName name="TIFSA" localSheetId="41">#REF!</definedName>
    <definedName name="TIFSA" localSheetId="42">#REF!</definedName>
    <definedName name="TIFSA" localSheetId="46">#REF!</definedName>
    <definedName name="TIFSA" localSheetId="38">#REF!</definedName>
    <definedName name="TIFSA" localSheetId="48">#REF!</definedName>
    <definedName name="TIFSA" localSheetId="44">#REF!</definedName>
    <definedName name="TIFSA" localSheetId="37">#REF!</definedName>
    <definedName name="TIFSA" localSheetId="39">#REF!</definedName>
    <definedName name="TIFSA" localSheetId="43">#REF!</definedName>
    <definedName name="TIFSA">TIFSA!$B$1</definedName>
    <definedName name="TIFSA_EQ" localSheetId="23">TIFSA!$B$14:$I$46</definedName>
    <definedName name="TIFSANAV" localSheetId="23">TIFSA!$B$60:$B$63</definedName>
    <definedName name="TIGIF" localSheetId="1">#REF!</definedName>
    <definedName name="TIGIF" localSheetId="47">#REF!</definedName>
    <definedName name="TIGIF" localSheetId="49">#REF!</definedName>
    <definedName name="TIGIF" localSheetId="45">#REF!</definedName>
    <definedName name="TIGIF" localSheetId="40">#REF!</definedName>
    <definedName name="TIGIF" localSheetId="41">#REF!</definedName>
    <definedName name="TIGIF" localSheetId="42">#REF!</definedName>
    <definedName name="TIGIF" localSheetId="46">#REF!</definedName>
    <definedName name="TIGIF" localSheetId="38">#REF!</definedName>
    <definedName name="TIGIF" localSheetId="48">#REF!</definedName>
    <definedName name="TIGIF" localSheetId="44">#REF!</definedName>
    <definedName name="TIGIF" localSheetId="37">#REF!</definedName>
    <definedName name="TIGIF" localSheetId="39">#REF!</definedName>
    <definedName name="TIGIF" localSheetId="43">#REF!</definedName>
    <definedName name="TIGIF">#REF!</definedName>
    <definedName name="TINR" localSheetId="1">#REF!</definedName>
    <definedName name="TINR" localSheetId="47">#REF!</definedName>
    <definedName name="TINR" localSheetId="49">#REF!</definedName>
    <definedName name="TINR" localSheetId="45">#REF!</definedName>
    <definedName name="TINR" localSheetId="40">#REF!</definedName>
    <definedName name="TINR" localSheetId="41">#REF!</definedName>
    <definedName name="TINR" localSheetId="42">#REF!</definedName>
    <definedName name="TINR" localSheetId="46">#REF!</definedName>
    <definedName name="TINR" localSheetId="38">#REF!</definedName>
    <definedName name="TINR" localSheetId="48">#REF!</definedName>
    <definedName name="TINR" localSheetId="44">#REF!</definedName>
    <definedName name="TINR" localSheetId="37">#REF!</definedName>
    <definedName name="TINR" localSheetId="39">#REF!</definedName>
    <definedName name="TINR" localSheetId="43">#REF!</definedName>
    <definedName name="TINR">TINR!$B$1</definedName>
    <definedName name="TINR_EQ" localSheetId="10">TINR!$B$13:$I$71</definedName>
    <definedName name="TINRNAV" localSheetId="10">TINR!$B$85:$B$92</definedName>
    <definedName name="TIPF" localSheetId="1">#REF!</definedName>
    <definedName name="TIPF" localSheetId="47">#REF!</definedName>
    <definedName name="TIPF" localSheetId="49">#REF!</definedName>
    <definedName name="TIPF" localSheetId="45">#REF!</definedName>
    <definedName name="TIPF" localSheetId="40">#REF!</definedName>
    <definedName name="TIPF" localSheetId="41">#REF!</definedName>
    <definedName name="TIPF" localSheetId="42">#REF!</definedName>
    <definedName name="TIPF" localSheetId="46">#REF!</definedName>
    <definedName name="TIPF" localSheetId="38">#REF!</definedName>
    <definedName name="TIPF" localSheetId="48">#REF!</definedName>
    <definedName name="TIPF" localSheetId="44">#REF!</definedName>
    <definedName name="TIPF" localSheetId="37">#REF!</definedName>
    <definedName name="TIPF" localSheetId="39">#REF!</definedName>
    <definedName name="TIPF" localSheetId="43">#REF!</definedName>
    <definedName name="TIPF">#REF!</definedName>
    <definedName name="TIPFSP1" localSheetId="1">#REF!</definedName>
    <definedName name="TIPFSP1" localSheetId="47">#REF!</definedName>
    <definedName name="TIPFSP1" localSheetId="49">#REF!</definedName>
    <definedName name="TIPFSP1" localSheetId="45">#REF!</definedName>
    <definedName name="TIPFSP1" localSheetId="40">#REF!</definedName>
    <definedName name="TIPFSP1" localSheetId="41">#REF!</definedName>
    <definedName name="TIPFSP1" localSheetId="42">#REF!</definedName>
    <definedName name="TIPFSP1" localSheetId="46">#REF!</definedName>
    <definedName name="TIPFSP1" localSheetId="38">#REF!</definedName>
    <definedName name="TIPFSP1" localSheetId="48">#REF!</definedName>
    <definedName name="TIPFSP1" localSheetId="44">#REF!</definedName>
    <definedName name="TIPFSP1" localSheetId="37">#REF!</definedName>
    <definedName name="TIPFSP1" localSheetId="39">#REF!</definedName>
    <definedName name="TIPFSP1" localSheetId="43">#REF!</definedName>
    <definedName name="TIPFSP1">#REF!</definedName>
    <definedName name="TIPHF" localSheetId="1">#REF!</definedName>
    <definedName name="TIPHF" localSheetId="47">#REF!</definedName>
    <definedName name="TIPHF" localSheetId="49">#REF!</definedName>
    <definedName name="TIPHF" localSheetId="45">#REF!</definedName>
    <definedName name="TIPHF" localSheetId="40">#REF!</definedName>
    <definedName name="TIPHF" localSheetId="41">#REF!</definedName>
    <definedName name="TIPHF" localSheetId="42">#REF!</definedName>
    <definedName name="TIPHF" localSheetId="46">#REF!</definedName>
    <definedName name="TIPHF" localSheetId="38">#REF!</definedName>
    <definedName name="TIPHF" localSheetId="48">#REF!</definedName>
    <definedName name="TIPHF" localSheetId="44">#REF!</definedName>
    <definedName name="TIPHF" localSheetId="37">#REF!</definedName>
    <definedName name="TIPHF" localSheetId="39">#REF!</definedName>
    <definedName name="TIPHF" localSheetId="43">#REF!</definedName>
    <definedName name="TIPHF">TIPHF!$B$1</definedName>
    <definedName name="TIPHF_EQ" localSheetId="20">TIPHF!$B$13:$I$39</definedName>
    <definedName name="TIPHFNAV" localSheetId="20">TIPHF!$B$53:$B$60</definedName>
    <definedName name="TISF" localSheetId="1">#REF!</definedName>
    <definedName name="TISF" localSheetId="47">#REF!</definedName>
    <definedName name="TISF" localSheetId="49">#REF!</definedName>
    <definedName name="TISF" localSheetId="45">#REF!</definedName>
    <definedName name="TISF" localSheetId="40">#REF!</definedName>
    <definedName name="TISF" localSheetId="41">#REF!</definedName>
    <definedName name="TISF" localSheetId="42">#REF!</definedName>
    <definedName name="TISF" localSheetId="46">#REF!</definedName>
    <definedName name="TISF" localSheetId="38">#REF!</definedName>
    <definedName name="TISF" localSheetId="48">#REF!</definedName>
    <definedName name="TISF" localSheetId="44">#REF!</definedName>
    <definedName name="TISF" localSheetId="37">#REF!</definedName>
    <definedName name="TISF" localSheetId="39">#REF!</definedName>
    <definedName name="TISF" localSheetId="43">#REF!</definedName>
    <definedName name="TISF">TISF!$B$1</definedName>
    <definedName name="TISF_EQ" localSheetId="22">TISF!$B$13:$I$59</definedName>
    <definedName name="TISF_EQ_FU_Related" localSheetId="22">TISF!#REF!</definedName>
    <definedName name="TISFNAV" localSheetId="22">TISF!$B$78:$B$85</definedName>
    <definedName name="TITSF" localSheetId="1">#REF!</definedName>
    <definedName name="TITSF" localSheetId="47">#REF!</definedName>
    <definedName name="TITSF" localSheetId="49">#REF!</definedName>
    <definedName name="TITSF" localSheetId="45">#REF!</definedName>
    <definedName name="TITSF" localSheetId="40">#REF!</definedName>
    <definedName name="TITSF" localSheetId="41">#REF!</definedName>
    <definedName name="TITSF" localSheetId="42">#REF!</definedName>
    <definedName name="TITSF" localSheetId="46">#REF!</definedName>
    <definedName name="TITSF" localSheetId="38">#REF!</definedName>
    <definedName name="TITSF" localSheetId="48">#REF!</definedName>
    <definedName name="TITSF" localSheetId="44">#REF!</definedName>
    <definedName name="TITSF" localSheetId="37">#REF!</definedName>
    <definedName name="TITSF" localSheetId="39">#REF!</definedName>
    <definedName name="TITSF" localSheetId="43">#REF!</definedName>
    <definedName name="TITSF">#REF!</definedName>
    <definedName name="TLF" localSheetId="38">TLF!$B$1</definedName>
    <definedName name="TLF">#REF!</definedName>
    <definedName name="TLF_GOV_SEC" localSheetId="38">TLF!$B$23:$H$42</definedName>
    <definedName name="TLF_MM" localSheetId="38">TLF!$B$44:$H$98</definedName>
    <definedName name="TLFNAV" localSheetId="38">TLF!$B$112:$B$119</definedName>
    <definedName name="TLMF" localSheetId="1">#REF!</definedName>
    <definedName name="TLMF" localSheetId="47">#REF!</definedName>
    <definedName name="TLMF" localSheetId="49">#REF!</definedName>
    <definedName name="TLMF" localSheetId="45">#REF!</definedName>
    <definedName name="TLMF" localSheetId="40">#REF!</definedName>
    <definedName name="TLMF" localSheetId="41">#REF!</definedName>
    <definedName name="TLMF" localSheetId="42">#REF!</definedName>
    <definedName name="TLMF" localSheetId="46">#REF!</definedName>
    <definedName name="TLMF" localSheetId="38">#REF!</definedName>
    <definedName name="TLMF" localSheetId="48">#REF!</definedName>
    <definedName name="TLMF" localSheetId="44">#REF!</definedName>
    <definedName name="TLMF" localSheetId="37">#REF!</definedName>
    <definedName name="TLMF" localSheetId="39">#REF!</definedName>
    <definedName name="TLMF" localSheetId="43">#REF!</definedName>
    <definedName name="TLMF">#REF!</definedName>
    <definedName name="TMAOF" localSheetId="1">#REF!</definedName>
    <definedName name="TMAOF" localSheetId="47">#REF!</definedName>
    <definedName name="TMAOF" localSheetId="49">#REF!</definedName>
    <definedName name="TMAOF" localSheetId="45">#REF!</definedName>
    <definedName name="TMAOF" localSheetId="40">#REF!</definedName>
    <definedName name="TMAOF" localSheetId="41">#REF!</definedName>
    <definedName name="TMAOF" localSheetId="42">#REF!</definedName>
    <definedName name="TMAOF" localSheetId="46">#REF!</definedName>
    <definedName name="TMAOF" localSheetId="38">#REF!</definedName>
    <definedName name="TMAOF" localSheetId="48">#REF!</definedName>
    <definedName name="TMAOF" localSheetId="44">#REF!</definedName>
    <definedName name="TMAOF" localSheetId="37">#REF!</definedName>
    <definedName name="TMAOF" localSheetId="39">#REF!</definedName>
    <definedName name="TMAOF" localSheetId="43">#REF!</definedName>
    <definedName name="TMAOF">TMAOF!$B$1</definedName>
    <definedName name="TMAOF_Debt_Related" localSheetId="6">TMAOF!$B$113:$H$116</definedName>
    <definedName name="TMAOF_EQ" localSheetId="6">TMAOF!$B$13:$I$72</definedName>
    <definedName name="TMAOF_EQ_Related" localSheetId="6">TMAOF!$B$73:$I$81</definedName>
    <definedName name="TMAOF_GOV_SEC" localSheetId="6">TMAOF!$B$103:$H$111</definedName>
    <definedName name="TMAOF_MM" localSheetId="6">TMAOF!$B$118:$H$119</definedName>
    <definedName name="TMAOFNAV" localSheetId="6">TMAOF!$B$133:$B$140</definedName>
    <definedName name="TMCAPF" localSheetId="1">#REF!</definedName>
    <definedName name="TMCAPF" localSheetId="47">#REF!</definedName>
    <definedName name="TMCAPF" localSheetId="49">#REF!</definedName>
    <definedName name="TMCAPF" localSheetId="45">#REF!</definedName>
    <definedName name="TMCAPF" localSheetId="40">#REF!</definedName>
    <definedName name="TMCAPF" localSheetId="41">#REF!</definedName>
    <definedName name="TMCAPF" localSheetId="42">#REF!</definedName>
    <definedName name="TMCAPF" localSheetId="46">#REF!</definedName>
    <definedName name="TMCAPF" localSheetId="38">#REF!</definedName>
    <definedName name="TMCAPF" localSheetId="48">#REF!</definedName>
    <definedName name="TMCAPF" localSheetId="44">#REF!</definedName>
    <definedName name="TMCAPF" localSheetId="37">#REF!</definedName>
    <definedName name="TMCAPF" localSheetId="39">#REF!</definedName>
    <definedName name="TMCAPF" localSheetId="43">#REF!</definedName>
    <definedName name="TMCAPF">TMCAPF!$B$1</definedName>
    <definedName name="TMCAPF_EQ" localSheetId="13">TMCAPF!$B$13:$I$65</definedName>
    <definedName name="TMCAPFNAV" localSheetId="13">TMCAPF!$B$79:$B$86</definedName>
    <definedName name="TMIF" localSheetId="1">#REF!</definedName>
    <definedName name="TMIF" localSheetId="47">#REF!</definedName>
    <definedName name="TMIF" localSheetId="49">#REF!</definedName>
    <definedName name="TMIF" localSheetId="45">#REF!</definedName>
    <definedName name="TMIF" localSheetId="40">#REF!</definedName>
    <definedName name="TMIF" localSheetId="41">#REF!</definedName>
    <definedName name="TMIF" localSheetId="42">#REF!</definedName>
    <definedName name="TMIF" localSheetId="46">#REF!</definedName>
    <definedName name="TMIF" localSheetId="38">#REF!</definedName>
    <definedName name="TMIF" localSheetId="48">#REF!</definedName>
    <definedName name="TMIF" localSheetId="44">#REF!</definedName>
    <definedName name="TMIF" localSheetId="37">#REF!</definedName>
    <definedName name="TMIF" localSheetId="39">#REF!</definedName>
    <definedName name="TMIF" localSheetId="43">#REF!</definedName>
    <definedName name="TMIF">TMIF!$B$1</definedName>
    <definedName name="TMIF_Debt_Related" localSheetId="5">TMIF!$B$78:$H$80</definedName>
    <definedName name="TMIF_EQ" localSheetId="5">TMIF!$B$13:$I$49</definedName>
    <definedName name="TMIF_EQ_FU_Related" localSheetId="5">TMIF!#REF!</definedName>
    <definedName name="TMIF_EQ_Related" localSheetId="5">TMIF!$B$50:$I$61</definedName>
    <definedName name="TMIF_GOV_SEC" localSheetId="5">TMIF!$B$68:$H$76</definedName>
    <definedName name="TMIF_Mutual_F_Units" localSheetId="5">TMIF!#REF!</definedName>
    <definedName name="TMIF_Mutual_F_Units_1" localSheetId="5">TMIF!$B$82:$H$84</definedName>
    <definedName name="TMIFNAV" localSheetId="5">TMIF!$B$99:$B$110</definedName>
    <definedName name="TMPF" localSheetId="1">#REF!</definedName>
    <definedName name="TMPF" localSheetId="47">#REF!</definedName>
    <definedName name="TMPF" localSheetId="49">#REF!</definedName>
    <definedName name="TMPF" localSheetId="45">#REF!</definedName>
    <definedName name="TMPF" localSheetId="40">#REF!</definedName>
    <definedName name="TMPF" localSheetId="41">#REF!</definedName>
    <definedName name="TMPF" localSheetId="42">#REF!</definedName>
    <definedName name="TMPF" localSheetId="46">#REF!</definedName>
    <definedName name="TMPF" localSheetId="38">#REF!</definedName>
    <definedName name="TMPF" localSheetId="48">#REF!</definedName>
    <definedName name="TMPF" localSheetId="44">#REF!</definedName>
    <definedName name="TMPF" localSheetId="37">#REF!</definedName>
    <definedName name="TMPF" localSheetId="39">#REF!</definedName>
    <definedName name="TMPF" localSheetId="43">#REF!</definedName>
    <definedName name="TMPF">#REF!</definedName>
    <definedName name="TNETF" localSheetId="1">#REF!</definedName>
    <definedName name="TNETF" localSheetId="47">#REF!</definedName>
    <definedName name="TNETF" localSheetId="49">#REF!</definedName>
    <definedName name="TNETF" localSheetId="45">#REF!</definedName>
    <definedName name="TNETF" localSheetId="40">#REF!</definedName>
    <definedName name="TNETF" localSheetId="41">#REF!</definedName>
    <definedName name="TNETF" localSheetId="42">#REF!</definedName>
    <definedName name="TNETF" localSheetId="46">#REF!</definedName>
    <definedName name="TNETF" localSheetId="38">#REF!</definedName>
    <definedName name="TNETF" localSheetId="48">#REF!</definedName>
    <definedName name="TNETF" localSheetId="44">#REF!</definedName>
    <definedName name="TNETF" localSheetId="37">#REF!</definedName>
    <definedName name="TNETF" localSheetId="39">#REF!</definedName>
    <definedName name="TNETF" localSheetId="43">#REF!</definedName>
    <definedName name="TNETF">TNETF!$B$1</definedName>
    <definedName name="TNETF_Debt_Related" localSheetId="26">TNETF!$B$68:$H$72</definedName>
    <definedName name="TNETF_EQ" localSheetId="26">TNETF!$B$13:$I$66</definedName>
    <definedName name="TNETFNAV" localSheetId="26">TNETF!$B$86:$B$87</definedName>
    <definedName name="TNIDETF" localSheetId="1">#REF!</definedName>
    <definedName name="TNIDETF" localSheetId="47">#REF!</definedName>
    <definedName name="TNIDETF" localSheetId="49">#REF!</definedName>
    <definedName name="TNIDETF" localSheetId="45">#REF!</definedName>
    <definedName name="TNIDETF" localSheetId="40">#REF!</definedName>
    <definedName name="TNIDETF" localSheetId="41">#REF!</definedName>
    <definedName name="TNIDETF" localSheetId="42">#REF!</definedName>
    <definedName name="TNIDETF" localSheetId="46">#REF!</definedName>
    <definedName name="TNIDETF" localSheetId="38">#REF!</definedName>
    <definedName name="TNIDETF" localSheetId="48">#REF!</definedName>
    <definedName name="TNIDETF" localSheetId="44">#REF!</definedName>
    <definedName name="TNIDETF" localSheetId="37">#REF!</definedName>
    <definedName name="TNIDETF" localSheetId="39">#REF!</definedName>
    <definedName name="TNIDETF" localSheetId="43">#REF!</definedName>
    <definedName name="TNIDETF">TNIDETF!$B$1</definedName>
    <definedName name="TNIDETF_EQ" localSheetId="27">TNIDETF!$B$13:$I$45</definedName>
    <definedName name="TNIDETFNAV" localSheetId="27">TNIDETF!$B$59:$B$60</definedName>
    <definedName name="TNIDFOF" localSheetId="1">#REF!</definedName>
    <definedName name="TNIDFOF" localSheetId="47">#REF!</definedName>
    <definedName name="TNIDFOF" localSheetId="49">#REF!</definedName>
    <definedName name="TNIDFOF" localSheetId="45">#REF!</definedName>
    <definedName name="TNIDFOF" localSheetId="40">#REF!</definedName>
    <definedName name="TNIDFOF" localSheetId="41">#REF!</definedName>
    <definedName name="TNIDFOF" localSheetId="42">#REF!</definedName>
    <definedName name="TNIDFOF" localSheetId="46">#REF!</definedName>
    <definedName name="TNIDFOF" localSheetId="38">#REF!</definedName>
    <definedName name="TNIDFOF" localSheetId="48">#REF!</definedName>
    <definedName name="TNIDFOF" localSheetId="44">#REF!</definedName>
    <definedName name="TNIDFOF" localSheetId="37">#REF!</definedName>
    <definedName name="TNIDFOF" localSheetId="39">#REF!</definedName>
    <definedName name="TNIDFOF" localSheetId="43">#REF!</definedName>
    <definedName name="TNIDFOF">TNIDFOF!$B$1</definedName>
    <definedName name="TNIDFOF_Mutual_F_Units" localSheetId="28">TNIDFOF!$B$14:$H$15</definedName>
    <definedName name="TNIDFOFNAV" localSheetId="28">TNIDFOF!$B$29:$B$36</definedName>
    <definedName name="TNMMIF" localSheetId="1">#REF!</definedName>
    <definedName name="TNMMIF" localSheetId="47">#REF!</definedName>
    <definedName name="TNMMIF" localSheetId="49">#REF!</definedName>
    <definedName name="TNMMIF" localSheetId="45">#REF!</definedName>
    <definedName name="TNMMIF" localSheetId="40">#REF!</definedName>
    <definedName name="TNMMIF" localSheetId="41">#REF!</definedName>
    <definedName name="TNMMIF" localSheetId="42">#REF!</definedName>
    <definedName name="TNMMIF" localSheetId="46">#REF!</definedName>
    <definedName name="TNMMIF" localSheetId="38">#REF!</definedName>
    <definedName name="TNMMIF" localSheetId="48">#REF!</definedName>
    <definedName name="TNMMIF" localSheetId="44">#REF!</definedName>
    <definedName name="TNMMIF" localSheetId="37">#REF!</definedName>
    <definedName name="TNMMIF" localSheetId="39">#REF!</definedName>
    <definedName name="TNMMIF" localSheetId="43">#REF!</definedName>
    <definedName name="TNMMIF">TNMMIF!$B$1</definedName>
    <definedName name="TNMMIF_EQ" localSheetId="34">TNMMIF!$B$13:$I$65</definedName>
    <definedName name="TNMMIFNAV" localSheetId="34">TNMMIF!$B$79:$B$82</definedName>
    <definedName name="TNPBETF" localSheetId="1">#REF!</definedName>
    <definedName name="TNPBETF" localSheetId="47">#REF!</definedName>
    <definedName name="TNPBETF" localSheetId="49">#REF!</definedName>
    <definedName name="TNPBETF" localSheetId="45">#REF!</definedName>
    <definedName name="TNPBETF" localSheetId="40">#REF!</definedName>
    <definedName name="TNPBETF" localSheetId="41">#REF!</definedName>
    <definedName name="TNPBETF" localSheetId="42">#REF!</definedName>
    <definedName name="TNPBETF" localSheetId="46">#REF!</definedName>
    <definedName name="TNPBETF" localSheetId="38">#REF!</definedName>
    <definedName name="TNPBETF" localSheetId="48">#REF!</definedName>
    <definedName name="TNPBETF" localSheetId="44">#REF!</definedName>
    <definedName name="TNPBETF" localSheetId="37">#REF!</definedName>
    <definedName name="TNPBETF" localSheetId="39">#REF!</definedName>
    <definedName name="TNPBETF" localSheetId="43">#REF!</definedName>
    <definedName name="TNPBETF">TNPBETF!$B$1</definedName>
    <definedName name="TNPBETF_EQ" localSheetId="25">TNPBETF!$B$13:$I$26</definedName>
    <definedName name="TNPBETFNAV" localSheetId="25">TNPBETF!$B$39:$B$40</definedName>
    <definedName name="TNSIFDEC27" localSheetId="48">TNSIFDEC27!$B$1</definedName>
    <definedName name="TNSIFDEC27">#REF!</definedName>
    <definedName name="TNSIFDEC27_Debt_Related" localSheetId="48">TNSIFDEC27!$B$44:$H$51</definedName>
    <definedName name="TNSIFDEC27_GOV_SEC" localSheetId="48">TNSIFDEC27!$B$22:$H$42</definedName>
    <definedName name="TNSIFDEC27NAV" localSheetId="48">TNSIFDEC27!$B$64:$B$71</definedName>
    <definedName name="TOF" localSheetId="44">TOF!$B$1</definedName>
    <definedName name="TOF">#REF!</definedName>
    <definedName name="TOFNAV" localSheetId="44">TOF!$B$35:$B$42</definedName>
    <definedName name="TOIIS" localSheetId="1">#REF!</definedName>
    <definedName name="TOIIS" localSheetId="47">#REF!</definedName>
    <definedName name="TOIIS" localSheetId="49">#REF!</definedName>
    <definedName name="TOIIS" localSheetId="45">#REF!</definedName>
    <definedName name="TOIIS" localSheetId="40">#REF!</definedName>
    <definedName name="TOIIS" localSheetId="41">#REF!</definedName>
    <definedName name="TOIIS" localSheetId="42">#REF!</definedName>
    <definedName name="TOIIS" localSheetId="46">#REF!</definedName>
    <definedName name="TOIIS" localSheetId="38">#REF!</definedName>
    <definedName name="TOIIS" localSheetId="48">#REF!</definedName>
    <definedName name="TOIIS" localSheetId="44">#REF!</definedName>
    <definedName name="TOIIS" localSheetId="37">#REF!</definedName>
    <definedName name="TOIIS" localSheetId="39">#REF!</definedName>
    <definedName name="TOIIS" localSheetId="43">#REF!</definedName>
    <definedName name="TOIIS">#REF!</definedName>
    <definedName name="TOIOS" localSheetId="1">#REF!</definedName>
    <definedName name="TOIOS" localSheetId="47">#REF!</definedName>
    <definedName name="TOIOS" localSheetId="49">#REF!</definedName>
    <definedName name="TOIOS" localSheetId="45">#REF!</definedName>
    <definedName name="TOIOS" localSheetId="40">#REF!</definedName>
    <definedName name="TOIOS" localSheetId="41">#REF!</definedName>
    <definedName name="TOIOS" localSheetId="42">#REF!</definedName>
    <definedName name="TOIOS" localSheetId="46">#REF!</definedName>
    <definedName name="TOIOS" localSheetId="38">#REF!</definedName>
    <definedName name="TOIOS" localSheetId="48">#REF!</definedName>
    <definedName name="TOIOS" localSheetId="44">#REF!</definedName>
    <definedName name="TOIOS" localSheetId="37">#REF!</definedName>
    <definedName name="TOIOS" localSheetId="39">#REF!</definedName>
    <definedName name="TOIOS" localSheetId="43">#REF!</definedName>
    <definedName name="TOIOS">#REF!</definedName>
    <definedName name="TOISS" localSheetId="1">#REF!</definedName>
    <definedName name="TOISS" localSheetId="47">#REF!</definedName>
    <definedName name="TOISS" localSheetId="49">#REF!</definedName>
    <definedName name="TOISS" localSheetId="45">#REF!</definedName>
    <definedName name="TOISS" localSheetId="40">#REF!</definedName>
    <definedName name="TOISS" localSheetId="41">#REF!</definedName>
    <definedName name="TOISS" localSheetId="42">#REF!</definedName>
    <definedName name="TOISS" localSheetId="46">#REF!</definedName>
    <definedName name="TOISS" localSheetId="38">#REF!</definedName>
    <definedName name="TOISS" localSheetId="48">#REF!</definedName>
    <definedName name="TOISS" localSheetId="44">#REF!</definedName>
    <definedName name="TOISS" localSheetId="37">#REF!</definedName>
    <definedName name="TOISS" localSheetId="39">#REF!</definedName>
    <definedName name="TOISS" localSheetId="43">#REF!</definedName>
    <definedName name="TOISS">#REF!</definedName>
    <definedName name="TQNTF" localSheetId="1">#REF!</definedName>
    <definedName name="TQNTF" localSheetId="47">#REF!</definedName>
    <definedName name="TQNTF" localSheetId="49">#REF!</definedName>
    <definedName name="TQNTF" localSheetId="45">#REF!</definedName>
    <definedName name="TQNTF" localSheetId="40">#REF!</definedName>
    <definedName name="TQNTF" localSheetId="41">#REF!</definedName>
    <definedName name="TQNTF" localSheetId="42">#REF!</definedName>
    <definedName name="TQNTF" localSheetId="46">#REF!</definedName>
    <definedName name="TQNTF" localSheetId="38">#REF!</definedName>
    <definedName name="TQNTF" localSheetId="48">#REF!</definedName>
    <definedName name="TQNTF" localSheetId="44">#REF!</definedName>
    <definedName name="TQNTF" localSheetId="37">#REF!</definedName>
    <definedName name="TQNTF" localSheetId="39">#REF!</definedName>
    <definedName name="TQNTF" localSheetId="43">#REF!</definedName>
    <definedName name="TQNTF">TQNTF!$B$1</definedName>
    <definedName name="TQNTF_Debt_Related" localSheetId="32">TQNTF!$B$47:$H$51</definedName>
    <definedName name="TQNTF_EQ" localSheetId="32">TQNTF!$B$13:$I$45</definedName>
    <definedName name="TQNTFNAV" localSheetId="32">TQNTF!$B$65:$B$72</definedName>
    <definedName name="TREF" localSheetId="1">#REF!</definedName>
    <definedName name="TREF" localSheetId="47">#REF!</definedName>
    <definedName name="TREF" localSheetId="49">#REF!</definedName>
    <definedName name="TREF" localSheetId="45">#REF!</definedName>
    <definedName name="TREF" localSheetId="40">#REF!</definedName>
    <definedName name="TREF" localSheetId="41">#REF!</definedName>
    <definedName name="TREF" localSheetId="42">#REF!</definedName>
    <definedName name="TREF" localSheetId="46">#REF!</definedName>
    <definedName name="TREF" localSheetId="38">#REF!</definedName>
    <definedName name="TREF" localSheetId="48">#REF!</definedName>
    <definedName name="TREF" localSheetId="44">#REF!</definedName>
    <definedName name="TREF" localSheetId="37">#REF!</definedName>
    <definedName name="TREF" localSheetId="39">#REF!</definedName>
    <definedName name="TREF" localSheetId="43">#REF!</definedName>
    <definedName name="TREF">TREF!$B$1</definedName>
    <definedName name="TREF_EQ" localSheetId="21">TREF!$B$13:$I$47</definedName>
    <definedName name="TREFNAV" localSheetId="21">TREF!$B$61:$B$68</definedName>
    <definedName name="TRSFC" localSheetId="37">TRSFC!$B$1</definedName>
    <definedName name="TRSFC">#REF!</definedName>
    <definedName name="TRSFC_Debt_Related" localSheetId="37">TRSFC!$B$69:$H$73</definedName>
    <definedName name="TRSFC_EQ" localSheetId="37">TRSFC!$B$12:$I$56</definedName>
    <definedName name="TRSFC_GOV_SEC" localSheetId="37">TRSFC!$B$58:$H$67</definedName>
    <definedName name="TRSFCNAV" localSheetId="37">TRSFC!$B$86:$B$89</definedName>
    <definedName name="TRSFM" localSheetId="1">#REF!</definedName>
    <definedName name="TRSFM" localSheetId="47">#REF!</definedName>
    <definedName name="TRSFM" localSheetId="49">#REF!</definedName>
    <definedName name="TRSFM" localSheetId="45">#REF!</definedName>
    <definedName name="TRSFM" localSheetId="40">#REF!</definedName>
    <definedName name="TRSFM" localSheetId="41">#REF!</definedName>
    <definedName name="TRSFM" localSheetId="42">#REF!</definedName>
    <definedName name="TRSFM" localSheetId="46">#REF!</definedName>
    <definedName name="TRSFM" localSheetId="38">#REF!</definedName>
    <definedName name="TRSFM" localSheetId="48">#REF!</definedName>
    <definedName name="TRSFM" localSheetId="44">#REF!</definedName>
    <definedName name="TRSFM" localSheetId="37">#REF!</definedName>
    <definedName name="TRSFM" localSheetId="39">#REF!</definedName>
    <definedName name="TRSFM" localSheetId="43">#REF!</definedName>
    <definedName name="TRSFM">TRSFM!$B$1</definedName>
    <definedName name="TRSFM_Debt_Related" localSheetId="36">TRSFM!$B$75:$H$86</definedName>
    <definedName name="TRSFM_Debt_Related_UNLISTED" localSheetId="36">TRSFM!$B$88:$H$89</definedName>
    <definedName name="TRSFM_EQ" localSheetId="36">TRSFM!$B$12:$I$63</definedName>
    <definedName name="TRSFM_GOV_SEC" localSheetId="36">TRSFM!$B$65:$H$73</definedName>
    <definedName name="TRSFMNAV" localSheetId="36">TRSFM!$B$103:$B$106</definedName>
    <definedName name="TRSFP" localSheetId="1">#REF!</definedName>
    <definedName name="TRSFP" localSheetId="47">#REF!</definedName>
    <definedName name="TRSFP" localSheetId="49">#REF!</definedName>
    <definedName name="TRSFP" localSheetId="45">#REF!</definedName>
    <definedName name="TRSFP" localSheetId="40">#REF!</definedName>
    <definedName name="TRSFP" localSheetId="41">#REF!</definedName>
    <definedName name="TRSFP" localSheetId="42">#REF!</definedName>
    <definedName name="TRSFP" localSheetId="46">#REF!</definedName>
    <definedName name="TRSFP" localSheetId="38">#REF!</definedName>
    <definedName name="TRSFP" localSheetId="48">#REF!</definedName>
    <definedName name="TRSFP" localSheetId="44">#REF!</definedName>
    <definedName name="TRSFP" localSheetId="37">#REF!</definedName>
    <definedName name="TRSFP" localSheetId="39">#REF!</definedName>
    <definedName name="TRSFP" localSheetId="43">#REF!</definedName>
    <definedName name="TRSFP">TRSFP!$B$1</definedName>
    <definedName name="TRSFP_EQ" localSheetId="35">TRSFP!$B$12:$I$62</definedName>
    <definedName name="TRSFPNAV" localSheetId="35">TRSFP!$B$76:$B$79</definedName>
    <definedName name="TSCAPF" localSheetId="1">#REF!</definedName>
    <definedName name="TSCAPF" localSheetId="47">#REF!</definedName>
    <definedName name="TSCAPF" localSheetId="49">#REF!</definedName>
    <definedName name="TSCAPF" localSheetId="45">#REF!</definedName>
    <definedName name="TSCAPF" localSheetId="40">#REF!</definedName>
    <definedName name="TSCAPF" localSheetId="41">#REF!</definedName>
    <definedName name="TSCAPF" localSheetId="42">#REF!</definedName>
    <definedName name="TSCAPF" localSheetId="46">#REF!</definedName>
    <definedName name="TSCAPF" localSheetId="38">#REF!</definedName>
    <definedName name="TSCAPF" localSheetId="48">#REF!</definedName>
    <definedName name="TSCAPF" localSheetId="44">#REF!</definedName>
    <definedName name="TSCAPF" localSheetId="37">#REF!</definedName>
    <definedName name="TSCAPF" localSheetId="39">#REF!</definedName>
    <definedName name="TSCAPF" localSheetId="43">#REF!</definedName>
    <definedName name="TSCAPF">TSCAPF!$B$1</definedName>
    <definedName name="TSCAPF_EQ" localSheetId="11">TSCAPF!$B$13:$I$60</definedName>
    <definedName name="TSCAPF_EQ_FU_Related" localSheetId="11">TSCAPF!#REF!</definedName>
    <definedName name="TSCAPFNAV" localSheetId="11">TSCAPF!$B$80:$B$87</definedName>
    <definedName name="TSIPF3" localSheetId="1">#REF!</definedName>
    <definedName name="TSIPF3" localSheetId="47">#REF!</definedName>
    <definedName name="TSIPF3" localSheetId="49">#REF!</definedName>
    <definedName name="TSIPF3" localSheetId="45">#REF!</definedName>
    <definedName name="TSIPF3" localSheetId="40">#REF!</definedName>
    <definedName name="TSIPF3" localSheetId="41">#REF!</definedName>
    <definedName name="TSIPF3" localSheetId="42">#REF!</definedName>
    <definedName name="TSIPF3" localSheetId="46">#REF!</definedName>
    <definedName name="TSIPF3" localSheetId="38">#REF!</definedName>
    <definedName name="TSIPF3" localSheetId="48">#REF!</definedName>
    <definedName name="TSIPF3" localSheetId="44">#REF!</definedName>
    <definedName name="TSIPF3" localSheetId="37">#REF!</definedName>
    <definedName name="TSIPF3" localSheetId="39">#REF!</definedName>
    <definedName name="TSIPF3" localSheetId="43">#REF!</definedName>
    <definedName name="TSIPF3">#REF!</definedName>
    <definedName name="TSTBF" localSheetId="39">TSTBF!$B$1</definedName>
    <definedName name="TSTBF">#REF!</definedName>
    <definedName name="TSTBF_Debt_Related" localSheetId="39">TSTBF!$B$47:$H$78</definedName>
    <definedName name="TSTBF_Debt_Related_UNLISTED" localSheetId="39">TSTBF!$B$80:$H$82</definedName>
    <definedName name="TSTBF_GOV_SEC" localSheetId="39">TSTBF!$B$23:$H$45</definedName>
    <definedName name="TSTBF_MM" localSheetId="39">TSTBF!$B$84:$H$92</definedName>
    <definedName name="TSTBF_Mutual_F_Units" localSheetId="39">TSTBF!#REF!</definedName>
    <definedName name="TSTBFNAV" localSheetId="39">TSTBF!$B$110:$B$121</definedName>
    <definedName name="TTAF1" localSheetId="1">#REF!</definedName>
    <definedName name="TTAF1" localSheetId="47">#REF!</definedName>
    <definedName name="TTAF1" localSheetId="49">#REF!</definedName>
    <definedName name="TTAF1" localSheetId="45">#REF!</definedName>
    <definedName name="TTAF1" localSheetId="40">#REF!</definedName>
    <definedName name="TTAF1" localSheetId="41">#REF!</definedName>
    <definedName name="TTAF1" localSheetId="42">#REF!</definedName>
    <definedName name="TTAF1" localSheetId="46">#REF!</definedName>
    <definedName name="TTAF1" localSheetId="38">#REF!</definedName>
    <definedName name="TTAF1" localSheetId="48">#REF!</definedName>
    <definedName name="TTAF1" localSheetId="44">#REF!</definedName>
    <definedName name="TTAF1" localSheetId="37">#REF!</definedName>
    <definedName name="TTAF1" localSheetId="39">#REF!</definedName>
    <definedName name="TTAF1" localSheetId="43">#REF!</definedName>
    <definedName name="TTAF1">#REF!</definedName>
    <definedName name="TTMF" localSheetId="1">#REF!</definedName>
    <definedName name="TTMF" localSheetId="47">#REF!</definedName>
    <definedName name="TTMF" localSheetId="49">#REF!</definedName>
    <definedName name="TTMF" localSheetId="45">#REF!</definedName>
    <definedName name="TTMF" localSheetId="40">#REF!</definedName>
    <definedName name="TTMF" localSheetId="41">#REF!</definedName>
    <definedName name="TTMF" localSheetId="42">#REF!</definedName>
    <definedName name="TTMF" localSheetId="46">#REF!</definedName>
    <definedName name="TTMF" localSheetId="38">#REF!</definedName>
    <definedName name="TTMF" localSheetId="48">#REF!</definedName>
    <definedName name="TTMF" localSheetId="44">#REF!</definedName>
    <definedName name="TTMF" localSheetId="37">#REF!</definedName>
    <definedName name="TTMF" localSheetId="39">#REF!</definedName>
    <definedName name="TTMF" localSheetId="43">#REF!</definedName>
    <definedName name="TTMF">#REF!</definedName>
    <definedName name="TTMFSP1" localSheetId="1">#REF!</definedName>
    <definedName name="TTMFSP1" localSheetId="47">#REF!</definedName>
    <definedName name="TTMFSP1" localSheetId="49">#REF!</definedName>
    <definedName name="TTMFSP1" localSheetId="45">#REF!</definedName>
    <definedName name="TTMFSP1" localSheetId="40">#REF!</definedName>
    <definedName name="TTMFSP1" localSheetId="41">#REF!</definedName>
    <definedName name="TTMFSP1" localSheetId="42">#REF!</definedName>
    <definedName name="TTMFSP1" localSheetId="46">#REF!</definedName>
    <definedName name="TTMFSP1" localSheetId="38">#REF!</definedName>
    <definedName name="TTMFSP1" localSheetId="48">#REF!</definedName>
    <definedName name="TTMFSP1" localSheetId="44">#REF!</definedName>
    <definedName name="TTMFSP1" localSheetId="37">#REF!</definedName>
    <definedName name="TTMFSP1" localSheetId="39">#REF!</definedName>
    <definedName name="TTMFSP1" localSheetId="43">#REF!</definedName>
    <definedName name="TTMFSP1">#REF!</definedName>
    <definedName name="TTOFE" localSheetId="1">#REF!</definedName>
    <definedName name="TTOFE" localSheetId="47">#REF!</definedName>
    <definedName name="TTOFE" localSheetId="49">#REF!</definedName>
    <definedName name="TTOFE" localSheetId="45">#REF!</definedName>
    <definedName name="TTOFE" localSheetId="40">#REF!</definedName>
    <definedName name="TTOFE" localSheetId="41">#REF!</definedName>
    <definedName name="TTOFE" localSheetId="42">#REF!</definedName>
    <definedName name="TTOFE" localSheetId="46">#REF!</definedName>
    <definedName name="TTOFE" localSheetId="38">#REF!</definedName>
    <definedName name="TTOFE" localSheetId="48">#REF!</definedName>
    <definedName name="TTOFE" localSheetId="44">#REF!</definedName>
    <definedName name="TTOFE" localSheetId="37">#REF!</definedName>
    <definedName name="TTOFE" localSheetId="39">#REF!</definedName>
    <definedName name="TTOFE" localSheetId="43">#REF!</definedName>
    <definedName name="TTOFE">TTOFE!$B$1</definedName>
    <definedName name="TTOFE_EQ" localSheetId="8">TTOFE!$B$13:$I$65</definedName>
    <definedName name="TTOFE_EQ_Related" localSheetId="8">TTOFE!$B$66:$I$66</definedName>
    <definedName name="TTOFENAV" localSheetId="8">TTOFE!$B$80:$B$87</definedName>
    <definedName name="TTSF96" localSheetId="1">#REF!</definedName>
    <definedName name="TTSF96" localSheetId="47">#REF!</definedName>
    <definedName name="TTSF96" localSheetId="49">#REF!</definedName>
    <definedName name="TTSF96" localSheetId="45">#REF!</definedName>
    <definedName name="TTSF96" localSheetId="40">#REF!</definedName>
    <definedName name="TTSF96" localSheetId="41">#REF!</definedName>
    <definedName name="TTSF96" localSheetId="42">#REF!</definedName>
    <definedName name="TTSF96" localSheetId="46">#REF!</definedName>
    <definedName name="TTSF96" localSheetId="38">#REF!</definedName>
    <definedName name="TTSF96" localSheetId="48">#REF!</definedName>
    <definedName name="TTSF96" localSheetId="44">#REF!</definedName>
    <definedName name="TTSF96" localSheetId="37">#REF!</definedName>
    <definedName name="TTSF96" localSheetId="39">#REF!</definedName>
    <definedName name="TTSF96" localSheetId="43">#REF!</definedName>
    <definedName name="TTSF96">TTSF96!$B$1</definedName>
    <definedName name="TTSF96_EQ" localSheetId="15">TTSF96!$B$13:$I$69</definedName>
    <definedName name="TTSF96NAV" localSheetId="15">TTSF96!$B$83:$B$90</definedName>
    <definedName name="TUDG3S" localSheetId="1">#REF!</definedName>
    <definedName name="TUDG3S" localSheetId="47">#REF!</definedName>
    <definedName name="TUDG3S" localSheetId="49">#REF!</definedName>
    <definedName name="TUDG3S" localSheetId="45">#REF!</definedName>
    <definedName name="TUDG3S" localSheetId="40">#REF!</definedName>
    <definedName name="TUDG3S" localSheetId="41">#REF!</definedName>
    <definedName name="TUDG3S" localSheetId="42">#REF!</definedName>
    <definedName name="TUDG3S" localSheetId="46">#REF!</definedName>
    <definedName name="TUDG3S" localSheetId="38">#REF!</definedName>
    <definedName name="TUDG3S" localSheetId="48">#REF!</definedName>
    <definedName name="TUDG3S" localSheetId="44">#REF!</definedName>
    <definedName name="TUDG3S" localSheetId="37">#REF!</definedName>
    <definedName name="TUDG3S" localSheetId="39">#REF!</definedName>
    <definedName name="TUDG3S" localSheetId="43">#REF!</definedName>
    <definedName name="TUDG3S">#REF!</definedName>
    <definedName name="TUDS" localSheetId="1">#REF!</definedName>
    <definedName name="TUDS" localSheetId="47">#REF!</definedName>
    <definedName name="TUDS" localSheetId="49">#REF!</definedName>
    <definedName name="TUDS" localSheetId="45">#REF!</definedName>
    <definedName name="TUDS" localSheetId="40">#REF!</definedName>
    <definedName name="TUDS" localSheetId="41">#REF!</definedName>
    <definedName name="TUDS" localSheetId="42">#REF!</definedName>
    <definedName name="TUDS" localSheetId="46">#REF!</definedName>
    <definedName name="TUDS" localSheetId="38">#REF!</definedName>
    <definedName name="TUDS" localSheetId="48">#REF!</definedName>
    <definedName name="TUDS" localSheetId="44">#REF!</definedName>
    <definedName name="TUDS" localSheetId="37">#REF!</definedName>
    <definedName name="TUDS" localSheetId="39">#REF!</definedName>
    <definedName name="TUDS" localSheetId="43">#REF!</definedName>
    <definedName name="TUDS">#REF!</definedName>
    <definedName name="TURG3S" localSheetId="1">#REF!</definedName>
    <definedName name="TURG3S" localSheetId="47">#REF!</definedName>
    <definedName name="TURG3S" localSheetId="49">#REF!</definedName>
    <definedName name="TURG3S" localSheetId="45">#REF!</definedName>
    <definedName name="TURG3S" localSheetId="40">#REF!</definedName>
    <definedName name="TURG3S" localSheetId="41">#REF!</definedName>
    <definedName name="TURG3S" localSheetId="42">#REF!</definedName>
    <definedName name="TURG3S" localSheetId="46">#REF!</definedName>
    <definedName name="TURG3S" localSheetId="38">#REF!</definedName>
    <definedName name="TURG3S" localSheetId="48">#REF!</definedName>
    <definedName name="TURG3S" localSheetId="44">#REF!</definedName>
    <definedName name="TURG3S" localSheetId="37">#REF!</definedName>
    <definedName name="TURG3S" localSheetId="39">#REF!</definedName>
    <definedName name="TURG3S" localSheetId="43">#REF!</definedName>
    <definedName name="TURG3S">#REF!</definedName>
    <definedName name="TURS" localSheetId="1">#REF!</definedName>
    <definedName name="TURS" localSheetId="47">#REF!</definedName>
    <definedName name="TURS" localSheetId="49">#REF!</definedName>
    <definedName name="TURS" localSheetId="45">#REF!</definedName>
    <definedName name="TURS" localSheetId="40">#REF!</definedName>
    <definedName name="TURS" localSheetId="41">#REF!</definedName>
    <definedName name="TURS" localSheetId="42">#REF!</definedName>
    <definedName name="TURS" localSheetId="46">#REF!</definedName>
    <definedName name="TURS" localSheetId="38">#REF!</definedName>
    <definedName name="TURS" localSheetId="48">#REF!</definedName>
    <definedName name="TURS" localSheetId="44">#REF!</definedName>
    <definedName name="TURS" localSheetId="37">#REF!</definedName>
    <definedName name="TURS" localSheetId="39">#REF!</definedName>
    <definedName name="TURS" localSheetId="43">#REF!</definedName>
    <definedName name="TURS">#REF!</definedName>
    <definedName name="TUSTF" localSheetId="43">TUSTF!$B$1</definedName>
    <definedName name="TUSTF">#REF!</definedName>
    <definedName name="TUSTF_Debt_Related" localSheetId="43">TUSTF!$B$28:$H$37</definedName>
    <definedName name="TUSTF_GOV_SEC" localSheetId="43">TUSTF!$B$22:$H$26</definedName>
    <definedName name="TUSTF_MM" localSheetId="43">TUSTF!$B$39:$H$65</definedName>
    <definedName name="TUSTFNAV" localSheetId="43">TUSTF!$B$78:$B$89</definedName>
    <definedName name="TVFS1" localSheetId="1">#REF!</definedName>
    <definedName name="TVFS1" localSheetId="47">#REF!</definedName>
    <definedName name="TVFS1" localSheetId="49">#REF!</definedName>
    <definedName name="TVFS1" localSheetId="45">#REF!</definedName>
    <definedName name="TVFS1" localSheetId="40">#REF!</definedName>
    <definedName name="TVFS1" localSheetId="41">#REF!</definedName>
    <definedName name="TVFS1" localSheetId="42">#REF!</definedName>
    <definedName name="TVFS1" localSheetId="46">#REF!</definedName>
    <definedName name="TVFS1" localSheetId="38">#REF!</definedName>
    <definedName name="TVFS1" localSheetId="48">#REF!</definedName>
    <definedName name="TVFS1" localSheetId="44">#REF!</definedName>
    <definedName name="TVFS1" localSheetId="37">#REF!</definedName>
    <definedName name="TVFS1" localSheetId="39">#REF!</definedName>
    <definedName name="TVFS1" localSheetId="43">#REF!</definedName>
    <definedName name="TVFS1">#REF!</definedName>
    <definedName name="TVFS2" localSheetId="1">#REF!</definedName>
    <definedName name="TVFS2" localSheetId="47">#REF!</definedName>
    <definedName name="TVFS2" localSheetId="49">#REF!</definedName>
    <definedName name="TVFS2" localSheetId="45">#REF!</definedName>
    <definedName name="TVFS2" localSheetId="40">#REF!</definedName>
    <definedName name="TVFS2" localSheetId="41">#REF!</definedName>
    <definedName name="TVFS2" localSheetId="42">#REF!</definedName>
    <definedName name="TVFS2" localSheetId="46">#REF!</definedName>
    <definedName name="TVFS2" localSheetId="38">#REF!</definedName>
    <definedName name="TVFS2" localSheetId="48">#REF!</definedName>
    <definedName name="TVFS2" localSheetId="44">#REF!</definedName>
    <definedName name="TVFS2" localSheetId="37">#REF!</definedName>
    <definedName name="TVFS2" localSheetId="39">#REF!</definedName>
    <definedName name="TVFS2" localSheetId="43">#REF!</definedName>
    <definedName name="TVFS2">#REF!</definedName>
    <definedName name="TYCF" localSheetId="1">#REF!</definedName>
    <definedName name="TYCF" localSheetId="47">#REF!</definedName>
    <definedName name="TYCF" localSheetId="49">#REF!</definedName>
    <definedName name="TYCF" localSheetId="45">#REF!</definedName>
    <definedName name="TYCF" localSheetId="40">#REF!</definedName>
    <definedName name="TYCF" localSheetId="41">#REF!</definedName>
    <definedName name="TYCF" localSheetId="42">#REF!</definedName>
    <definedName name="TYCF" localSheetId="46">#REF!</definedName>
    <definedName name="TYCF" localSheetId="38">#REF!</definedName>
    <definedName name="TYCF" localSheetId="48">#REF!</definedName>
    <definedName name="TYCF" localSheetId="44">#REF!</definedName>
    <definedName name="TYCF" localSheetId="37">#REF!</definedName>
    <definedName name="TYCF" localSheetId="39">#REF!</definedName>
    <definedName name="TYCF" localSheetId="43">#REF!</definedName>
    <definedName name="TYCF">TYCF!$B$1</definedName>
    <definedName name="TYCF_EQ" localSheetId="30">TYCF!$B$12:$I$62</definedName>
    <definedName name="TYCFNAV" localSheetId="30">TYCF!$B$76:$B$79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59" i="16" l="1"/>
  <c r="C443" i="16" l="1"/>
  <c r="C418" i="16"/>
  <c r="C445" i="16" l="1"/>
  <c r="C357" i="16" l="1"/>
  <c r="C337" i="16"/>
  <c r="C244" i="16"/>
  <c r="C226" i="16"/>
  <c r="C130" i="18"/>
  <c r="C132" i="18" s="1"/>
  <c r="C125" i="18"/>
  <c r="C152" i="25"/>
  <c r="C154" i="25" s="1"/>
  <c r="C138" i="25"/>
  <c r="C359" i="16" l="1"/>
  <c r="C246" i="16"/>
  <c r="C207" i="29"/>
  <c r="C209" i="29" s="1"/>
  <c r="C191" i="29"/>
  <c r="C528" i="35" l="1"/>
  <c r="C523" i="35"/>
  <c r="C530" i="35" l="1"/>
  <c r="C493" i="35"/>
  <c r="C437" i="35"/>
  <c r="C496" i="35" l="1"/>
  <c r="C1604" i="36"/>
  <c r="C1329" i="36"/>
  <c r="H296" i="36"/>
  <c r="C1607" i="36" l="1"/>
  <c r="C81" i="25" l="1"/>
  <c r="C110" i="31"/>
  <c r="C106" i="17"/>
  <c r="C103" i="18"/>
  <c r="C142" i="24"/>
  <c r="C157" i="16"/>
  <c r="C125" i="29"/>
  <c r="C229" i="35"/>
  <c r="C356" i="36"/>
  <c r="A5" i="53" l="1"/>
  <c r="A6" i="53" s="1"/>
  <c r="A7" i="53" s="1"/>
  <c r="A8" i="53" s="1"/>
  <c r="A9" i="53" s="1"/>
  <c r="A10" i="53" s="1"/>
  <c r="A11" i="53" s="1"/>
  <c r="A12" i="53" s="1"/>
  <c r="A13" i="53" s="1"/>
  <c r="A14" i="53" s="1"/>
  <c r="A15" i="53" s="1"/>
  <c r="A16" i="53" s="1"/>
  <c r="A17" i="53" s="1"/>
  <c r="A18" i="53" s="1"/>
  <c r="A19" i="53" s="1"/>
  <c r="A20" i="53" s="1"/>
  <c r="A21" i="53" s="1"/>
  <c r="A22" i="53" s="1"/>
  <c r="A23" i="53" s="1"/>
  <c r="A24" i="53" s="1"/>
  <c r="A25" i="53" s="1"/>
  <c r="A26" i="53" s="1"/>
  <c r="A27" i="53" s="1"/>
  <c r="A28" i="53" s="1"/>
  <c r="A29" i="53" s="1"/>
  <c r="A30" i="53" s="1"/>
  <c r="A31" i="53" s="1"/>
  <c r="A32" i="53" s="1"/>
  <c r="A33" i="53" s="1"/>
  <c r="A34" i="53" s="1"/>
  <c r="A35" i="53" s="1"/>
  <c r="A36" i="53" s="1"/>
  <c r="A37" i="53" s="1"/>
  <c r="A38" i="53" s="1"/>
  <c r="A39" i="53" s="1"/>
  <c r="A40" i="53" s="1"/>
  <c r="A41" i="53" s="1"/>
  <c r="A42" i="53" s="1"/>
  <c r="A43" i="53" s="1"/>
  <c r="A44" i="53" s="1"/>
  <c r="A45" i="53" s="1"/>
  <c r="A46" i="53" s="1"/>
  <c r="A47" i="53" s="1"/>
  <c r="A48" i="53" s="1"/>
  <c r="A49" i="53" s="1"/>
  <c r="A50" i="53" s="1"/>
  <c r="H102" i="16" l="1"/>
  <c r="G102" i="16"/>
  <c r="H82" i="16" l="1"/>
  <c r="G82" i="16"/>
  <c r="H97" i="24" l="1"/>
  <c r="G97" i="24"/>
  <c r="H92" i="24"/>
  <c r="G92" i="24"/>
  <c r="H73" i="24"/>
  <c r="G73" i="24"/>
  <c r="H52" i="24"/>
  <c r="G52" i="24"/>
  <c r="G102" i="24" s="1"/>
  <c r="G103" i="24" s="1"/>
  <c r="H61" i="4"/>
  <c r="H66" i="4" s="1"/>
  <c r="H69" i="4" s="1"/>
  <c r="H70" i="4" s="1"/>
  <c r="G61" i="4"/>
  <c r="G66" i="4" s="1"/>
  <c r="G69" i="4" s="1"/>
  <c r="G70" i="4" s="1"/>
  <c r="H65" i="4"/>
  <c r="G65" i="4"/>
  <c r="H60" i="20"/>
  <c r="H65" i="20" s="1"/>
  <c r="H67" i="20" s="1"/>
  <c r="H68" i="20" s="1"/>
  <c r="G60" i="20"/>
  <c r="G65" i="20" s="1"/>
  <c r="G67" i="20" s="1"/>
  <c r="G68" i="20" s="1"/>
  <c r="H64" i="20"/>
  <c r="G64" i="20"/>
  <c r="G100" i="24"/>
  <c r="H100" i="24"/>
  <c r="H102" i="24" l="1"/>
  <c r="H103" i="24" s="1"/>
  <c r="H65" i="33"/>
  <c r="G65" i="33"/>
  <c r="H62" i="33"/>
  <c r="H67" i="33" s="1"/>
  <c r="H68" i="33" s="1"/>
  <c r="G62" i="33"/>
  <c r="G67" i="33" s="1"/>
  <c r="G68" i="33" s="1"/>
  <c r="H66" i="29"/>
  <c r="G66" i="29"/>
  <c r="H62" i="29"/>
  <c r="H67" i="29" s="1"/>
  <c r="G62" i="29"/>
  <c r="H85" i="29"/>
  <c r="G85" i="29"/>
  <c r="H191" i="35"/>
  <c r="G191" i="35"/>
  <c r="H187" i="35"/>
  <c r="G187" i="35"/>
  <c r="H139" i="35"/>
  <c r="G139" i="35"/>
  <c r="H118" i="35"/>
  <c r="G118" i="35"/>
  <c r="H321" i="36"/>
  <c r="G321" i="36"/>
  <c r="H315" i="36"/>
  <c r="G315" i="36"/>
  <c r="H312" i="36"/>
  <c r="G312" i="36"/>
  <c r="H305" i="36"/>
  <c r="G305" i="36"/>
  <c r="H323" i="36"/>
  <c r="H324" i="36" s="1"/>
  <c r="G296" i="36"/>
  <c r="G323" i="36" s="1"/>
  <c r="G324" i="36" s="1"/>
  <c r="G193" i="35" l="1"/>
  <c r="G194" i="35" s="1"/>
  <c r="H193" i="35"/>
  <c r="H194" i="35" s="1"/>
  <c r="G67" i="29"/>
  <c r="G32" i="50"/>
  <c r="G33" i="50" s="1"/>
  <c r="H30" i="50"/>
  <c r="H32" i="50" s="1"/>
  <c r="H33" i="50" s="1"/>
  <c r="G30" i="50"/>
  <c r="H52" i="49"/>
  <c r="G52" i="49"/>
  <c r="H43" i="49"/>
  <c r="H54" i="49" s="1"/>
  <c r="H55" i="49" s="1"/>
  <c r="G43" i="49"/>
  <c r="G54" i="49" s="1"/>
  <c r="G55" i="49" s="1"/>
  <c r="H61" i="48"/>
  <c r="G61" i="48"/>
  <c r="H58" i="48"/>
  <c r="G58" i="48"/>
  <c r="G64" i="48" s="1"/>
  <c r="G65" i="48" s="1"/>
  <c r="H47" i="48"/>
  <c r="H64" i="48" s="1"/>
  <c r="H65" i="48" s="1"/>
  <c r="G47" i="48"/>
  <c r="H40" i="47"/>
  <c r="G40" i="47"/>
  <c r="H36" i="47"/>
  <c r="H42" i="47" s="1"/>
  <c r="H43" i="47" s="1"/>
  <c r="G36" i="47"/>
  <c r="G42" i="47" s="1"/>
  <c r="G43" i="47" s="1"/>
  <c r="H79" i="46"/>
  <c r="G79" i="46"/>
  <c r="H75" i="46"/>
  <c r="G75" i="46"/>
  <c r="G80" i="46" s="1"/>
  <c r="G81" i="46" s="1"/>
  <c r="H38" i="46"/>
  <c r="H80" i="46" s="1"/>
  <c r="H81" i="46" s="1"/>
  <c r="G38" i="46"/>
  <c r="H25" i="45"/>
  <c r="H26" i="45" s="1"/>
  <c r="G25" i="45"/>
  <c r="G26" i="45" s="1"/>
  <c r="H66" i="44"/>
  <c r="G66" i="44"/>
  <c r="H38" i="44"/>
  <c r="G38" i="44"/>
  <c r="G68" i="44" s="1"/>
  <c r="G69" i="44" s="1"/>
  <c r="H27" i="44"/>
  <c r="H68" i="44" s="1"/>
  <c r="H69" i="44" s="1"/>
  <c r="G27" i="44"/>
  <c r="H107" i="43"/>
  <c r="G107" i="43"/>
  <c r="H32" i="43"/>
  <c r="G32" i="43"/>
  <c r="G110" i="43" s="1"/>
  <c r="G111" i="43" s="1"/>
  <c r="H29" i="43"/>
  <c r="H110" i="43" s="1"/>
  <c r="H111" i="43" s="1"/>
  <c r="G29" i="43"/>
  <c r="H42" i="42"/>
  <c r="G42" i="42"/>
  <c r="H30" i="42"/>
  <c r="H44" i="42" s="1"/>
  <c r="H45" i="42" s="1"/>
  <c r="G30" i="42"/>
  <c r="G44" i="42" s="1"/>
  <c r="G45" i="42" s="1"/>
  <c r="H102" i="41"/>
  <c r="G102" i="41"/>
  <c r="H79" i="41"/>
  <c r="G79" i="41"/>
  <c r="G104" i="41" s="1"/>
  <c r="G105" i="41" s="1"/>
  <c r="H47" i="41"/>
  <c r="H104" i="41" s="1"/>
  <c r="H105" i="41" s="1"/>
  <c r="G47" i="41"/>
  <c r="H97" i="40"/>
  <c r="G97" i="40"/>
  <c r="H93" i="40"/>
  <c r="G93" i="40"/>
  <c r="H83" i="40"/>
  <c r="G83" i="40"/>
  <c r="H79" i="40"/>
  <c r="G79" i="40"/>
  <c r="G99" i="40" s="1"/>
  <c r="G100" i="40" s="1"/>
  <c r="H46" i="40"/>
  <c r="H99" i="40" s="1"/>
  <c r="H100" i="40" s="1"/>
  <c r="G46" i="40"/>
  <c r="H99" i="39"/>
  <c r="G99" i="39"/>
  <c r="H43" i="39"/>
  <c r="H102" i="39" s="1"/>
  <c r="H103" i="39" s="1"/>
  <c r="G43" i="39"/>
  <c r="G102" i="39" s="1"/>
  <c r="G103" i="39" s="1"/>
  <c r="H74" i="38"/>
  <c r="G74" i="38"/>
  <c r="H68" i="38"/>
  <c r="G68" i="38"/>
  <c r="G76" i="38" s="1"/>
  <c r="G77" i="38" s="1"/>
  <c r="H57" i="38"/>
  <c r="H76" i="38" s="1"/>
  <c r="H77" i="38" s="1"/>
  <c r="G57" i="38"/>
  <c r="H44" i="34" l="1"/>
  <c r="G44" i="34"/>
  <c r="H52" i="32"/>
  <c r="G52" i="32"/>
  <c r="H40" i="32"/>
  <c r="G40" i="32"/>
  <c r="H75" i="31"/>
  <c r="G75" i="31"/>
  <c r="H72" i="31"/>
  <c r="G72" i="31"/>
  <c r="H66" i="31"/>
  <c r="G66" i="31"/>
  <c r="H53" i="30"/>
  <c r="G53" i="30"/>
  <c r="H81" i="29"/>
  <c r="G81" i="29"/>
  <c r="G87" i="29" s="1"/>
  <c r="G88" i="29" s="1"/>
  <c r="H77" i="29"/>
  <c r="G77" i="29"/>
  <c r="H70" i="28"/>
  <c r="G70" i="28"/>
  <c r="H66" i="27"/>
  <c r="G66" i="27"/>
  <c r="H47" i="26"/>
  <c r="G47" i="26"/>
  <c r="H51" i="25"/>
  <c r="G51" i="25"/>
  <c r="H53" i="23"/>
  <c r="G53" i="23"/>
  <c r="H47" i="23"/>
  <c r="G47" i="23"/>
  <c r="H40" i="22"/>
  <c r="G40" i="22"/>
  <c r="H70" i="21"/>
  <c r="G70" i="21"/>
  <c r="H58" i="19"/>
  <c r="G58" i="19"/>
  <c r="H67" i="18"/>
  <c r="G67" i="18"/>
  <c r="H72" i="17"/>
  <c r="G72" i="17"/>
  <c r="H120" i="16"/>
  <c r="G120" i="16"/>
  <c r="H117" i="16"/>
  <c r="G117" i="16"/>
  <c r="H112" i="16"/>
  <c r="G112" i="16"/>
  <c r="H73" i="15"/>
  <c r="G73" i="15"/>
  <c r="H67" i="15"/>
  <c r="G67" i="15"/>
  <c r="H74" i="14"/>
  <c r="G74" i="14"/>
  <c r="H68" i="14"/>
  <c r="G68" i="14"/>
  <c r="H16" i="13"/>
  <c r="G16" i="13"/>
  <c r="H46" i="12"/>
  <c r="G46" i="12"/>
  <c r="H66" i="11"/>
  <c r="G66" i="11"/>
  <c r="H27" i="10"/>
  <c r="G27" i="10"/>
  <c r="H52" i="9"/>
  <c r="G52" i="9"/>
  <c r="H46" i="9"/>
  <c r="G46" i="9"/>
  <c r="H48" i="8"/>
  <c r="G48" i="8"/>
  <c r="H90" i="7"/>
  <c r="G90" i="7"/>
  <c r="H87" i="7"/>
  <c r="G87" i="7"/>
  <c r="H74" i="7"/>
  <c r="G74" i="7"/>
  <c r="H64" i="7"/>
  <c r="G64" i="7"/>
  <c r="H63" i="6"/>
  <c r="G63" i="6"/>
  <c r="H47" i="5"/>
  <c r="G47" i="5"/>
  <c r="H63" i="3"/>
  <c r="G63" i="3"/>
  <c r="H122" i="16" l="1"/>
  <c r="H123" i="16" s="1"/>
  <c r="G122" i="16"/>
  <c r="G123" i="16" s="1"/>
  <c r="H87" i="29"/>
  <c r="H88" i="2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BC52CF5-4EF2-4B2C-8773-5B7CD6A5D1B0}" name="Connection1823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2' and a.scheme='TBPSUF' _x000d_ _x000d_and WEEKEND_DT='30 nov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2'_x000d_left outer join  tatamfplus.weeknav d on  d.weekend_dt='30 nov 2022' and d.scheme=a.scheme and d.schclass='GLOBAL' _x000d_left outer join  tatamfplus.assetype e on e.rectype='L' and e.asset_type=a.asset_type_x000d_WHERE del_date&lt;='30 nov 2022' AND mat_date &gt;'30 nov 2022' and  deal_stat &lt;&gt; 'MAT' and a.rectype='L'  and a.scheme='TBPSUF')_x000d_order by 6 desc"/>
  </connection>
  <connection id="2" xr16:uid="{449E7A6C-A6A0-4D07-9923-A8600966BD5E}" name="Connection1823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BPSUF' _x000d_ _x000d_and WEEKEND_DT='30 nov 2022' and a.ASSET_TYPE in('05','06','07','09','11','12','14','25','29','34','18','52') and LISTED_Y_N='Y'  _x000d_and a.schclass='GLOBAL' and a.security is not null and a.UNITS&gt;0  and LAST_NET_ASSETS&gt;1 and f.schclass='GLOBAL' ) _x000d_where MKTVAL &gt; 0) order by 6 desc"/>
  </connection>
  <connection id="3" xr16:uid="{542B0E12-CEEC-410B-BEAC-B4646865AE4F}" name="Connection18242"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BPSUF' _x000d_ and LAST_NET_ASSETS&gt;1 and f.SCHCLASS='GLOBAL'_x000d_and WEEKEND_DT='30 nov 2022' and a.ASSET_TYPE in('16','17','19','20','22','03','15'))  _x000d_where MKTVAL &gt; 0 order by 6 desc"/>
  </connection>
  <connection id="4" xr16:uid="{8524B52E-3066-4B06-8597-48B4DDD40CDA}" name="Connection1824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BPSU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 xr16:uid="{67B639B7-8827-43EB-A696-6B1C41212660}" name="Connection1825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2' and a.scheme='TCORPBF' _x000d_ _x000d_and WEEKEND_DT='30 nov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2'_x000d_left outer join  tatamfplus.weeknav d on  d.weekend_dt='30 nov 2022' and d.scheme=a.scheme and d.schclass='GLOBAL' _x000d_left outer join  tatamfplus.assetype e on e.rectype='L' and e.asset_type=a.asset_type_x000d_WHERE del_date&lt;='30 nov 2022' AND mat_date &gt;'30 nov 2022' and  deal_stat &lt;&gt; 'MAT' and a.rectype='L'  and a.scheme='TCORPBF')_x000d_order by 6 desc"/>
  </connection>
  <connection id="6" xr16:uid="{3E601F82-ED00-4D31-9B9B-BBD95D37DACE}" name="Connection1825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CORPBF' _x000d_ _x000d_and WEEKEND_DT='30 nov 2022' and a.ASSET_TYPE in('05','06','07','09','11','12','14','25','29','34','18','52') and LISTED_Y_N='Y'  _x000d_and a.schclass='GLOBAL' and a.security is not null and a.UNITS&gt;0  and LAST_NET_ASSETS&gt;1 and f.schclass='GLOBAL' ) _x000d_where MKTVAL &gt; 0) order by 6 desc"/>
  </connection>
  <connection id="7" xr16:uid="{CCF73E20-DAAB-453B-BE98-EEF47B108E46}" name="Connection1825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 xr16:uid="{816E0788-F9EF-4C58-9096-B0F7F54426B9}" name="Connection1826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2' and a.scheme='TCIGIF0426' _x000d_ _x000d_and WEEKEND_DT='30 nov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2'_x000d_left outer join  tatamfplus.weeknav d on  d.weekend_dt='30 nov 2022' and d.scheme=a.scheme and d.schclass='GLOBAL' _x000d_left outer join  tatamfplus.assetype e on e.rectype='L' and e.asset_type=a.asset_type_x000d_WHERE del_date&lt;='30 nov 2022' AND mat_date &gt;'30 nov 2022' and  deal_stat &lt;&gt; 'MAT' and a.rectype='L'  and a.scheme='TCIGIF0426')_x000d_order by 6 desc"/>
  </connection>
  <connection id="9" xr16:uid="{972E558B-5859-4DC1-AB9A-0E6ECFDBBDEE}" name="Connection1827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CIGIF04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 xr16:uid="{ADDEA6B8-6192-4244-A9C6-57B798965F02}" name="Connection1827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2' and a.scheme='TFRF' _x000d_ _x000d_and WEEKEND_DT='30 nov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2'_x000d_left outer join  tatamfplus.weeknav d on  d.weekend_dt='30 nov 2022' and d.scheme=a.scheme and d.schclass='GLOBAL' _x000d_left outer join  tatamfplus.assetype e on e.rectype='L' and e.asset_type=a.asset_type_x000d_WHERE del_date&lt;='30 nov 2022' AND mat_date &gt;'30 nov 2022' and  deal_stat &lt;&gt; 'MAT' and a.rectype='L'  and a.scheme='TFRF')_x000d_order by 6 desc"/>
  </connection>
  <connection id="11" xr16:uid="{EB353532-B801-42A8-BC94-8860D3D563B0}" name="Connection1827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FRF' _x000d_ _x000d_and WEEKEND_DT='30 nov 2022' and a.ASSET_TYPE in('05','06','07','09','11','12','14','25','29','34','18','52') and LISTED_Y_N='Y'  _x000d_and a.schclass='GLOBAL' and a.security is not null and a.UNITS&gt;0  and LAST_NET_ASSETS&gt;1 and f.schclass='GLOBAL' ) _x000d_where MKTVAL &gt; 0) order by 6 desc"/>
  </connection>
  <connection id="12" xr16:uid="{D0844E3A-5805-412A-AEB7-8BADC8B4172E}" name="Connection1828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 xr16:uid="{F919A9A5-6B7F-4532-90DF-7599125B212F}" name="Connection1828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2' and a.scheme='TGSFR' _x000d_ _x000d_and WEEKEND_DT='30 nov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2'_x000d_left outer join  tatamfplus.weeknav d on  d.weekend_dt='30 nov 2022' and d.scheme=a.scheme and d.schclass='GLOBAL' _x000d_left outer join  tatamfplus.assetype e on e.rectype='L' and e.asset_type=a.asset_type_x000d_WHERE del_date&lt;='30 nov 2022' AND mat_date &gt;'30 nov 2022' and  deal_stat &lt;&gt; 'MAT' and a.rectype='L'  and a.scheme='TGSFR')_x000d_order by 6 desc"/>
  </connection>
  <connection id="14" xr16:uid="{465BED23-93FB-4785-849C-9AD05720D1A2}" name="Connection18294"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GSFR' _x000d_ and LAST_NET_ASSETS&gt;1 and f.SCHCLASS='GLOBAL'_x000d_and WEEKEND_DT='30 nov 2022' and a.ASSET_TYPE in('16','17','19','20','22','03','15'))  _x000d_where MKTVAL &gt; 0 order by 6 desc"/>
  </connection>
  <connection id="15" xr16:uid="{B3566546-5DCC-46FB-B2EB-2C48FB1BFCA4}" name="Connection1829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 xr16:uid="{011CFD7A-8F69-403D-BF37-17A0A980E1C5}" name="Connection1830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2' and a.scheme='TLF' _x000d_ _x000d_and WEEKEND_DT='30 nov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2'_x000d_left outer join  tatamfplus.weeknav d on  d.weekend_dt='30 nov 2022' and d.scheme=a.scheme and d.schclass='GLOBAL' _x000d_left outer join  tatamfplus.assetype e on e.rectype='L' and e.asset_type=a.asset_type_x000d_WHERE del_date&lt;='30 nov 2022' AND mat_date &gt;'30 nov 2022' and  deal_stat &lt;&gt; 'MAT' and a.rectype='L'  and a.scheme='TLF')_x000d_order by 6 desc"/>
  </connection>
  <connection id="17" xr16:uid="{C43C9C1F-5420-4DFC-A29F-4F727B5F4134}" name="Connection18307"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LF' _x000d_ and LAST_NET_ASSETS&gt;1 and f.SCHCLASS='GLOBAL'_x000d_and WEEKEND_DT='30 nov 2022' and a.ASSET_TYPE in('16','17','19','20','22','03','15'))  _x000d_where MKTVAL &gt; 0 order by 6 desc"/>
  </connection>
  <connection id="18" xr16:uid="{1924873A-248C-4489-BF25-73858778DA64}" name="Connection1830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9" xr16:uid="{8F12897C-048E-4F2A-BFA3-257E26750CBE}" name="Connection1831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2' and a.scheme='TNSIFDEC27' _x000d_ _x000d_and WEEKEND_DT='30 nov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2'_x000d_left outer join  tatamfplus.weeknav d on  d.weekend_dt='30 nov 2022' and d.scheme=a.scheme and d.schclass='GLOBAL' _x000d_left outer join  tatamfplus.assetype e on e.rectype='L' and e.asset_type=a.asset_type_x000d_WHERE del_date&lt;='30 nov 2022' AND mat_date &gt;'30 nov 2022' and  deal_stat &lt;&gt; 'MAT' and a.rectype='L'  and a.scheme='TNSIFDEC27')_x000d_order by 6 desc"/>
  </connection>
  <connection id="20" xr16:uid="{7F5566C2-DB03-47A8-B27E-5FA9F9A5931F}" name="Connection1831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NSIFDEC27' _x000d_ _x000d_and WEEKEND_DT='30 nov 2022' and a.ASSET_TYPE in('05','06','07','09','11','12','14','25','29','34','18','52') and LISTED_Y_N='Y'  _x000d_and a.schclass='GLOBAL' and a.security is not null and a.UNITS&gt;0  and LAST_NET_ASSETS&gt;1 and f.schclass='GLOBAL' ) _x000d_where MKTVAL &gt; 0) order by 6 desc"/>
  </connection>
  <connection id="21" xr16:uid="{85959CC7-9CF2-4F5A-B780-41DF63B71BC5}" name="Connection1832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2" xr16:uid="{A4DB40DE-3D95-469C-BEE0-61C791DFFAB7}" name="Connection1833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3" xr16:uid="{0893B22B-4D37-40FD-A269-3CDE41CF62AD}" name="Connection1833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RSFC' _x000d_ _x000d_and WEEKEND_DT='30 nov 2022' and a.ASSET_TYPE in ('01','45','51')  _x000d_and a.schclass='GLOBAL' and a.security is not null and a.UNITS&gt;0   and LAST_NET_ASSETS&gt;1 and f.schclass='GLOBAL' ) _x000d_where units &gt; 0 _x000d_order by 6 desc"/>
  </connection>
  <connection id="24" xr16:uid="{31FD64B1-BE4A-4A8C-96E4-A691A4D4322B}" name="Connection1834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2' and a.scheme='TRSFC' _x000d_ _x000d_and WEEKEND_DT='30 nov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2'_x000d_left outer join  tatamfplus.weeknav d on  d.weekend_dt='30 nov 2022' and d.scheme=a.scheme and d.schclass='GLOBAL' _x000d_left outer join  tatamfplus.assetype e on e.rectype='L' and e.asset_type=a.asset_type_x000d_WHERE del_date&lt;='30 nov 2022' AND mat_date &gt;'30 nov 2022' and  deal_stat &lt;&gt; 'MAT' and a.rectype='L'  and a.scheme='TRSFC')_x000d_order by 6 desc"/>
  </connection>
  <connection id="25" xr16:uid="{C57EB115-D6E6-4715-9D8C-A3DA25CABD8D}" name="Connection1834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RSFC' _x000d_ _x000d_and WEEKEND_DT='30 nov 2022' and a.ASSET_TYPE in('05','06','07','09','11','12','14','25','29','34','18','52') and LISTED_Y_N='Y'  _x000d_and a.schclass='GLOBAL' and a.security is not null and a.UNITS&gt;0  and LAST_NET_ASSETS&gt;1 and f.schclass='GLOBAL' ) _x000d_where MKTVAL &gt; 0) order by 6 desc"/>
  </connection>
  <connection id="26" xr16:uid="{E043522B-1BE4-42C4-A9C0-580096BE8776}" name="Connection1834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7" xr16:uid="{30260F74-00DD-4A00-8CE0-8553D6CA0C1F}" name="Connection1835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2' and a.scheme='TSTBF' _x000d_ _x000d_and WEEKEND_DT='30 nov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2'_x000d_left outer join  tatamfplus.weeknav d on  d.weekend_dt='30 nov 2022' and d.scheme=a.scheme and d.schclass='GLOBAL' _x000d_left outer join  tatamfplus.assetype e on e.rectype='L' and e.asset_type=a.asset_type_x000d_WHERE del_date&lt;='30 nov 2022' AND mat_date &gt;'30 nov 2022' and  deal_stat &lt;&gt; 'MAT' and a.rectype='L'  and a.scheme='TSTBF')_x000d_order by 6 desc"/>
  </connection>
  <connection id="28" xr16:uid="{122C6D09-6F90-4F5D-BFC1-B39AE1C0720E}" name="Connection1835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STBF' _x000d_ _x000d_and WEEKEND_DT='30 nov 2022' and a.ASSET_TYPE in('05','06','07','09','11','12','14','25','29','34','18','52') and LISTED_Y_N='Y'  _x000d_and a.schclass='GLOBAL' and a.security is not null and a.UNITS&gt;0  and LAST_NET_ASSETS&gt;1 and f.schclass='GLOBAL' ) _x000d_where MKTVAL &gt; 0) order by 6 desc"/>
  </connection>
  <connection id="29" xr16:uid="{FD4A366A-C6CB-473D-B2B6-7562D97457C1}" name="Connection18356"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0 nov 20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STBF' _x000d_ _x000d_and WEEKEND_DT='30 nov 2022' and a.ASSET_TYPE in('05','06','07','09','11','12','14','25','29','34','18','52') and LISTED_Y_N='N'  _x000d_and a.schclass='GLOBAL' and a.security is not null and a.UNITS&gt;0   and LAST_NET_ASSETS&gt;1 and f.schclass='GLOBAL' ) _x000d_where MKTVAL &gt; 0) order by 6 desc"/>
  </connection>
  <connection id="30" xr16:uid="{D21C15B7-50FA-4E0D-B2E3-1492D034DDC3}" name="Connection183581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AF' _x000d_ _x000d_and WEEKEND_DT='31 jul 2022' and (A.ASSET_TYPE in('35','36','24') _x000d_and a.schclass='GLOBAL' and a.security is not null and a.UNITS&gt;0   and LAST_NET_ASSETS&gt;1 and f.schclass='GLOBAL' ) _x000d_AND (LAST_NET_ASSETS/100000) &gt; 0 order by 6 desc)"/>
  </connection>
  <connection id="31" xr16:uid="{BEA99D93-0756-468A-ACB6-85CBF7545758}" name="Connection1835811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AF' _x000d_ _x000d_and WEEKEND_DT='31 jul 2022' and (A.ASSET_TYPE in('35','36','24') _x000d_and a.schclass='GLOBAL' and a.security is not null and a.UNITS&gt;0   and LAST_NET_ASSETS&gt;1 and f.schclass='GLOBAL' ) _x000d_AND (LAST_NET_ASSETS/100000) &gt; 0 order by 6 desc)"/>
  </connection>
  <connection id="32" xr16:uid="{697166A6-EB58-4C23-9747-EF7F7AE11007}" name="Connection18358111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ul 2022' and a.scheme='TAF' _x000d_ _x000d_and WEEKEND_DT='31 jul 2022' and (A.ASSET_TYPE in('35','36','24') _x000d_and a.schclass='GLOBAL' and a.security is not null and a.UNITS&gt;0   and LAST_NET_ASSETS&gt;1 and f.schclass='GLOBAL' ) _x000d_AND (LAST_NET_ASSETS/100000) &gt; 0 order by 6 desc)"/>
  </connection>
  <connection id="33" xr16:uid="{BA4674ED-0887-4D01-8295-FA180B401706}" name="Connection18359"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STBF' _x000d_ and LAST_NET_ASSETS&gt;1 and f.SCHCLASS='GLOBAL'_x000d_and WEEKEND_DT='30 nov 2022' and a.ASSET_TYPE in('16','17','19','20','22','03','15'))  _x000d_where MKTVAL &gt; 0 order by 6 desc"/>
  </connection>
  <connection id="34" xr16:uid="{3FBD6DD7-AAD3-4A84-AECE-9D6363823516}" name="Connection183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5" xr16:uid="{2DA9FAAE-F2B7-4BB7-A750-0C532D76E5C8}" name="Connection1836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2' and a.scheme='TFF' _x000d_ _x000d_and WEEKEND_DT='30 nov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2'_x000d_left outer join  tatamfplus.weeknav d on  d.weekend_dt='30 nov 2022' and d.scheme=a.scheme and d.schclass='GLOBAL' _x000d_left outer join  tatamfplus.assetype e on e.rectype='L' and e.asset_type=a.asset_type_x000d_WHERE del_date&lt;='30 nov 2022' AND mat_date &gt;'30 nov 2022' and  deal_stat &lt;&gt; 'MAT' and a.rectype='L'  and a.scheme='TFF')_x000d_order by 6 desc"/>
  </connection>
  <connection id="36" xr16:uid="{9696D126-048C-4104-B205-DD3C058919A3}" name="Connection1836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FF' _x000d_ _x000d_and WEEKEND_DT='30 nov 2022' and a.ASSET_TYPE in('05','06','07','09','11','12','14','25','29','34','18','52') and LISTED_Y_N='Y'  _x000d_and a.schclass='GLOBAL' and a.security is not null and a.UNITS&gt;0  and LAST_NET_ASSETS&gt;1 and f.schclass='GLOBAL' ) _x000d_where MKTVAL &gt; 0) order by 6 desc"/>
  </connection>
  <connection id="37" xr16:uid="{75B72265-E6BA-4F86-BF53-B5250D7006FD}" name="Connection18372"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FF' _x000d_ and LAST_NET_ASSETS&gt;1 and f.SCHCLASS='GLOBAL'_x000d_and WEEKEND_DT='30 nov 2022' and a.ASSET_TYPE in('16','17','19','20','22','03','15'))  _x000d_where MKTVAL &gt; 0 order by 6 desc"/>
  </connection>
  <connection id="38" xr16:uid="{5309F724-B830-435F-8532-9078CB0BC1D9}" name="Connection1837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9" xr16:uid="{437BAB41-57D1-415F-9837-1F1328A3B837}" name="Connection1838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2' and a.scheme='TUSTF' _x000d_ _x000d_and WEEKEND_DT='30 nov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2'_x000d_left outer join  tatamfplus.weeknav d on  d.weekend_dt='30 nov 2022' and d.scheme=a.scheme and d.schclass='GLOBAL' _x000d_left outer join  tatamfplus.assetype e on e.rectype='L' and e.asset_type=a.asset_type_x000d_WHERE del_date&lt;='30 nov 2022' AND mat_date &gt;'30 nov 2022' and  deal_stat &lt;&gt; 'MAT' and a.rectype='L'  and a.scheme='TUSTF')_x000d_order by 6 desc"/>
  </connection>
  <connection id="40" xr16:uid="{F645C7D1-4019-4908-ADCE-B8869D761F02}" name="Connection1838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USTF' _x000d_ _x000d_and WEEKEND_DT='30 nov 2022' and a.ASSET_TYPE in('05','06','07','09','11','12','14','25','29','34','18','52') and LISTED_Y_N='Y'  _x000d_and a.schclass='GLOBAL' and a.security is not null and a.UNITS&gt;0  and LAST_NET_ASSETS&gt;1 and f.schclass='GLOBAL' ) _x000d_where MKTVAL &gt; 0) order by 6 desc"/>
  </connection>
  <connection id="41" xr16:uid="{9961A438-8DF0-43D4-9D85-3FF11B1C99B7}" name="Connection18385"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USTF' _x000d_ and LAST_NET_ASSETS&gt;1 and f.SCHCLASS='GLOBAL'_x000d_and WEEKEND_DT='30 nov 2022' and a.ASSET_TYPE in('16','17','19','20','22','03','15'))  _x000d_where MKTVAL &gt; 0 order by 6 desc"/>
  </connection>
  <connection id="42" xr16:uid="{60C3834A-94C8-4E15-A43C-1032DAE05749}" name="Connection1838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3" xr16:uid="{2095FD3E-6BBD-451B-88FC-D5A01D17D542}" name="Connection1838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AF' _x000d_ _x000d_and WEEKEND_DT='30 nov 2022' and a.ASSET_TYPE in ('01','45','51')  _x000d_and a.schclass='GLOBAL' and a.security is not null and a.UNITS&gt;0   and LAST_NET_ASSETS&gt;1 and f.schclass='GLOBAL' ) _x000d_where units &gt; 0 _x000d_order by 6 desc"/>
  </connection>
  <connection id="44" xr16:uid="{B401BD4C-8D47-4CA3-8AFB-62761C6ED816}" name="Connection18389"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nov 2022' and units&lt;&gt;0 and a.security is not null AND A.scheme='TAF'_x000d_ order by 6 desc"/>
  </connection>
  <connection id="45" xr16:uid="{6496CEC3-F3E0-4FA6-972E-E1F5F04214FC}" name="Connection1839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2' and a.scheme='TAF' _x000d_ _x000d_and WEEKEND_DT='30 nov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2'_x000d_left outer join  tatamfplus.weeknav d on  d.weekend_dt='30 nov 2022' and d.scheme=a.scheme and d.schclass='GLOBAL' _x000d_left outer join  tatamfplus.assetype e on e.rectype='L' and e.asset_type=a.asset_type_x000d_WHERE del_date&lt;='30 nov 2022' AND mat_date &gt;'30 nov 2022' and  deal_stat &lt;&gt; 'MAT' and a.rectype='L'  and a.scheme='TAF')_x000d_order by 6 desc"/>
  </connection>
  <connection id="46" xr16:uid="{3D56A524-9AD3-449C-B6A1-7E9A57172729}" name="Connection18393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2' and a.scheme='TFRSTF' _x000d_ _x000d_and WEEKEND_DT='30 nov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2'_x000d_left outer join  tatamfplus.weeknav d on  d.weekend_dt='30 nov 2022' and d.scheme=a.scheme and d.schclass='GLOBAL' _x000d_left outer join  tatamfplus.assetype e on e.rectype='L' and e.asset_type=a.asset_type_x000d_WHERE del_date&lt;='30 nov 2022' AND mat_date &gt;'30 nov 2022' and  deal_stat &lt;&gt; 'MAT' and a.rectype='L'  and a.scheme='TFRSTF')_x000d_order by 6 desc"/>
  </connection>
  <connection id="47" xr16:uid="{661F0E35-38B3-4143-BAD9-3D3B0842BA46}" name="Connection1839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AF' _x000d_ _x000d_and WEEKEND_DT='30 nov 2022' and a.ASSET_TYPE in('05','06','07','09','11','12','14','25','29','34','18','52') and LISTED_Y_N='Y'  _x000d_and a.schclass='GLOBAL' and a.security is not null and a.UNITS&gt;0  and LAST_NET_ASSETS&gt;1 and f.schclass='GLOBAL' ) _x000d_where MKTVAL &gt; 0) order by 6 desc"/>
  </connection>
  <connection id="48" xr16:uid="{591FDD89-007D-4E55-B813-BA9D17EAB4E2}" name="Connection18394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FRSTF' _x000d_ _x000d_and WEEKEND_DT='30 nov 2022' and a.ASSET_TYPE in('05','06','07','09','11','12','14','25','29','34','18','52') and LISTED_Y_N='Y'  _x000d_and a.schclass='GLOBAL' and a.security is not null and a.UNITS&gt;0  and LAST_NET_ASSETS&gt;1 and f.schclass='GLOBAL' ) _x000d_where MKTVAL &gt; 0) order by 6 desc"/>
  </connection>
  <connection id="49" xr16:uid="{FFEAD0FD-2C69-487D-9213-9031A9EF0AC7}" name="Connection1839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AF' _x000d_ and LAST_NET_ASSETS&gt;1 and f.SCHCLASS='GLOBAL'_x000d_and WEEKEND_DT='30 nov 2022' and a.ASSET_TYPE in('16','17','19','20','22','03','15'))  _x000d_where MKTVAL &gt; 0 order by 6 desc"/>
  </connection>
  <connection id="50" xr16:uid="{CC343FF3-6957-4309-B885-7DED7CCE3732}" name="Connection183981"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FRSTF' _x000d_ and LAST_NET_ASSETS&gt;1 and f.SCHCLASS='GLOBAL'_x000d_and WEEKEND_DT='30 nov 2022' and a.ASSET_TYPE in('16','17','19','20','22','03','15'))  _x000d_where MKTVAL &gt; 0 order by 6 desc"/>
  </connection>
  <connection id="51" xr16:uid="{889E72ED-09AD-4EA6-90C9-CA917AA95FDC}" name="Connection1840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2" xr16:uid="{CA7AEE35-2BED-4CFA-9CDC-A34CBA2E8886}" name="Connection18400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3" xr16:uid="{45F19189-DB3D-470E-8C78-979648B79A76}" name="Connection1840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BAF' _x000d_ _x000d_and WEEKEND_DT='30 nov 2022' and a.ASSET_TYPE in ('01','45','51')  _x000d_and a.schclass='GLOBAL' and a.security is not null and a.UNITS&gt;0   and LAST_NET_ASSETS&gt;1 and f.schclass='GLOBAL' ) _x000d_where units &gt; 0 _x000d_order by 6 desc"/>
  </connection>
  <connection id="54" xr16:uid="{F986BC41-E53F-4FC7-8728-7DC828741A7C}" name="Connection18402"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nov 2022' and units&lt;&gt;0 and a.security is not null AND A.scheme='TBAF'_x000d_ order by 6 desc"/>
  </connection>
  <connection id="55" xr16:uid="{2AC6C338-6690-41B1-AB0D-40E76E0103A4}" name="Connection1840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2' and a.scheme='TBAF' _x000d_ _x000d_and WEEKEND_DT='30 nov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2'_x000d_left outer join  tatamfplus.weeknav d on  d.weekend_dt='30 nov 2022' and d.scheme=a.scheme and d.schclass='GLOBAL' _x000d_left outer join  tatamfplus.assetype e on e.rectype='L' and e.asset_type=a.asset_type_x000d_WHERE del_date&lt;='30 nov 2022' AND mat_date &gt;'30 nov 2022' and  deal_stat &lt;&gt; 'MAT' and a.rectype='L'  and a.scheme='TBAF')_x000d_order by 6 desc"/>
  </connection>
  <connection id="56" xr16:uid="{DB5A6E64-32AE-4341-BCF3-391575716A00}" name="Connection1840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BAF' _x000d_ _x000d_and WEEKEND_DT='30 nov 2022' and a.ASSET_TYPE in('05','06','07','09','11','12','14','25','29','34','18','52') and LISTED_Y_N='Y'  _x000d_and a.schclass='GLOBAL' and a.security is not null and a.UNITS&gt;0  and LAST_NET_ASSETS&gt;1 and f.schclass='GLOBAL' ) _x000d_where MKTVAL &gt; 0) order by 6 desc"/>
  </connection>
  <connection id="57" xr16:uid="{63127E04-99DB-43B7-9528-325A701ED076}" name="Connection1841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8" xr16:uid="{1F89336C-03CD-4B20-95B8-AD0B460B9767}" name="Connection1841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BFSF' _x000d_ _x000d_and WEEKEND_DT='30 nov 2022' and a.ASSET_TYPE in ('01','45','51')  _x000d_and a.schclass='GLOBAL' and a.security is not null and a.UNITS&gt;0   and LAST_NET_ASSETS&gt;1 and f.schclass='GLOBAL' ) _x000d_where units &gt; 0 _x000d_order by 6 desc"/>
  </connection>
  <connection id="59" xr16:uid="{79C59E93-1E69-4B11-9F2A-621BE064FC01}" name="Connection1842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0" xr16:uid="{59FCB20A-6A25-4CCB-90F7-7AAD66057F77}" name="Connection1842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BCF' _x000d_ _x000d_and WEEKEND_DT='30 nov 2022' and a.ASSET_TYPE in ('01','45','51')  _x000d_and a.schclass='GLOBAL' and a.security is not null and a.UNITS&gt;0   and LAST_NET_ASSETS&gt;1 and f.schclass='GLOBAL' ) _x000d_where units &gt; 0 _x000d_order by 6 desc"/>
  </connection>
  <connection id="61" xr16:uid="{5497BFE9-E5F9-4C41-8AF7-55F6C7056885}" name="Connection1843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2" xr16:uid="{58FA398B-C67C-4CE7-B746-D557BDDB44A6}" name="Connection1844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DIF' _x000d_ _x000d_and WEEKEND_DT='30 nov 2022' and a.ASSET_TYPE in ('01','45','51')  _x000d_and a.schclass='GLOBAL' and a.security is not null and a.UNITS&gt;0   and LAST_NET_ASSETS&gt;1 and f.schclass='GLOBAL' ) _x000d_where units &gt; 0 _x000d_order by 6 desc"/>
  </connection>
  <connection id="63" xr16:uid="{18A254CE-DB81-4456-95C0-1B599A76F9E3}" name="Connection1844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_x000d_ _x000d_left outer join   TATAMFPLUS.weeknav F on a.scheme=f.scheme _x000d_where b.rectype='L' /*and c.rectype='L' and d.rectype='L'*/ AND a.AMC_CODE='AMC'  _x000d_and  a.nav_date='30 nov 2022' and a.scheme='TDIF' _x000d_ and LAST_NET_ASSETS &gt;1 and f.SCHCLASS='GLOBAL' _x000d_and WEEKEND_DT='30 nov 2022' and a.ASSET_TYPE in('43','44')) _x000d_where MKTVAL &gt; 0 order by 6 desc"/>
  </connection>
  <connection id="64" xr16:uid="{E8BB8458-33F6-4F30-BE69-E7AF664FA4BF}" name="Connection1845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5" xr16:uid="{2233B3C6-B79B-4E25-9344-AF7CEDFB0BE0}" name="Connection1845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DIVYF' _x000d_ _x000d_and WEEKEND_DT='30 nov 2022' and a.ASSET_TYPE in ('01','45','51')  _x000d_and a.schclass='GLOBAL' and a.security is not null and a.UNITS&gt;0   and LAST_NET_ASSETS&gt;1 and f.schclass='GLOBAL' ) _x000d_where units &gt; 0 _x000d_order by 6 desc"/>
  </connection>
  <connection id="66" xr16:uid="{E6DF57D0-5416-4D20-85E5-83D9F75C9AD6}" name="Connection1845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2' and a.scheme='TDIVYF' _x000d_ _x000d_and WEEKEND_DT='30 nov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2'_x000d_left outer join  tatamfplus.weeknav d on  d.weekend_dt='30 nov 2022' and d.scheme=a.scheme and d.schclass='GLOBAL' _x000d_left outer join  tatamfplus.assetype e on e.rectype='L' and e.asset_type=a.asset_type_x000d_WHERE del_date&lt;='30 nov 2022' AND mat_date &gt;'30 nov 2022' and  deal_stat &lt;&gt; 'MAT' and a.rectype='L'  and a.scheme='TDIVYF')_x000d_order by 6 desc"/>
  </connection>
  <connection id="67" xr16:uid="{76EA01A8-CB25-4F80-A7AC-80B650EC0AEB}" name="Connection1845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DIVYF' _x000d_ _x000d_and WEEKEND_DT='30 nov 2022' and a.ASSET_TYPE in('05','06','07','09','11','12','14','25','29','34','18','52') and LISTED_Y_N='Y'  _x000d_and a.schclass='GLOBAL' and a.security is not null and a.UNITS&gt;0  and LAST_NET_ASSETS&gt;1 and f.schclass='GLOBAL' ) _x000d_where MKTVAL &gt; 0) order by 6 desc"/>
  </connection>
  <connection id="68" xr16:uid="{1083BAE1-BDD8-422E-ACD6-F3ECA416BA3C}" name="Connection1846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9" xr16:uid="{67EAF848-C87E-41A0-8496-A9DA221836C0}" name="Connection1846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EQPEF' _x000d_ _x000d_and WEEKEND_DT='30 nov 2022' and a.ASSET_TYPE in ('01','45','51')  _x000d_and a.schclass='GLOBAL' and a.security is not null and a.UNITS&gt;0   and LAST_NET_ASSETS&gt;1 and f.schclass='GLOBAL' ) _x000d_where units &gt; 0 _x000d_order by 6 desc"/>
  </connection>
  <connection id="70" xr16:uid="{1E4A0898-FFB3-41FD-9F1C-9D4DC8CB5220}" name="Connection18473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aug 2022' and a.scheme='TMIF' _x000d_ _x000d_and WEEKEND_DT='31 aug 2022' and (A.ASSET_TYPE in('35','36','24') _x000d_and a.schclass='GLOBAL' and a.security is not null and a.UNITS&gt;0   and LAST_NET_ASSETS&gt;1 and f.schclass='GLOBAL' ) _x000d_AND (LAST_NET_ASSETS/100000) &gt; 0 order by 6 desc)"/>
  </connection>
  <connection id="71" xr16:uid="{A9EF9B53-9996-478D-97E5-3DDD41B7B0EE}" name="Connection1847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2" xr16:uid="{2DCAC8DC-2567-4670-88AD-5F29CD6B819C}" name="Connection1847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MIF' _x000d_ _x000d_and WEEKEND_DT='30 nov 2022' and a.ASSET_TYPE in ('01','45','51')  _x000d_and a.schclass='GLOBAL' and a.security is not null and a.UNITS&gt;0   and LAST_NET_ASSETS&gt;1 and f.schclass='GLOBAL' ) _x000d_where units &gt; 0 _x000d_order by 6 desc"/>
  </connection>
  <connection id="73" xr16:uid="{AF8F7328-8A8C-4C2B-BB3A-34C20B833D52}" name="Connection18480"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nov 2022' and units&lt;&gt;0 and a.security is not null AND A.scheme='TMIF'_x000d_ order by 6 desc"/>
  </connection>
  <connection id="74" xr16:uid="{A945686A-EF8E-4286-96A5-0F9407C72C70}" name="Connection1848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2' and a.scheme='TMIF' _x000d_ _x000d_and WEEKEND_DT='30 nov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2'_x000d_left outer join  tatamfplus.weeknav d on  d.weekend_dt='30 nov 2022' and d.scheme=a.scheme and d.schclass='GLOBAL' _x000d_left outer join  tatamfplus.assetype e on e.rectype='L' and e.asset_type=a.asset_type_x000d_WHERE del_date&lt;='30 nov 2022' AND mat_date &gt;'30 nov 2022' and  deal_stat &lt;&gt; 'MAT' and a.rectype='L'  and a.scheme='TMIF')_x000d_order by 6 desc"/>
  </connection>
  <connection id="75" xr16:uid="{DF815ABE-107C-4804-84A9-44C793A21FC1}" name="Connection1848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MIF' _x000d_ _x000d_and WEEKEND_DT='30 nov 2022' and a.ASSET_TYPE in('05','06','07','09','11','12','14','25','29','34','18','52') and LISTED_Y_N='Y'  _x000d_and a.schclass='GLOBAL' and a.security is not null and a.UNITS&gt;0  and LAST_NET_ASSETS&gt;1 and f.schclass='GLOBAL' ) _x000d_where MKTVAL &gt; 0) order by 6 desc"/>
  </connection>
  <connection id="76" xr16:uid="{2B5D0367-20D3-441D-8DB8-16008320974C}" name="Connection184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7" xr16:uid="{5F837B71-7DD0-4B27-9201-6A2545E63964}" name="Connection184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CS' _x000d_ _x000d_and WEEKEND_DT='30 nov 2022' and a.ASSET_TYPE in ('01','45','51')  _x000d_and a.schclass='GLOBAL' and a.security is not null and a.UNITS&gt;0   and LAST_NET_ASSETS&gt;1 and f.schclass='GLOBAL' ) _x000d_where units &gt; 0 _x000d_order by 6 desc"/>
  </connection>
  <connection id="78" xr16:uid="{14C66024-1581-44CF-94CC-E14386D63C85}" name="Connection1850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9" xr16:uid="{4F5D90DC-6DC0-4E76-BA87-D0DD55E20279}" name="Connection1850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MCAPF' _x000d_ _x000d_and WEEKEND_DT='30 nov 2022' and a.ASSET_TYPE in ('01','45','51')  _x000d_and a.schclass='GLOBAL' and a.security is not null and a.UNITS&gt;0   and LAST_NET_ASSETS&gt;1 and f.schclass='GLOBAL' ) _x000d_where units &gt; 0 _x000d_order by 6 desc"/>
  </connection>
  <connection id="80" xr16:uid="{7F324D54-DFD8-4A21-B34B-92A5E6E46D32}" name="Connection185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1" xr16:uid="{DFC6B7D1-0BBA-407A-9941-013F1BF0ED91}" name="Connection1851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FEF' _x000d_ _x000d_and WEEKEND_DT='30 nov 2022' and a.ASSET_TYPE in ('01','45','51')  _x000d_and a.schclass='GLOBAL' and a.security is not null and a.UNITS&gt;0   and LAST_NET_ASSETS&gt;1 and f.schclass='GLOBAL' ) _x000d_where units &gt; 0 _x000d_order by 6 desc"/>
  </connection>
  <connection id="82" xr16:uid="{779851CD-D561-462E-8F74-EB4E39549F5F}" name="Connection1853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3" xr16:uid="{99439B89-8336-4057-85FE-222FE8349772}" name="Connection1853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HOF' _x000d_ _x000d_and WEEKEND_DT='30 nov 2022' and a.ASSET_TYPE in ('01','45','51')  _x000d_and a.schclass='GLOBAL' and a.security is not null and a.UNITS&gt;0   and LAST_NET_ASSETS&gt;1 and f.schclass='GLOBAL' ) _x000d_where units &gt; 0 _x000d_order by 6 desc"/>
  </connection>
  <connection id="84" xr16:uid="{FF45AD0B-49EB-4AB1-A9E2-3B66F02810A5}" name="Connection18532"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nov 2022' and units&lt;&gt;0 and a.security is not null AND A.scheme='THOF'_x000d_ order by 6 desc"/>
  </connection>
  <connection id="85" xr16:uid="{FB06C09F-5F36-4E08-9309-DF66DF582BB9}" name="Connection1854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6" xr16:uid="{E3278AF3-38E6-4E00-A963-009F54BDA999}" name="Connection1854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EGF' _x000d_ _x000d_and WEEKEND_DT='30 nov 2022' and a.ASSET_TYPE in ('01','45','51')  _x000d_and a.schclass='GLOBAL' and a.security is not null and a.UNITS&gt;0   and LAST_NET_ASSETS&gt;1 and f.schclass='GLOBAL' ) _x000d_where units &gt; 0 _x000d_order by 6 desc"/>
  </connection>
  <connection id="87" xr16:uid="{2EEF425A-10E6-47E0-AA14-B55EFE0506AF}" name="Connection1854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2' and a.scheme='TEGF' _x000d_ _x000d_and WEEKEND_DT='30 nov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2'_x000d_left outer join  tatamfplus.weeknav d on  d.weekend_dt='30 nov 2022' and d.scheme=a.scheme and d.schclass='GLOBAL' _x000d_left outer join  tatamfplus.assetype e on e.rectype='L' and e.asset_type=a.asset_type_x000d_WHERE del_date&lt;='30 nov 2022' AND mat_date &gt;'30 nov 2022' and  deal_stat &lt;&gt; 'MAT' and a.rectype='L'  and a.scheme='TEGF')_x000d_order by 6 desc"/>
  </connection>
  <connection id="88" xr16:uid="{1313700B-1551-4304-A8FA-66BF847DE0D3}" name="Connection1855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EGF' _x000d_ _x000d_and WEEKEND_DT='30 nov 2022' and a.ASSET_TYPE in('05','06','07','09','11','12','14','25','29','34','18','52') and LISTED_Y_N='Y'  _x000d_and a.schclass='GLOBAL' and a.security is not null and a.UNITS&gt;0  and LAST_NET_ASSETS&gt;1 and f.schclass='GLOBAL' ) _x000d_where MKTVAL &gt; 0) order by 6 desc"/>
  </connection>
  <connection id="89" xr16:uid="{46A798C3-1B9F-4F2A-AEE9-8FA63FC4BCD8}" name="Connection18554"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EGF' _x000d_ and LAST_NET_ASSETS&gt;1 and f.SCHCLASS='GLOBAL'_x000d_and WEEKEND_DT='30 nov 2022' and a.ASSET_TYPE in('16','17','19','20','22','03','15'))  _x000d_where MKTVAL &gt; 0 order by 6 desc"/>
  </connection>
  <connection id="90" xr16:uid="{6CA1569B-BDB4-4214-A3F9-DDDA1C55C302}" name="Connection1855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1" xr16:uid="{20813A8E-C0C2-4E29-AD7D-68CFFB4AAA07}" name="Connection1855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ICF' _x000d_ _x000d_and WEEKEND_DT='30 nov 2022' and a.ASSET_TYPE in ('01','45','51')  _x000d_and a.schclass='GLOBAL' and a.security is not null and a.UNITS&gt;0   and LAST_NET_ASSETS&gt;1 and f.schclass='GLOBAL' ) _x000d_where units &gt; 0 _x000d_order by 6 desc"/>
  </connection>
  <connection id="92" xr16:uid="{FCFBA40D-F937-4ADD-8E0D-1EA9EDCC7392}" name="Connection1856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ICF' _x000d_ _x000d_and WEEKEND_DT='30 nov 2022' and a.ASSET_TYPE in('05','06','07','09','11','12','14','25','29','34','18','52') and LISTED_Y_N='Y'  _x000d_and a.schclass='GLOBAL' and a.security is not null and a.UNITS&gt;0  and LAST_NET_ASSETS&gt;1 and f.schclass='GLOBAL' ) _x000d_where MKTVAL &gt; 0) order by 6 desc"/>
  </connection>
  <connection id="93" xr16:uid="{F9792403-4FDD-4991-8212-264C4C0A797A}" name="Connection1856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4" xr16:uid="{72FD9071-5C64-4B58-904E-6E5AE9FBED69}" name="Connection1857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IPHF' _x000d_ _x000d_and WEEKEND_DT='30 nov 2022' and a.ASSET_TYPE in ('01','45','51')  _x000d_and a.schclass='GLOBAL' and a.security is not null and a.UNITS&gt;0   and LAST_NET_ASSETS&gt;1 and f.schclass='GLOBAL' ) _x000d_where units &gt; 0 _x000d_order by 6 desc"/>
  </connection>
  <connection id="95" xr16:uid="{5DA7571B-682B-4908-9B92-30C204BFFCF4}" name="Connection1858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6" xr16:uid="{0F657009-D237-4165-8366-B3172A41486A}" name="Connection1858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TSF96' _x000d_ _x000d_and WEEKEND_DT='30 nov 2022' and a.ASSET_TYPE in ('01','45','51')  _x000d_and a.schclass='GLOBAL' and a.security is not null and a.UNITS&gt;0   and LAST_NET_ASSETS&gt;1 and f.schclass='GLOBAL' ) _x000d_where units &gt; 0 _x000d_order by 6 desc"/>
  </connection>
  <connection id="97" xr16:uid="{3702297B-DB1B-47CE-B5E3-CD9BE412C6C1}" name="Connection1859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8" xr16:uid="{3DF4F10A-B971-46A7-B20D-EEE1B2A23244}" name="Connection1859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ISF' _x000d_ _x000d_and WEEKEND_DT='30 nov 2022' and a.ASSET_TYPE in ('01','45','51')  _x000d_and a.schclass='GLOBAL' and a.security is not null and a.UNITS&gt;0   and LAST_NET_ASSETS&gt;1 and f.schclass='GLOBAL' ) _x000d_where units &gt; 0 _x000d_order by 6 desc"/>
  </connection>
  <connection id="99" xr16:uid="{8F5EF564-AD7E-4E7E-8D59-300251726DA6}" name="Connection1860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0" xr16:uid="{8D950AFD-EB1E-468A-999B-2DD7B365A23F}" name="Connection1860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EOF' _x000d_ _x000d_and WEEKEND_DT='30 nov 2022' and a.ASSET_TYPE in ('01','45','51')  _x000d_and a.schclass='GLOBAL' and a.security is not null and a.UNITS&gt;0   and LAST_NET_ASSETS&gt;1 and f.schclass='GLOBAL' ) _x000d_where units &gt; 0 _x000d_order by 6 desc"/>
  </connection>
  <connection id="101" xr16:uid="{8B4DAE68-3060-4D79-B772-1EEEA4695D78}" name="Connection1862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2" xr16:uid="{90633A47-D5CE-44B2-B2B2-8518FFB9A9B6}" name="Connection1862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TOFE' _x000d_ _x000d_and WEEKEND_DT='30 nov 2022' and a.ASSET_TYPE in ('01','45','51')  _x000d_and a.schclass='GLOBAL' and a.security is not null and a.UNITS&gt;0   and LAST_NET_ASSETS&gt;1 and f.schclass='GLOBAL' ) _x000d_where units &gt; 0 _x000d_order by 6 desc"/>
  </connection>
  <connection id="103" xr16:uid="{A8ACA9CC-3669-47F5-863B-99974DDD6AF0}" name="Connection18623"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nov 2022' and units&lt;&gt;0 and a.security is not null AND A.scheme='TTOFE'_x000d_ order by 6 desc"/>
  </connection>
  <connection id="104" xr16:uid="{28C460F9-8EAE-4049-AF40-9B1171B5F4E7}" name="Connection1863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5" xr16:uid="{4652459C-2985-4574-9606-3F6FA2B630CF}" name="Connection1863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INR' _x000d_ _x000d_and WEEKEND_DT='30 nov 2022' and a.ASSET_TYPE in ('01','45','51')  _x000d_and a.schclass='GLOBAL' and a.security is not null and a.UNITS&gt;0   and LAST_NET_ASSETS&gt;1 and f.schclass='GLOBAL' ) _x000d_where units &gt; 0 _x000d_order by 6 desc"/>
  </connection>
  <connection id="106" xr16:uid="{F6039241-DBAB-4E62-9E25-8395AF637BE7}" name="Connection186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7" xr16:uid="{328C3744-058D-4B9D-A8EE-C8A89A7F9E47}" name="Connection1864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MAOF' _x000d_ _x000d_and WEEKEND_DT='30 nov 2022' and a.ASSET_TYPE in ('01','45','51')  _x000d_and a.schclass='GLOBAL' and a.security is not null and a.UNITS&gt;0   and LAST_NET_ASSETS&gt;1 and f.schclass='GLOBAL' ) _x000d_where units &gt; 0 _x000d_order by 6 desc"/>
  </connection>
  <connection id="108" xr16:uid="{0DA165F1-9768-43E0-8375-B8864DAE3581}" name="Connection18649"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nov 2022' and units&lt;&gt;0 and a.security is not null AND A.scheme='TMAOF'_x000d_ order by 6 desc"/>
  </connection>
  <connection id="109" xr16:uid="{6EB8FF06-C4FE-4E4F-805F-40F95E04D6DE}" name="Connection1865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2' and a.scheme='TMAOF' _x000d_ _x000d_and WEEKEND_DT='30 nov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2'_x000d_left outer join  tatamfplus.weeknav d on  d.weekend_dt='30 nov 2022' and d.scheme=a.scheme and d.schclass='GLOBAL' _x000d_left outer join  tatamfplus.assetype e on e.rectype='L' and e.asset_type=a.asset_type_x000d_WHERE del_date&lt;='30 nov 2022' AND mat_date &gt;'30 nov 2022' and  deal_stat &lt;&gt; 'MAT' and a.rectype='L'  and a.scheme='TMAOF')_x000d_order by 6 desc"/>
  </connection>
  <connection id="110" xr16:uid="{7B2468B7-A0B5-4E0E-8B06-8AE467459D8C}" name="Connection1865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MAOF' _x000d_ _x000d_and WEEKEND_DT='30 nov 2022' and a.ASSET_TYPE in('05','06','07','09','11','12','14','25','29','34','18','52') and LISTED_Y_N='Y'  _x000d_and a.schclass='GLOBAL' and a.security is not null and a.UNITS&gt;0  and LAST_NET_ASSETS&gt;1 and f.schclass='GLOBAL' ) _x000d_where MKTVAL &gt; 0) order by 6 desc"/>
  </connection>
  <connection id="111" xr16:uid="{993133B6-A526-436C-9167-DA845527220F}" name="Connection1865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nov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MAOF' _x000d_ and LAST_NET_ASSETS&gt;1 and f.SCHCLASS='GLOBAL'_x000d_and WEEKEND_DT='30 nov 2022' and a.ASSET_TYPE in('16','17','19','20','22','03','15'))  _x000d_where MKTVAL &gt; 0 order by 6 desc"/>
  </connection>
  <connection id="112" xr16:uid="{712CEF36-B036-44BA-8320-2CAE0CEFB100}" name="Connection1866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3" xr16:uid="{B6F4A497-BBE4-41B9-94AE-0D05639CDE7C}" name="Connection1866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NETF' _x000d_ _x000d_and WEEKEND_DT='30 nov 2022' and a.ASSET_TYPE in ('01','45','51')  _x000d_and a.schclass='GLOBAL' and a.security is not null and a.UNITS&gt;0   and LAST_NET_ASSETS&gt;1 and f.schclass='GLOBAL' ) _x000d_where units &gt; 0 _x000d_order by 6 desc"/>
  </connection>
  <connection id="114" xr16:uid="{F378E0AA-1812-4361-847A-1E0F89CC55F6}" name="Connection1866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NETF' _x000d_ _x000d_and WEEKEND_DT='30 nov 2022' and a.ASSET_TYPE in('05','06','07','09','11','12','14','25','29','34','18','52') and LISTED_Y_N='Y'  _x000d_and a.schclass='GLOBAL' and a.security is not null and a.UNITS&gt;0  and LAST_NET_ASSETS&gt;1 and f.schclass='GLOBAL' ) _x000d_where MKTVAL &gt; 0) order by 6 desc"/>
  </connection>
  <connection id="115" xr16:uid="{EB446842-93DA-4F0A-BAE9-57C42A345DB6}" name="Connection1867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6" xr16:uid="{22C8D449-860D-40C7-A668-D49BD41FB9EE}" name="Connection186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IFNA' _x000d_ _x000d_and WEEKEND_DT='30 nov 2022' and a.ASSET_TYPE in ('01','45','51')  _x000d_and a.schclass='GLOBAL' and a.security is not null and a.UNITS&gt;0   and LAST_NET_ASSETS&gt;1 and f.schclass='GLOBAL' ) _x000d_where units &gt; 0 _x000d_order by 6 desc"/>
  </connection>
  <connection id="117" xr16:uid="{20FE7EF2-439D-4D7C-8671-9891F7706ACB}" name="Connection1868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IFNA' _x000d_ _x000d_and WEEKEND_DT='30 nov 2022' and a.ASSET_TYPE in('05','06','07','09','11','12','14','25','29','34','18','52') and LISTED_Y_N='Y'  _x000d_and a.schclass='GLOBAL' and a.security is not null and a.UNITS&gt;0  and LAST_NET_ASSETS&gt;1 and f.schclass='GLOBAL' ) _x000d_where MKTVAL &gt; 0) order by 6 desc"/>
  </connection>
  <connection id="118" xr16:uid="{B19E3E96-62F8-4D10-A506-A511C61A0B92}" name="Connection1868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9" xr16:uid="{4CE7EC78-A2D5-4654-A448-9AB4A58AAD16}" name="Connection18690"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NIDFOF' _x000d_ _x000d_and WEEKEND_DT='30 nov 2022' and (A.ASSET_TYPE in('35','36','24') _x000d_and a.schclass='GLOBAL' and a.security is not null and a.UNITS&gt;0   and LAST_NET_ASSETS&gt;1 and f.schclass='GLOBAL' ) _x000d_AND (LAST_NET_ASSETS/100000) &gt; 0 order by 6 desc)"/>
  </connection>
  <connection id="120" xr16:uid="{514C5230-AE95-490D-B72A-DF6A3307FBF8}" name="Connection1869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1" xr16:uid="{48B964F3-45BF-40DD-922E-9B9A8CA13EDB}" name="Connection1870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NIDETF' _x000d_ _x000d_and WEEKEND_DT='30 nov 2022' and a.ASSET_TYPE in ('01','45','51')  _x000d_and a.schclass='GLOBAL' and a.security is not null and a.UNITS&gt;0   and LAST_NET_ASSETS&gt;1 and f.schclass='GLOBAL' ) _x000d_where units &gt; 0 _x000d_order by 6 desc"/>
  </connection>
  <connection id="122" xr16:uid="{FF2F6DC3-8819-42C1-B6B0-415E2A37B539}" name="Connection1871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3" xr16:uid="{8A433384-B65C-452C-BAFF-4858BFE1D2C2}" name="Connection18713"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NMMIF' _x000d_ _x000d_and WEEKEND_DT='30 nov 2022' and a.ASSET_TYPE in ('01','45','51')  _x000d_and a.schclass='GLOBAL' and a.security is not null and a.UNITS&gt;0   and LAST_NET_ASSETS&gt;1 and f.schclass='GLOBAL' ) _x000d_where units &gt; 0 _x000d_order by 6 desc"/>
  </connection>
  <connection id="124" xr16:uid="{5496CEEC-D3C6-4A3A-8D67-F79CDD3E741A}" name="Connection1872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NM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5" xr16:uid="{E1206291-4794-41B7-83A8-39D875B8F856}" name="Connection187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NPBETF' _x000d_ _x000d_and WEEKEND_DT='30 nov 2022' and a.ASSET_TYPE in ('01','45','51')  _x000d_and a.schclass='GLOBAL' and a.security is not null and a.UNITS&gt;0   and LAST_NET_ASSETS&gt;1 and f.schclass='GLOBAL' ) _x000d_where units &gt; 0 _x000d_order by 6 desc"/>
  </connection>
  <connection id="126" xr16:uid="{AF152B03-4878-422E-B65E-0D1B94587F3D}" name="Connection1873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7" xr16:uid="{C7F2F971-2EAB-42F3-9E46-4ECE89A1495D}" name="Connection18739"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QNTF' _x000d_ _x000d_and WEEKEND_DT='30 nov 2022' and a.ASSET_TYPE in ('01','45','51')  _x000d_and a.schclass='GLOBAL' and a.security is not null and a.UNITS&gt;0   and LAST_NET_ASSETS&gt;1 and f.schclass='GLOBAL' ) _x000d_where units &gt; 0 _x000d_order by 6 desc"/>
  </connection>
  <connection id="128" xr16:uid="{44B40DFE-4870-40D1-B8BA-FEBB4A27B062}" name="Connection1874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QNTF' _x000d_ _x000d_and WEEKEND_DT='30 nov 2022' and a.ASSET_TYPE in('05','06','07','09','11','12','14','25','29','34','18','52') and LISTED_Y_N='Y'  _x000d_and a.schclass='GLOBAL' and a.security is not null and a.UNITS&gt;0  and LAST_NET_ASSETS&gt;1 and f.schclass='GLOBAL' ) _x000d_where MKTVAL &gt; 0) order by 6 desc"/>
  </connection>
  <connection id="129" xr16:uid="{8314B944-DFD6-4E70-BF05-B0E21BCE562B}" name="Connection187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0" xr16:uid="{1FBE2914-CBE5-4613-A848-8F08B2877BE4}" name="Connection1875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REF' _x000d_ _x000d_and WEEKEND_DT='30 nov 2022' and a.ASSET_TYPE in ('01','45','51')  _x000d_and a.schclass='GLOBAL' and a.security is not null and a.UNITS&gt;0   and LAST_NET_ASSETS&gt;1 and f.schclass='GLOBAL' ) _x000d_where units &gt; 0 _x000d_order by 6 desc"/>
  </connection>
  <connection id="131" xr16:uid="{BF947592-2C73-4765-A9DB-33F64A6B3EF9}" name="Connection1876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2" xr16:uid="{F8C4BE33-4E51-44CF-9CFF-588E65868CD9}" name="Connection1876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RSFM' _x000d_ _x000d_and WEEKEND_DT='30 nov 2022' and a.ASSET_TYPE in ('01','45','51')  _x000d_and a.schclass='GLOBAL' and a.security is not null and a.UNITS&gt;0   and LAST_NET_ASSETS&gt;1 and f.schclass='GLOBAL' ) _x000d_where units &gt; 0 _x000d_order by 6 desc"/>
  </connection>
  <connection id="133" xr16:uid="{3A3F09F5-79FC-4C4F-B52C-FB025AB7FAD5}" name="Connection1877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nov 2022')),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nov 2022' and a.scheme='TRSFM' _x000d_ _x000d_and WEEKEND_DT='30 nov 2022' and a.ASSET_TYPE in('13','26','37','39','48') _x000d_and a.schclass='GLOBAL' and a.security is not null and a.UNITS&gt;0  and LAST_NET_ASSETS&gt;1 and f.schclass='GLOBAL' ) where MKTVAL &gt; 0 _x000d_ union all _x000d_select * from (SELECT 'IRS - '||deal_ID/*c.name*/  ,INTEREST_RATE,null Rating,STK_SECID  ISIN,amount/crisil_face_value Units ,round((amount/crisil_face_value )*mkt_price/100000,2) Mkt_Val _x000d_,round((amount/crisil_face_value )*mkt_price/last_net_assets*100,2) NAV_Per _x000d_FROM TATAMFPLUS.SWAPCONTRACT   a _x000d_left outer join  tatamfplus.basescheme b on b.rectype='L' and b.scheme=a.scheme _x000d_left outer join  tatamfplus.mktprice c on  c.security=a.deal_ID and c.value_date='30 nov 2022'_x000d_left outer join  tatamfplus.weeknav d on  d.weekend_dt='30 nov 2022' and d.scheme=a.scheme and d.schclass='GLOBAL' _x000d_left outer join  tatamfplus.assetype e on e.rectype='L' and e.asset_type=a.asset_type_x000d_WHERE del_date&lt;='30 nov 2022' AND mat_date &gt;'30 nov 2022' and  deal_stat &lt;&gt; 'MAT' and a.rectype='L'  and a.scheme='TRSFM')_x000d_order by 6 desc"/>
  </connection>
  <connection id="134" xr16:uid="{00104711-0DAC-4189-B1A5-ED755DE620DF}" name="Connection1877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nov 202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RSFM' _x000d_ _x000d_and WEEKEND_DT='30 nov 2022' and a.ASSET_TYPE in('05','06','07','09','11','12','14','25','29','34','18','52') and LISTED_Y_N='Y'  _x000d_and a.schclass='GLOBAL' and a.security is not null and a.UNITS&gt;0  and LAST_NET_ASSETS&gt;1 and f.schclass='GLOBAL' ) _x000d_where MKTVAL &gt; 0) order by 6 desc"/>
  </connection>
  <connection id="135" xr16:uid="{D88B2059-918A-4A49-BCBC-6C9D037BCF2A}" name="Connection18772" type="1" refreshedVersion="8"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0 nov 202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nov 2022' and a.scheme='TRSFM' _x000d_ _x000d_and WEEKEND_DT='30 nov 2022' and a.ASSET_TYPE in('05','06','07','09','11','12','14','25','29','34','18','52') and LISTED_Y_N='N'  _x000d_and a.schclass='GLOBAL' and a.security is not null and a.UNITS&gt;0   and LAST_NET_ASSETS&gt;1 and f.schclass='GLOBAL' ) _x000d_where MKTVAL &gt; 0) order by 6 desc"/>
  </connection>
  <connection id="136" xr16:uid="{830D7A02-044D-4514-83D3-56BDD577C689}" name="Connection187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 xr16:uid="{BA0B2B58-FF08-4F56-B579-C08B2A1CA1E1}" name="Connection1877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RSFP' _x000d_ _x000d_and WEEKEND_DT='30 nov 2022' and a.ASSET_TYPE in ('01','45','51')  _x000d_and a.schclass='GLOBAL' and a.security is not null and a.UNITS&gt;0   and LAST_NET_ASSETS&gt;1 and f.schclass='GLOBAL' ) _x000d_where units &gt; 0 _x000d_order by 6 desc"/>
  </connection>
  <connection id="138" xr16:uid="{FFF1BE89-F3B0-46E4-A1BF-FAD5DDB1EF6F}" name="Connection1879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9" xr16:uid="{319ABD5F-6E2C-4F78-9B49-1B38180A80A3}" name="Connection1879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IFSA' _x000d_ _x000d_and WEEKEND_DT='30 nov 2022' and a.ASSET_TYPE in ('01','45','51')  _x000d_and a.schclass='GLOBAL' and a.security is not null and a.UNITS&gt;0   and LAST_NET_ASSETS&gt;1 and f.schclass='GLOBAL' ) _x000d_where units &gt; 0 _x000d_order by 6 desc"/>
  </connection>
  <connection id="140" xr16:uid="{360DD5AE-720A-41ED-A5FA-DE828EC7C486}" name="Connection188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1" xr16:uid="{87E217B2-C64F-4A71-B949-E2ED0F17B603}" name="Connection1880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SCAPF' _x000d_ _x000d_and WEEKEND_DT='30 nov 2022' and a.ASSET_TYPE in ('01','45','51')  _x000d_and a.schclass='GLOBAL' and a.security is not null and a.UNITS&gt;0   and LAST_NET_ASSETS&gt;1 and f.schclass='GLOBAL' ) _x000d_where units &gt; 0 _x000d_order by 6 desc"/>
  </connection>
  <connection id="142" xr16:uid="{FA89D001-26EF-4100-86E1-F1DF5FC73074}" name="Connection1881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3" xr16:uid="{C27F1382-2A47-4DDF-B085-C4F20947B3B1}" name="Connection18817"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nov 2022' and a.scheme='TYCF' _x000d_ _x000d_and WEEKEND_DT='30 nov 2022' and a.ASSET_TYPE in ('01','45','51')  _x000d_and a.schclass='GLOBAL' and a.security is not null and a.UNITS&gt;0   and LAST_NET_ASSETS&gt;1 and f.schclass='GLOBAL' ) _x000d_where units &gt; 0 _x000d_order by 6 desc"/>
  </connection>
  <connection id="144" xr16:uid="{402C1342-DED1-4D03-A870-581329ABE7B6}" name="Connection1882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0 nov 2022',add_months('30 nov 2022',-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5" xr16:uid="{AC915326-77E2-4B9E-8993-0568E4BD50CE}" name="Connection18843" type="1" refreshedVersion="8" background="1" saveData="1">
    <dbPr connection="DRIVER={Microsoft ODBC for Oracle};UID=TATADB;" command="select decode(income_growth,'EQ','Equity','EC','Equity','DB','Debt','DC','Debt','LQ','Liquid') Classification,scheme &quot;SCHEME CODE&quot;,name &quot;SCHEME NAME&quot;  from TATAMFPLUS.BASESCHEME where  scheme in (select scheme from TATAMFPLUS.weeknav where weekend_dt='30 nov 2022' and schclass='GLOBAL' AND (LAST_units_outs&gt;10 or scheme in ('TFM55E','TFM55F'))) and  RECTYPE='L' AND /*ACTIVATE_Y_N='Y'  AND */  scheme not in (select * from fm_scheme_exclude)   and  scheme not in ('UALCAL','GLOBAL','TINUD1','TMFUD1','AAA','TOIN99','UNBROK')    order by 1,3"/>
  </connection>
</connections>
</file>

<file path=xl/sharedStrings.xml><?xml version="1.0" encoding="utf-8"?>
<sst xmlns="http://schemas.openxmlformats.org/spreadsheetml/2006/main" count="14224" uniqueCount="3317">
  <si>
    <t>Index</t>
  </si>
  <si>
    <t>CLASSIFICATION</t>
  </si>
  <si>
    <t>SCHEME CODE</t>
  </si>
  <si>
    <t>SCHEME NAME</t>
  </si>
  <si>
    <t>Debt</t>
  </si>
  <si>
    <t>TBPSUF</t>
  </si>
  <si>
    <t>TATA BANKING &amp; PSU DEBT FUND</t>
  </si>
  <si>
    <t>TCORPBF</t>
  </si>
  <si>
    <t>TATA CORPORATE BOND FUND</t>
  </si>
  <si>
    <t>TCIGIF0426</t>
  </si>
  <si>
    <t>TATA CRISIL-IBX GILT INDEX - APRIL 2026 INDEX FUND</t>
  </si>
  <si>
    <t>TFRF</t>
  </si>
  <si>
    <t>TATA FLOATING RATE FUND</t>
  </si>
  <si>
    <t>TGSFR</t>
  </si>
  <si>
    <t>TATA GILT SECURITIES FUND</t>
  </si>
  <si>
    <t>TLF</t>
  </si>
  <si>
    <t>TATA MONEY MARKET FUND</t>
  </si>
  <si>
    <t>TNSIFDEC27</t>
  </si>
  <si>
    <t>TATA NIFTY SDL PLUS AAA PSU BOND DEC 2027 60 40 INDEX FUND</t>
  </si>
  <si>
    <t>TOF</t>
  </si>
  <si>
    <t>TATA OVERNIGHT FUND</t>
  </si>
  <si>
    <t>TRSFC</t>
  </si>
  <si>
    <t>TATA RETIREMENT SAVINGS FUND-CONSERVATIVE PLAN</t>
  </si>
  <si>
    <t>TSTBF</t>
  </si>
  <si>
    <t>TATA SHORT TERM BOND FUND</t>
  </si>
  <si>
    <t>TFF</t>
  </si>
  <si>
    <t>TATA TREASURY ADVANTAGE FUND</t>
  </si>
  <si>
    <t>TUSTF</t>
  </si>
  <si>
    <t>TATA ULTRA SHORT TERM FUND</t>
  </si>
  <si>
    <t>Equity</t>
  </si>
  <si>
    <t>TAF</t>
  </si>
  <si>
    <t>TATA ARBITRAGE FUND</t>
  </si>
  <si>
    <t>TBAF</t>
  </si>
  <si>
    <t>TATA BALANCED ADVANTAGE FUND</t>
  </si>
  <si>
    <t>TBFSF</t>
  </si>
  <si>
    <t>TATA BANKING &amp; FINANCIAL SERVICES FUND</t>
  </si>
  <si>
    <t>TBCF</t>
  </si>
  <si>
    <t>TATA BUSINESS CYCLE FUND</t>
  </si>
  <si>
    <t>TDIF</t>
  </si>
  <si>
    <t>TATA DIGITAL INDIA FUND</t>
  </si>
  <si>
    <t>TDIVYF</t>
  </si>
  <si>
    <t>TATA DIVIDEND YIELD FUND</t>
  </si>
  <si>
    <t>TEQPEF</t>
  </si>
  <si>
    <t>TATA EQUITY P/E FUND</t>
  </si>
  <si>
    <t>TMIF</t>
  </si>
  <si>
    <t>TATA EQUITY SAVINGS FUND</t>
  </si>
  <si>
    <t>TCS</t>
  </si>
  <si>
    <t>TATA ETHICAL FUND</t>
  </si>
  <si>
    <t>TMCAPF</t>
  </si>
  <si>
    <t>TATA FLEXI CAP FUND</t>
  </si>
  <si>
    <t>TFEF</t>
  </si>
  <si>
    <t>TATA FOCUSED EQUITY FUND</t>
  </si>
  <si>
    <t>THOF</t>
  </si>
  <si>
    <t>TATA HOUSING OPPORTUNITIES FUND</t>
  </si>
  <si>
    <t>TEGF</t>
  </si>
  <si>
    <t>TATA HYBRID EQUITY FUND</t>
  </si>
  <si>
    <t>TICF</t>
  </si>
  <si>
    <t>TATA INDIA CONSUMER FUND</t>
  </si>
  <si>
    <t>TIPHF</t>
  </si>
  <si>
    <t>TATA INDIA PHARMA &amp; HEALTHCARE FUND</t>
  </si>
  <si>
    <t>TTSF96</t>
  </si>
  <si>
    <t>TATA INDIA TAX SAVINGS FUND</t>
  </si>
  <si>
    <t>TISF</t>
  </si>
  <si>
    <t>TATA INFRASTRUCTURE FUND</t>
  </si>
  <si>
    <t>TEOF</t>
  </si>
  <si>
    <t>TATA LARGE &amp; MID CAP FUND</t>
  </si>
  <si>
    <t>TTOFE</t>
  </si>
  <si>
    <t>TATA LARGE CAP FUND</t>
  </si>
  <si>
    <t>TINR</t>
  </si>
  <si>
    <t>TATA MID CAP GROWTH FUND</t>
  </si>
  <si>
    <t>TMAOF</t>
  </si>
  <si>
    <t>TATA MULTI ASSET OPPORTUNITIES FUND</t>
  </si>
  <si>
    <t>TNETF</t>
  </si>
  <si>
    <t>TATA NIFTY 50 EXCHANGE TRADED FUND</t>
  </si>
  <si>
    <t>TIFNA</t>
  </si>
  <si>
    <t>TATA NIFTY 50 INDEX FUND</t>
  </si>
  <si>
    <t>TNIDFOF</t>
  </si>
  <si>
    <t>TATA NIFTY INDIA DIGITAL ETF FUND OF FUND</t>
  </si>
  <si>
    <t>TNIDETF</t>
  </si>
  <si>
    <t>TATA NIFTY INDIA DIGITAL EXCHANGE TRADED FUND</t>
  </si>
  <si>
    <t>TNMMIF</t>
  </si>
  <si>
    <t>TATA NIFTY MIDCAP 150 MOMENTUM 50 INDEX FUND</t>
  </si>
  <si>
    <t>TNPBETF</t>
  </si>
  <si>
    <t>TATA NIFTY PRIVATE BANK EXCHANGE TRADED FUND</t>
  </si>
  <si>
    <t>TQNTF</t>
  </si>
  <si>
    <t>TATA QUANT FUND</t>
  </si>
  <si>
    <t>TREF</t>
  </si>
  <si>
    <t>TATA RESOURCES &amp; ENERGY FUND</t>
  </si>
  <si>
    <t>TRSFM</t>
  </si>
  <si>
    <t>TATA RETIREMENT SAVINGS FUND-MODERATE PLAN</t>
  </si>
  <si>
    <t>TRSFP</t>
  </si>
  <si>
    <t>TATA RETIREMENT SAVINGS FUND-PROGRESSIVE PLAN</t>
  </si>
  <si>
    <t>TIFSA</t>
  </si>
  <si>
    <t>TATA S&amp;P BSE SENSEX INDEX FUND</t>
  </si>
  <si>
    <t>TSCAPF</t>
  </si>
  <si>
    <t>TATA SMALL CAP FUND</t>
  </si>
  <si>
    <t>TYCF</t>
  </si>
  <si>
    <t>TATA YOUNG CITIZENS FUND</t>
  </si>
  <si>
    <t>Liquid</t>
  </si>
  <si>
    <t>TFRSTF</t>
  </si>
  <si>
    <t>TATA LIQUID FUND</t>
  </si>
  <si>
    <t>as on 30-11-22</t>
  </si>
  <si>
    <t>NAME OF THE INSTRUMENT</t>
  </si>
  <si>
    <t>YIELD ( IN % )</t>
  </si>
  <si>
    <t>RATINGS</t>
  </si>
  <si>
    <t>ISIN CODE</t>
  </si>
  <si>
    <t>QUANTITY</t>
  </si>
  <si>
    <t>MKT VAL(Rs. Lacs)</t>
  </si>
  <si>
    <t>% to NAV</t>
  </si>
  <si>
    <t>DEBT INSTRUMENTS</t>
  </si>
  <si>
    <t>A) LISTED/AWAITING LISTING ON STOCK EXCHANGES</t>
  </si>
  <si>
    <t>(I) GOVERNMENT SECURITIES</t>
  </si>
  <si>
    <t>GOI - 6.84% (19/12/2022)</t>
  </si>
  <si>
    <t>SOV</t>
  </si>
  <si>
    <t>IN0020160050</t>
  </si>
  <si>
    <t>GOVERNMENT SECURITIES TOTAL</t>
  </si>
  <si>
    <t>(II) NON-CONVERTIBLE DEBENTURES/BONDS</t>
  </si>
  <si>
    <t>CRISIL-AAA</t>
  </si>
  <si>
    <t>NON-CONVERTIBLE DEBENTURES/BONDS TOTAL</t>
  </si>
  <si>
    <t>B) MONEY MARKET INSTRUMENTS</t>
  </si>
  <si>
    <t>CRISIL-A1+</t>
  </si>
  <si>
    <t>CARE-A1+</t>
  </si>
  <si>
    <t>INE040A16CO3</t>
  </si>
  <si>
    <t>IND-A1+</t>
  </si>
  <si>
    <t>MONEY MARKET INSTRUMENTS TOTAL</t>
  </si>
  <si>
    <t>PORTFOLIO TOTAL</t>
  </si>
  <si>
    <t>NET CURRENT LIABILITIES</t>
  </si>
  <si>
    <t>NET ASSETS</t>
  </si>
  <si>
    <t>* % OF MARKET VALUE OF SECURITIES TO NET ASSETS IS &lt; 0.01</t>
  </si>
  <si>
    <t>** THINLY TRADED / NON TRADED SECURITIES / ILLIQUID SECURITIES</t>
  </si>
  <si>
    <t>THE SCHEME RISK-O-METERS AND SCHEME BENCHMARK RISK-O-METERS ARE AS OF</t>
  </si>
  <si>
    <t>TOTAL NUMBER OF INSTANCES OF DEVIATION FROM VALUATION PRICE PROVIDED BY VALUATION AGENCIES</t>
  </si>
  <si>
    <t>NIL</t>
  </si>
  <si>
    <t>DIVIDEND DECLARED: NIL</t>
  </si>
  <si>
    <t>TOTAL INVESTMENTS IN FOREIGN SECURITIES / ADRS / GDRS: NIL</t>
  </si>
  <si>
    <t>INDUSTRY</t>
  </si>
  <si>
    <t/>
  </si>
  <si>
    <t>EQUITY &amp; EQUITY RELATED</t>
  </si>
  <si>
    <t>NA</t>
  </si>
  <si>
    <t>Banks</t>
  </si>
  <si>
    <t>INE090A01021</t>
  </si>
  <si>
    <t>INE040A01034</t>
  </si>
  <si>
    <t>Petroleum Products</t>
  </si>
  <si>
    <t>INE002A01018</t>
  </si>
  <si>
    <t>IT - Software</t>
  </si>
  <si>
    <t>INE009A01021</t>
  </si>
  <si>
    <t>INE467B01029</t>
  </si>
  <si>
    <t>Diversified FMCG</t>
  </si>
  <si>
    <t>INE154A01025</t>
  </si>
  <si>
    <t>INE237A01028</t>
  </si>
  <si>
    <t>Consumer Durables</t>
  </si>
  <si>
    <t>INE280A01028</t>
  </si>
  <si>
    <t>INE238A01034</t>
  </si>
  <si>
    <t>INE036D01028</t>
  </si>
  <si>
    <t>Finance</t>
  </si>
  <si>
    <t>INE001A01036</t>
  </si>
  <si>
    <t>Auto Components</t>
  </si>
  <si>
    <t>INE883A01011</t>
  </si>
  <si>
    <t>INE030A01027</t>
  </si>
  <si>
    <t>Construction</t>
  </si>
  <si>
    <t>INE018A01030</t>
  </si>
  <si>
    <t>INDIAN BANK</t>
  </si>
  <si>
    <t>INE562A01011</t>
  </si>
  <si>
    <t>Industrial Products</t>
  </si>
  <si>
    <t>INE536A01023</t>
  </si>
  <si>
    <t>Beverages</t>
  </si>
  <si>
    <t>INE854D01024</t>
  </si>
  <si>
    <t>Electrical Equipment</t>
  </si>
  <si>
    <t>INE152A01029</t>
  </si>
  <si>
    <t>INE503A01015</t>
  </si>
  <si>
    <t>Paper, Forest &amp; Jute Products</t>
  </si>
  <si>
    <t>INE055A01016</t>
  </si>
  <si>
    <t>Cement &amp; Cement Products</t>
  </si>
  <si>
    <t>INE012A01025</t>
  </si>
  <si>
    <t>Pharmaceuticals &amp; Biotechnology</t>
  </si>
  <si>
    <t>INE089A01023</t>
  </si>
  <si>
    <t>Chemicals &amp; Petrochemicals</t>
  </si>
  <si>
    <t>INE288B01029</t>
  </si>
  <si>
    <t>INE481G01011</t>
  </si>
  <si>
    <t>DATA PATTERNS (INDIA) LTD</t>
  </si>
  <si>
    <t>Aerospace and Defense</t>
  </si>
  <si>
    <t>INE0IX101010</t>
  </si>
  <si>
    <t>Agricultural Food &amp; other Products</t>
  </si>
  <si>
    <t>INE192A01025</t>
  </si>
  <si>
    <t>INE075A01022</t>
  </si>
  <si>
    <t>Capital Markets</t>
  </si>
  <si>
    <t>INE094J01016</t>
  </si>
  <si>
    <t>Retailing</t>
  </si>
  <si>
    <t>INE192R01011</t>
  </si>
  <si>
    <t>INE262H01013</t>
  </si>
  <si>
    <t>INE214T01019</t>
  </si>
  <si>
    <t>Personal Products</t>
  </si>
  <si>
    <t>INE196A01026</t>
  </si>
  <si>
    <t>INE461C01038</t>
  </si>
  <si>
    <t>INE540L01014</t>
  </si>
  <si>
    <t>INE317I01021</t>
  </si>
  <si>
    <t>Insurance</t>
  </si>
  <si>
    <t>INE765G01017</t>
  </si>
  <si>
    <t>Transport Infrastructure</t>
  </si>
  <si>
    <t>INE517F01014</t>
  </si>
  <si>
    <t>INE795G01014</t>
  </si>
  <si>
    <t>INE361B01024</t>
  </si>
  <si>
    <t>INE741K01010</t>
  </si>
  <si>
    <t>INE302A01020</t>
  </si>
  <si>
    <t>Diversified</t>
  </si>
  <si>
    <t>INE470A01017</t>
  </si>
  <si>
    <t>Automobiles</t>
  </si>
  <si>
    <t>INE066A01021</t>
  </si>
  <si>
    <t>INE473A01011</t>
  </si>
  <si>
    <t>INE054A01027</t>
  </si>
  <si>
    <t>TEGA INDUSTRIES LTD</t>
  </si>
  <si>
    <t>Industrial Manufacturing</t>
  </si>
  <si>
    <t>INE011K01018</t>
  </si>
  <si>
    <t>INE058A01010</t>
  </si>
  <si>
    <t>Leisure Services</t>
  </si>
  <si>
    <t>INE274F01020</t>
  </si>
  <si>
    <t>EQUITY &amp; EQUITY RELATED TOTAL</t>
  </si>
  <si>
    <t>A) REPO</t>
  </si>
  <si>
    <t>NAV AS ON 30-NOV-22: RS.43.6759 (REGULAR - GROWTH)</t>
  </si>
  <si>
    <t>NAV AS ON 30-NOV-22: RS.47.8968 (DIRECT - GROWTH)</t>
  </si>
  <si>
    <t>NAV AS ON 31-MAY-22: RS.38.6365 (REGULAR - GROWTH)</t>
  </si>
  <si>
    <t>NAV AS ON 31-MAY-22: RS.42.1956 (DIRECT - GROWTH)</t>
  </si>
  <si>
    <t>Transport Services</t>
  </si>
  <si>
    <t>INE418H01029</t>
  </si>
  <si>
    <t>INE043D01016</t>
  </si>
  <si>
    <t>Commercial Services &amp; Supplies</t>
  </si>
  <si>
    <t>INE891D01026</t>
  </si>
  <si>
    <t>INE634A01018</t>
  </si>
  <si>
    <t>INE373A01013</t>
  </si>
  <si>
    <t>INE811A01020</t>
  </si>
  <si>
    <t>INE209A01019</t>
  </si>
  <si>
    <t>INE974X01010</t>
  </si>
  <si>
    <t>INE280B01018</t>
  </si>
  <si>
    <t>Healthcare Services</t>
  </si>
  <si>
    <t>INE08LI01020</t>
  </si>
  <si>
    <t>INE120A01034</t>
  </si>
  <si>
    <t>INE133A01011</t>
  </si>
  <si>
    <t>INE944F01028</t>
  </si>
  <si>
    <t>INE075I01017</t>
  </si>
  <si>
    <t>INE615P01015</t>
  </si>
  <si>
    <t>INE999A01015</t>
  </si>
  <si>
    <t>Textiles &amp; Apparels</t>
  </si>
  <si>
    <t>INE887G01027</t>
  </si>
  <si>
    <t>INE536H01010</t>
  </si>
  <si>
    <t>INE475B01022</t>
  </si>
  <si>
    <t>INE235A01022</t>
  </si>
  <si>
    <t>INE386A01015</t>
  </si>
  <si>
    <t>INE498B01024</t>
  </si>
  <si>
    <t>Fertilizers &amp; Agrochemicals</t>
  </si>
  <si>
    <t>INE613A01020</t>
  </si>
  <si>
    <t>Realty</t>
  </si>
  <si>
    <t>INE263M01029</t>
  </si>
  <si>
    <t>INE872J01023</t>
  </si>
  <si>
    <t>INE419M01027</t>
  </si>
  <si>
    <t>INE688A01022</t>
  </si>
  <si>
    <t>INE845D01014</t>
  </si>
  <si>
    <t>INE868B01028</t>
  </si>
  <si>
    <t>INE686Y01026</t>
  </si>
  <si>
    <t>Gas</t>
  </si>
  <si>
    <t>INE246F01010</t>
  </si>
  <si>
    <t>Household Products</t>
  </si>
  <si>
    <t>INE128A01029</t>
  </si>
  <si>
    <t>INE614A01028</t>
  </si>
  <si>
    <t>INE739E01017</t>
  </si>
  <si>
    <t>INE00LO01017</t>
  </si>
  <si>
    <t>INE500L01026</t>
  </si>
  <si>
    <t>INE183A01024</t>
  </si>
  <si>
    <t>Cigarettes &amp; Tobacco Products</t>
  </si>
  <si>
    <t>INE710A01016</t>
  </si>
  <si>
    <t>INE227C01017</t>
  </si>
  <si>
    <t>Entertainment</t>
  </si>
  <si>
    <t>INE265F01028</t>
  </si>
  <si>
    <t>INE0BV301023</t>
  </si>
  <si>
    <t>POWERGRID INFRASTRUCTURE INVESTMENT TRUST</t>
  </si>
  <si>
    <t>Power</t>
  </si>
  <si>
    <t>INE0GGX23010</t>
  </si>
  <si>
    <t>(A) TREPS</t>
  </si>
  <si>
    <t>B) REPO</t>
  </si>
  <si>
    <t>NAV AS ON 30-NOV-22: RS.24.1137 (REGULAR - IDCW)</t>
  </si>
  <si>
    <t>NAV AS ON 30-NOV-22: RS.24.1137 (REGULAR - GROWTH)</t>
  </si>
  <si>
    <t>NAV AS ON 30-NOV-22: RS.26.0432 (DIRECT - IDCW)</t>
  </si>
  <si>
    <t>NAV AS ON 30-NOV-22: RS.26.0432 (DIRECT - GROWTH)</t>
  </si>
  <si>
    <t>NAV AS ON 31-MAY-22: RS.20.1734 (REGULAR - IDCW)</t>
  </si>
  <si>
    <t>NAV AS ON 31-MAY-22: RS.20.1734 (REGULAR - GROWTH)</t>
  </si>
  <si>
    <t>NAV AS ON 31-MAY-22: RS.21.5748 (DIRECT - IDCW)</t>
  </si>
  <si>
    <t>NAV AS ON 31-MAY-22: RS.21.5748 (DIRECT - GROWTH)</t>
  </si>
  <si>
    <t>STATE BANK OF INDIA</t>
  </si>
  <si>
    <t>INE062A01020</t>
  </si>
  <si>
    <t>Telecom - Services</t>
  </si>
  <si>
    <t>INE397D01024</t>
  </si>
  <si>
    <t>INE296A01024</t>
  </si>
  <si>
    <t>INE021A01026</t>
  </si>
  <si>
    <t>INE101A01026</t>
  </si>
  <si>
    <t>INE585B01010</t>
  </si>
  <si>
    <t>INE860A01027</t>
  </si>
  <si>
    <t>INE044A01036</t>
  </si>
  <si>
    <t>INE918I01026</t>
  </si>
  <si>
    <t>Ferrous Metals</t>
  </si>
  <si>
    <t>INE081A01020</t>
  </si>
  <si>
    <t>INE733E01010</t>
  </si>
  <si>
    <t>INE752E01010</t>
  </si>
  <si>
    <t>INE095A01012</t>
  </si>
  <si>
    <t>Food Products</t>
  </si>
  <si>
    <t>INE239A01016</t>
  </si>
  <si>
    <t>INE669C01036</t>
  </si>
  <si>
    <t>NAV AS ON 30-NOV-22: RS.155.8666 (REGULAR - GROWTH)</t>
  </si>
  <si>
    <t>NAV AS ON 30-NOV-22: RS.163.6322 (DIRECT - GROWTH)</t>
  </si>
  <si>
    <t>NAV AS ON 31-MAY-22: RS.136.9447 (REGULAR - GROWTH)</t>
  </si>
  <si>
    <t>NAV AS ON 31-MAY-22: RS.143.5357 (DIRECT - GROWTH)</t>
  </si>
  <si>
    <t>INE018E01016</t>
  </si>
  <si>
    <t>INE079A01024</t>
  </si>
  <si>
    <t>INE263A01024</t>
  </si>
  <si>
    <t>INE797F01020</t>
  </si>
  <si>
    <t>INE256A01028</t>
  </si>
  <si>
    <t>INE702C01027</t>
  </si>
  <si>
    <t>INE455K01017</t>
  </si>
  <si>
    <t>INE176B01034</t>
  </si>
  <si>
    <t>INE123W01016</t>
  </si>
  <si>
    <t>INE217B01036</t>
  </si>
  <si>
    <t>INE127D01025</t>
  </si>
  <si>
    <t>INE093I01010</t>
  </si>
  <si>
    <t>INE663F01024</t>
  </si>
  <si>
    <t>INE976G01028</t>
  </si>
  <si>
    <t>INE343H01029</t>
  </si>
  <si>
    <t>INE006I01046</t>
  </si>
  <si>
    <t>INE866R01028</t>
  </si>
  <si>
    <t>INE935N01020</t>
  </si>
  <si>
    <t>INE726G01019</t>
  </si>
  <si>
    <t>INE07Y701011</t>
  </si>
  <si>
    <t>INE199A01012</t>
  </si>
  <si>
    <t>INE226A01021</t>
  </si>
  <si>
    <t>NAV AS ON 30-NOV-22: RS.43.3718 (REGULAR - GROWTH)</t>
  </si>
  <si>
    <t>NAV AS ON 30-NOV-22: RS.50.6709 (DIRECT - GROWTH)</t>
  </si>
  <si>
    <t>NAV AS ON 31-MAY-22: RS.39.597 (REGULAR - GROWTH)</t>
  </si>
  <si>
    <t>NAV AS ON 31-MAY-22: RS.45.9038 (DIRECT - GROWTH)</t>
  </si>
  <si>
    <t>GOI - 7.38% (20/06/2027)</t>
  </si>
  <si>
    <t>IN0020220037</t>
  </si>
  <si>
    <t>GOI - 7.27% (08/04/2026)</t>
  </si>
  <si>
    <t>IN0020190016</t>
  </si>
  <si>
    <t>GOI - 6.79% (26/12/2029)</t>
  </si>
  <si>
    <t>IN0020160118</t>
  </si>
  <si>
    <t>GOI - 6.10% (12/07/2031)</t>
  </si>
  <si>
    <t>IN0020210095</t>
  </si>
  <si>
    <t>GOI - 7.26% (14/01/2029)</t>
  </si>
  <si>
    <t>IN0020180454</t>
  </si>
  <si>
    <t>** 06.35 % MINDSPACE BUSINESS PARKS REIT - 31/12/2024</t>
  </si>
  <si>
    <t>INE0CCU07058</t>
  </si>
  <si>
    <t>INE377Y07227</t>
  </si>
  <si>
    <t>INE999X07014</t>
  </si>
  <si>
    <t>INE936D07174</t>
  </si>
  <si>
    <t>INE001W07011</t>
  </si>
  <si>
    <t>INE961M07017</t>
  </si>
  <si>
    <t>CRISIL-AA+</t>
  </si>
  <si>
    <t>INE343G08026</t>
  </si>
  <si>
    <t>** 07.42 % POWER FINANCE CORPORATION - 19/11/2024</t>
  </si>
  <si>
    <t>INE134E08KH0</t>
  </si>
  <si>
    <t>ICRA-AAA</t>
  </si>
  <si>
    <t>INE848E07AY3</t>
  </si>
  <si>
    <t>INE848E07BB9</t>
  </si>
  <si>
    <t>INE964M07011</t>
  </si>
  <si>
    <t>(III) PRIVATELY PLACED/UNLISTED</t>
  </si>
  <si>
    <t>INE018E08078</t>
  </si>
  <si>
    <t>NON-CONVERTIBLE DEBENTURES/BONDS/FRN'S TOTAL</t>
  </si>
  <si>
    <t>NAV AS ON 30-NOV-22: RS.43.8991 (REGULAR - GROWTH)</t>
  </si>
  <si>
    <t>NAV AS ON 30-NOV-22: RS.50.3795 (DIRECT - GROWTH)</t>
  </si>
  <si>
    <t>NAV AS ON 31-MAY-22: RS.40.3217 (REGULAR - GROWTH)</t>
  </si>
  <si>
    <t>NAV AS ON 31-MAY-22: RS.45.938 (DIRECT - GROWTH)</t>
  </si>
  <si>
    <t>INE647A01010</t>
  </si>
  <si>
    <t>INE047A01021</t>
  </si>
  <si>
    <t>INE220G01021</t>
  </si>
  <si>
    <t>INE603J01030</t>
  </si>
  <si>
    <t>INE628A01036</t>
  </si>
  <si>
    <t>INE085A01013</t>
  </si>
  <si>
    <t>Non - Ferrous Metals</t>
  </si>
  <si>
    <t>INE038A01020</t>
  </si>
  <si>
    <t>INE749A01030</t>
  </si>
  <si>
    <t>Consumable Fuels</t>
  </si>
  <si>
    <t>INE522F01014</t>
  </si>
  <si>
    <t>PARADEEP PHOSPHATES LTD</t>
  </si>
  <si>
    <t>INE088F01024</t>
  </si>
  <si>
    <t>INE245A01021</t>
  </si>
  <si>
    <t>INE094A01015</t>
  </si>
  <si>
    <t>INE563J01010</t>
  </si>
  <si>
    <t>INE813H01021</t>
  </si>
  <si>
    <t>INE048G01026</t>
  </si>
  <si>
    <t>Diversified Metals</t>
  </si>
  <si>
    <t>INE205A01025</t>
  </si>
  <si>
    <t>INE029A01011</t>
  </si>
  <si>
    <t>INE258G01013</t>
  </si>
  <si>
    <t>INE169A01031</t>
  </si>
  <si>
    <t>INE203G01027</t>
  </si>
  <si>
    <t>INE331A01037</t>
  </si>
  <si>
    <t>INE03YM01018</t>
  </si>
  <si>
    <t>INE221J01015</t>
  </si>
  <si>
    <t>INE340A01012</t>
  </si>
  <si>
    <t>NAV AS ON 30-NOV-22: RS.26.6658 (REGULAR - IDCW)</t>
  </si>
  <si>
    <t>NAV AS ON 30-NOV-22: RS.29.149 (REGULAR - GROWTH)</t>
  </si>
  <si>
    <t>NAV AS ON 30-NOV-22: RS.32.786 (DIRECT - IDCW)</t>
  </si>
  <si>
    <t>NAV AS ON 30-NOV-22: RS.32.786 (DIRECT - GROWTH)</t>
  </si>
  <si>
    <t>NAV AS ON 31-MAY-22: RS.24.6799 (REGULAR - IDCW)</t>
  </si>
  <si>
    <t>NAV AS ON 31-MAY-22: RS.26.97 (REGULAR - GROWTH)</t>
  </si>
  <si>
    <t>NAV AS ON 31-MAY-22: RS.30.0829 (DIRECT - IDCW)</t>
  </si>
  <si>
    <t>NAV AS ON 31-MAY-22: RS.30.0829 (DIRECT - GROWTH)</t>
  </si>
  <si>
    <t>INE171A01029</t>
  </si>
  <si>
    <t>INE494B01023</t>
  </si>
  <si>
    <t>BANK OF BARODA</t>
  </si>
  <si>
    <t>INE028A01039</t>
  </si>
  <si>
    <t>Agricultural, Commercial &amp; Construction Vehicles</t>
  </si>
  <si>
    <t>INE208A01029</t>
  </si>
  <si>
    <t>INE298A01020</t>
  </si>
  <si>
    <t>INE259A01022</t>
  </si>
  <si>
    <t>INE115A01026</t>
  </si>
  <si>
    <t>INE347G01014</t>
  </si>
  <si>
    <t>UNION BANK OF INDIA</t>
  </si>
  <si>
    <t>INE692A01016</t>
  </si>
  <si>
    <t>INE761H01022</t>
  </si>
  <si>
    <t>INE424H01027</t>
  </si>
  <si>
    <t>INE121A01024</t>
  </si>
  <si>
    <t>INE376G01013</t>
  </si>
  <si>
    <t>INE528G01035</t>
  </si>
  <si>
    <t>GENERAL INSURANCE CORPORATION OF INDIA</t>
  </si>
  <si>
    <t>INE481Y01014</t>
  </si>
  <si>
    <t>INE917I01010</t>
  </si>
  <si>
    <t>INE498L01015</t>
  </si>
  <si>
    <t>INE406A01037</t>
  </si>
  <si>
    <t>INE462A01022</t>
  </si>
  <si>
    <t>(I) NON-CONVERTIBLE DEBENTURES/BONDS</t>
  </si>
  <si>
    <t>INE216A08027</t>
  </si>
  <si>
    <t>NAV AS ON 30-NOV-22: RS.10.8017 (REGULAR - IDCW)</t>
  </si>
  <si>
    <t>NAV AS ON 30-NOV-22: RS.10.8017 (REGULAR - GROWTH)</t>
  </si>
  <si>
    <t>NAV AS ON 30-NOV-22: RS.11.3407 (DIRECT - IDCW)</t>
  </si>
  <si>
    <t>NAV AS ON 30-NOV-22: RS.11.3407 (DIRECT - GROWTH)</t>
  </si>
  <si>
    <t>NAV AS ON 31-MAY-22: RS.9.7416 (REGULAR - IDCW)</t>
  </si>
  <si>
    <t>NAV AS ON 31-MAY-22: RS.9.7416 (REGULAR - GROWTH)</t>
  </si>
  <si>
    <t>NAV AS ON 31-MAY-22: RS.10.1398 (DIRECT - IDCW)</t>
  </si>
  <si>
    <t>NAV AS ON 31-MAY-22: RS.10.1398 (DIRECT - GROWTH)</t>
  </si>
  <si>
    <t>INE092T01019</t>
  </si>
  <si>
    <t>INE545U01014</t>
  </si>
  <si>
    <t>INE491A01021</t>
  </si>
  <si>
    <t>INE528G01027</t>
  </si>
  <si>
    <t>*</t>
  </si>
  <si>
    <t>CASH / NET CURRENT ASSET</t>
  </si>
  <si>
    <t>NAV AS ON 30-NOV-22: RS.223.6398 (DIRECT PLAN)</t>
  </si>
  <si>
    <t>NAV AS ON 31-MAY-22: RS.183.9802 (DIRECT PLAN)</t>
  </si>
  <si>
    <t>INE066F01012</t>
  </si>
  <si>
    <t>INE053A01029</t>
  </si>
  <si>
    <t>INE09N301011</t>
  </si>
  <si>
    <t>INE849A01020</t>
  </si>
  <si>
    <t>INE670A01012</t>
  </si>
  <si>
    <t>INE027H01010</t>
  </si>
  <si>
    <t>INE335Y01020</t>
  </si>
  <si>
    <t>INE121E01018</t>
  </si>
  <si>
    <t>CANARA BANK</t>
  </si>
  <si>
    <t>INE476A01014</t>
  </si>
  <si>
    <t>INE042A01014</t>
  </si>
  <si>
    <t>INE117A01022</t>
  </si>
  <si>
    <t>INE211B01039</t>
  </si>
  <si>
    <t>INE092A01019</t>
  </si>
  <si>
    <t>INE356A01018</t>
  </si>
  <si>
    <t>INE022Q01020</t>
  </si>
  <si>
    <t>INE640A01023</t>
  </si>
  <si>
    <t>INE405E01023</t>
  </si>
  <si>
    <t>INE848E01016</t>
  </si>
  <si>
    <t>INE647O01011</t>
  </si>
  <si>
    <t>Oil</t>
  </si>
  <si>
    <t>INE274J01014</t>
  </si>
  <si>
    <t>INE686F01025</t>
  </si>
  <si>
    <t>IT - Services</t>
  </si>
  <si>
    <t>INE010V01017</t>
  </si>
  <si>
    <t>CRISIL</t>
  </si>
  <si>
    <t>INE007A01025</t>
  </si>
  <si>
    <t>INE670K01029</t>
  </si>
  <si>
    <t>INE811K01011</t>
  </si>
  <si>
    <t>INE484J01027</t>
  </si>
  <si>
    <t>INE061F01013</t>
  </si>
  <si>
    <t>INE591G01017</t>
  </si>
  <si>
    <t>INE343B01030</t>
  </si>
  <si>
    <t>INE233B01017</t>
  </si>
  <si>
    <t>INE387A01021</t>
  </si>
  <si>
    <t>INE473B01035</t>
  </si>
  <si>
    <t>NAV AS ON 30-NOV-22: RS.10.1923 (REGULAR - IDCW)</t>
  </si>
  <si>
    <t>NAV AS ON 30-NOV-22: RS.10.1923 (REGULAR - GROWTH)</t>
  </si>
  <si>
    <t>NAV AS ON 30-NOV-22: RS.10.2079 (DIRECT - IDCW)</t>
  </si>
  <si>
    <t>NAV AS ON 30-NOV-22: RS.10.2079 (DIRECT - GROWTH)</t>
  </si>
  <si>
    <t>INE758T01015</t>
  </si>
  <si>
    <t>INE151A01013</t>
  </si>
  <si>
    <t>INE671A01010</t>
  </si>
  <si>
    <t>INE933S01016</t>
  </si>
  <si>
    <t>INE669E01016</t>
  </si>
  <si>
    <t>FSN E COMMERCE VENTURES LTD</t>
  </si>
  <si>
    <t>INE388Y01029</t>
  </si>
  <si>
    <t>Financial Technology (Fintech)</t>
  </si>
  <si>
    <t>INE417T01026</t>
  </si>
  <si>
    <t>INE982J01020</t>
  </si>
  <si>
    <t>INE04I401011</t>
  </si>
  <si>
    <t>INE881D01027</t>
  </si>
  <si>
    <t>INE136B01020</t>
  </si>
  <si>
    <t>INE419U01012</t>
  </si>
  <si>
    <t>INE483C01032</t>
  </si>
  <si>
    <t>INE269A01021</t>
  </si>
  <si>
    <t>INE836A01035</t>
  </si>
  <si>
    <t>INE306R01017</t>
  </si>
  <si>
    <t>NAV AS ON 30-NOV-22: RS.56.7964 (DIRECT PLAN)</t>
  </si>
  <si>
    <t>NAV AS ON 31-MAY-22: RS.56.6598 (DIRECT PLAN)</t>
  </si>
  <si>
    <t>MUTUAL FUND UNITS</t>
  </si>
  <si>
    <t>Mutual Fund</t>
  </si>
  <si>
    <t>INF277KA1364</t>
  </si>
  <si>
    <t>NAV AS ON 30-NOV-22: RS.9.1576 (REGULAR - IDCW)</t>
  </si>
  <si>
    <t>NAV AS ON 30-NOV-22: RS.9.1576 (REGULAR - GROWTH)</t>
  </si>
  <si>
    <t>NAV AS ON 30-NOV-22: RS.9.1882 (DIRECT - IDCW)</t>
  </si>
  <si>
    <t>NAV AS ON 30-NOV-22: RS.9.1882 (DIRECT - GROWTH)</t>
  </si>
  <si>
    <t>NAV AS ON 31-MAY-22: RS.8.9558 (REGULAR - IDCW)</t>
  </si>
  <si>
    <t>NAV AS ON 31-MAY-22: RS.8.9558 (REGULAR - GROWTH)</t>
  </si>
  <si>
    <t>NAV AS ON 31-MAY-22: RS.8.9619 (DIRECT - IDCW)</t>
  </si>
  <si>
    <t>NAV AS ON 31-MAY-22: RS.8.9619 (DIRECT - GROWTH)</t>
  </si>
  <si>
    <t>Metals &amp; Minerals Trading</t>
  </si>
  <si>
    <t>INE423A01024</t>
  </si>
  <si>
    <t>INE155A01022</t>
  </si>
  <si>
    <t>INE019A01038</t>
  </si>
  <si>
    <t>INE742F01042</t>
  </si>
  <si>
    <t>INE059A01026</t>
  </si>
  <si>
    <t>OIL &amp; NATURAL GAS CO.</t>
  </si>
  <si>
    <t>INE213A01029</t>
  </si>
  <si>
    <t>INE216A01030</t>
  </si>
  <si>
    <t>INE437A01024</t>
  </si>
  <si>
    <t>INE158A01026</t>
  </si>
  <si>
    <t>NAV AS ON 30-NOV-22: RS.114.977 (REGULAR - GROWTH)</t>
  </si>
  <si>
    <t>NAV AS ON 30-NOV-22: RS.123.6268 (DIRECT - GROWTH)</t>
  </si>
  <si>
    <t>NAV AS ON 31-MAY-22: RS.101.2531 (REGULAR - GROWTH)</t>
  </si>
  <si>
    <t>NAV AS ON 31-MAY-22: RS.108.6663 (DIRECT - GROWTH)</t>
  </si>
  <si>
    <t>NAV AS ON 30-NOV-22: RS.196.382 (DIRECT PLAN)</t>
  </si>
  <si>
    <t>NAV AS ON 31-MAY-22: RS.172.5461 (DIRECT PLAN)</t>
  </si>
  <si>
    <t>SILVER (30 KG) COMMODITY</t>
  </si>
  <si>
    <t>SILVER</t>
  </si>
  <si>
    <t>COPPER (2500 KGS) COMMODITY</t>
  </si>
  <si>
    <t>COPPER</t>
  </si>
  <si>
    <t>GOLD (1 KG-1000 GMS) COMMODITY</t>
  </si>
  <si>
    <t>SILVER MICRO (1 KGS) COMMODITY</t>
  </si>
  <si>
    <t>INE271C01023</t>
  </si>
  <si>
    <t>INE791I01019</t>
  </si>
  <si>
    <t>INE299U01018</t>
  </si>
  <si>
    <t>INE465A01025</t>
  </si>
  <si>
    <t>INE389H01022</t>
  </si>
  <si>
    <t>GOLD MINI (100 GRAMS) COMMODITY</t>
  </si>
  <si>
    <t>GOLDM</t>
  </si>
  <si>
    <t>KAYNES TECHNOLOGY INDIA LTD</t>
  </si>
  <si>
    <t>INE918Z01012</t>
  </si>
  <si>
    <t>INE759A01021</t>
  </si>
  <si>
    <t>INE257A01026</t>
  </si>
  <si>
    <t>INE486A01021</t>
  </si>
  <si>
    <t>INE572E01012</t>
  </si>
  <si>
    <t>IN9397D01014</t>
  </si>
  <si>
    <t>GOI - 7.16% (20/05/2023)</t>
  </si>
  <si>
    <t>IN0020130012</t>
  </si>
  <si>
    <t>GOI - 5.63% (12/04/2026)</t>
  </si>
  <si>
    <t>IN0020210012</t>
  </si>
  <si>
    <t>GOI - 7.32% (28/01/2024)</t>
  </si>
  <si>
    <t>IN0020180488</t>
  </si>
  <si>
    <t>GOI - 5.77% (03/08/2030)</t>
  </si>
  <si>
    <t>IN0020200153</t>
  </si>
  <si>
    <t>INE001A07TC3</t>
  </si>
  <si>
    <t>** 08.50 % NABARD - 31/01/2023</t>
  </si>
  <si>
    <t>INE261F08AT4</t>
  </si>
  <si>
    <t>** 06.40 % NABARD - 31/07/2023</t>
  </si>
  <si>
    <t>INE261F08CA0</t>
  </si>
  <si>
    <t>INE040A16CV8</t>
  </si>
  <si>
    <t>C) REPO</t>
  </si>
  <si>
    <t>NAV AS ON 30-NOV-22: RS.16.569 (REGULAR - IDCW)</t>
  </si>
  <si>
    <t>NAV AS ON 30-NOV-22: RS.16.569 (REGULAR - GROWTH)</t>
  </si>
  <si>
    <t>NAV AS ON 30-NOV-22: RS.17.4273 (DIRECT - IDCW)</t>
  </si>
  <si>
    <t>NAV AS ON 30-NOV-22: RS.17.4273 (DIRECT - GROWTH)</t>
  </si>
  <si>
    <t>NAV AS ON 31-MAY-22: RS.15.0976 (REGULAR - IDCW)</t>
  </si>
  <si>
    <t>NAV AS ON 31-MAY-22: RS.15.0976 (REGULAR - GROWTH)</t>
  </si>
  <si>
    <t>NAV AS ON 31-MAY-22: RS.15.7362 (DIRECT - IDCW)</t>
  </si>
  <si>
    <t>NAV AS ON 31-MAY-22: RS.15.7362 (DIRECT - GROWTH)</t>
  </si>
  <si>
    <t>INE212H01026</t>
  </si>
  <si>
    <t>INE195A01028</t>
  </si>
  <si>
    <t>INE323A01026</t>
  </si>
  <si>
    <t>INE571A01038</t>
  </si>
  <si>
    <t>INE102D01028</t>
  </si>
  <si>
    <t>INE634I01029</t>
  </si>
  <si>
    <t>INE513A01022</t>
  </si>
  <si>
    <t>INE0BWX01014</t>
  </si>
  <si>
    <t>NAV AS ON 30-NOV-22: RS.69.5535 (REGULAR - IDCW)</t>
  </si>
  <si>
    <t>NAV AS ON 30-NOV-22: RS.251.8984 (REGULAR - GROWTH)</t>
  </si>
  <si>
    <t>NAV AS ON 30-NOV-22: RS.91.6433 (DIRECT - IDCW)</t>
  </si>
  <si>
    <t>NAV AS ON 30-NOV-22: RS.277.5974 (DIRECT - GROWTH)</t>
  </si>
  <si>
    <t>NAV AS ON 31-MAY-22: RS.62.9796 (REGULAR - IDCW)</t>
  </si>
  <si>
    <t>NAV AS ON 31-MAY-22: RS.227.9896 (REGULAR - GROWTH)</t>
  </si>
  <si>
    <t>NAV AS ON 31-MAY-22: RS.82.3949 (DIRECT - IDCW)</t>
  </si>
  <si>
    <t>NAV AS ON 31-MAY-22: RS.249.5951 (DIRECT - GROWTH)</t>
  </si>
  <si>
    <t>INE016A01026</t>
  </si>
  <si>
    <t>INE572A01028</t>
  </si>
  <si>
    <t>INE003A01024</t>
  </si>
  <si>
    <t>INE913H01037</t>
  </si>
  <si>
    <t>INE031B01049</t>
  </si>
  <si>
    <t>INE02NC01014</t>
  </si>
  <si>
    <t>NAV AS ON 30-NOV-22: RS.353.8395 (REGULAR - GROWTH)</t>
  </si>
  <si>
    <t>NAV AS ON 30-NOV-22: RS.77.1189 (REGULAR - IDCW)</t>
  </si>
  <si>
    <t>NAV AS ON 30-NOV-22: RS.395.589 (DIRECT - GROWTH)</t>
  </si>
  <si>
    <t>NAV AS ON 30-NOV-22: RS.89.8771 (DIRECT - IDCW)</t>
  </si>
  <si>
    <t>NAV AS ON 31-MAY-22: RS.312.5906 (REGULAR - GROWTH)</t>
  </si>
  <si>
    <t>NAV AS ON 31-MAY-22: RS.68.1521 (REGULAR - IDCW)</t>
  </si>
  <si>
    <t>NAV AS ON 31-MAY-22: RS.347.4904 (DIRECT - GROWTH)</t>
  </si>
  <si>
    <t>NAV AS ON 31-MAY-22: RS.78.8986 (DIRECT - IDCW)</t>
  </si>
  <si>
    <t>INE200M01013</t>
  </si>
  <si>
    <t>INE326A01037</t>
  </si>
  <si>
    <t>INE398R01022</t>
  </si>
  <si>
    <t>NAV AS ON 30-NOV-22: RS.59.5932 (REGULAR - IDCW)</t>
  </si>
  <si>
    <t>NAV AS ON 30-NOV-22: RS.369.6116 (REGULAR - GROWTH)</t>
  </si>
  <si>
    <t>NAV AS ON 30-NOV-22: RS.80.2133 (DIRECT - IDCW)</t>
  </si>
  <si>
    <t>NAV AS ON 30-NOV-22: RS.409.3787 (DIRECT - GROWTH)</t>
  </si>
  <si>
    <t>NAV AS ON 31-MAY-22: RS.49.9204 (REGULAR - IDCW)</t>
  </si>
  <si>
    <t>NAV AS ON 31-MAY-22: RS.309.5166 (REGULAR - GROWTH)</t>
  </si>
  <si>
    <t>NAV AS ON 31-MAY-22: RS.66.7706 (DIRECT - IDCW)</t>
  </si>
  <si>
    <t>NAV AS ON 31-MAY-22: RS.341.0022 (DIRECT - GROWTH)</t>
  </si>
  <si>
    <t>INE325A01013</t>
  </si>
  <si>
    <t>INE540H01012</t>
  </si>
  <si>
    <t>INE177A01018</t>
  </si>
  <si>
    <t>INE844O01030</t>
  </si>
  <si>
    <t>INE121J01017</t>
  </si>
  <si>
    <t>INE195J01029</t>
  </si>
  <si>
    <t>INE877F01012</t>
  </si>
  <si>
    <t>INE510A01028</t>
  </si>
  <si>
    <t>NAV AS ON 30-NOV-22: RS.49.1307 (REGULAR - IDCW)</t>
  </si>
  <si>
    <t>NAV AS ON 30-NOV-22: RS.103.6263 (REGULAR - GROWTH)</t>
  </si>
  <si>
    <t>NAV AS ON 30-NOV-22: RS.57.6205 (DIRECT - IDCW)</t>
  </si>
  <si>
    <t>NAV AS ON 30-NOV-22: RS.109.9601 (DIRECT - GROWTH)</t>
  </si>
  <si>
    <t>NAV AS ON 31-MAY-22: RS.42.3747 (REGULAR - IDCW)</t>
  </si>
  <si>
    <t>NAV AS ON 31-MAY-22: RS.89.3484 (REGULAR - GROWTH)</t>
  </si>
  <si>
    <t>NAV AS ON 31-MAY-22: RS.49.4393 (DIRECT - IDCW)</t>
  </si>
  <si>
    <t>NAV AS ON 31-MAY-22: RS.94.3514 (DIRECT - GROWTH)</t>
  </si>
  <si>
    <t>INE312H01016</t>
  </si>
  <si>
    <t>INE878B01027</t>
  </si>
  <si>
    <t>INE068V01023</t>
  </si>
  <si>
    <t>INE382M01027</t>
  </si>
  <si>
    <t>INE371A01025</t>
  </si>
  <si>
    <t>INE665J01013</t>
  </si>
  <si>
    <t>INE406M01024</t>
  </si>
  <si>
    <t>INE775A01035</t>
  </si>
  <si>
    <t>SYRMA SGS TECHNOLOGY LTD</t>
  </si>
  <si>
    <t>INE0DYJ01015</t>
  </si>
  <si>
    <t>INE192B01031</t>
  </si>
  <si>
    <t>INE930H01031</t>
  </si>
  <si>
    <t>NAV AS ON 30-NOV-22: RS.77.5769 (REGULAR - IDCW)</t>
  </si>
  <si>
    <t>NAV AS ON 30-NOV-22: RS.161.76 (DIRECT - IDCW)</t>
  </si>
  <si>
    <t>NAV AS ON 30-NOV-22: RS.30.6118 (REGULAR - GROWTH)</t>
  </si>
  <si>
    <t>NAV AS ON 30-NOV-22: RS.34.0137 (DIRECT - GROWTH)</t>
  </si>
  <si>
    <t>NAV AS ON 31-MAY-22: RS.72.8271 (REGULAR - IDCW)</t>
  </si>
  <si>
    <t>NAV AS ON 31-MAY-22: RS.145.1541 (DIRECT - IDCW)</t>
  </si>
  <si>
    <t>NAV AS ON 31-MAY-22: RS.26.6149 (REGULAR - GROWTH)</t>
  </si>
  <si>
    <t>NAV AS ON 31-MAY-22: RS.29.3931 (DIRECT - GROWTH)</t>
  </si>
  <si>
    <t>INE258B01022</t>
  </si>
  <si>
    <t>INE873D01024</t>
  </si>
  <si>
    <t>INE967H01017</t>
  </si>
  <si>
    <t>INE358A01014</t>
  </si>
  <si>
    <t>INE410P01011</t>
  </si>
  <si>
    <t>INE935A01035</t>
  </si>
  <si>
    <t>INE685A01028</t>
  </si>
  <si>
    <t>INE159A01016</t>
  </si>
  <si>
    <t>NAV AS ON 30-NOV-22: RS.17.1677 (REGULAR - IDCW)</t>
  </si>
  <si>
    <t>NAV AS ON 30-NOV-22: RS.17.1677 (REGULAR - GROWTH)</t>
  </si>
  <si>
    <t>NAV AS ON 30-NOV-22: RS.19.2032 (DIRECT - IDCW)</t>
  </si>
  <si>
    <t>NAV AS ON 30-NOV-22: RS.19.2032 (DIRECT - GROWTH)</t>
  </si>
  <si>
    <t>NAV AS ON 31-MAY-22: RS.15.862 (REGULAR - IDCW)</t>
  </si>
  <si>
    <t>NAV AS ON 31-MAY-22: RS.15.862 (REGULAR - GROWTH)</t>
  </si>
  <si>
    <t>NAV AS ON 31-MAY-22: RS.17.6086 (DIRECT - IDCW)</t>
  </si>
  <si>
    <t>NAV AS ON 31-MAY-22: RS.17.6086 (DIRECT - GROWTH)</t>
  </si>
  <si>
    <t>INE08ZM01014</t>
  </si>
  <si>
    <t>BIKAJI FOODS INTERNATIONAL LTD</t>
  </si>
  <si>
    <t>INE00E101023</t>
  </si>
  <si>
    <t>INE348B01021</t>
  </si>
  <si>
    <t>INE768C01010</t>
  </si>
  <si>
    <t>INE193E01025</t>
  </si>
  <si>
    <t>INE355A01028</t>
  </si>
  <si>
    <t>ELECTRONICS MART INDIA LTD</t>
  </si>
  <si>
    <t>INE02YR01019</t>
  </si>
  <si>
    <t>NAV AS ON 30-NOV-22: RS.25.785 (REGULAR - IDCW)</t>
  </si>
  <si>
    <t>NAV AS ON 30-NOV-22: RS.27.9613 (REGULAR - GROWTH)</t>
  </si>
  <si>
    <t>NAV AS ON 30-NOV-22: RS.31.1203 (DIRECT - IDCW)</t>
  </si>
  <si>
    <t>NAV AS ON 30-NOV-22: RS.31.1203 (DIRECT - GROWTH)</t>
  </si>
  <si>
    <t>NAV AS ON 31-MAY-22: RS.22.6997 (REGULAR - IDCW)</t>
  </si>
  <si>
    <t>NAV AS ON 31-MAY-22: RS.24.6147 (REGULAR - GROWTH)</t>
  </si>
  <si>
    <t>NAV AS ON 31-MAY-22: RS.27.2159 (DIRECT - IDCW)</t>
  </si>
  <si>
    <t>NAV AS ON 31-MAY-22: RS.27.2159 (DIRECT - GROWTH)</t>
  </si>
  <si>
    <t>INF277KA1554</t>
  </si>
  <si>
    <t xml:space="preserve">GOI - 7.37% (16/04/2023) </t>
  </si>
  <si>
    <t>IN0020180025</t>
  </si>
  <si>
    <t>SDL GUJARAT  7.80% (27/12/2027)</t>
  </si>
  <si>
    <t>IN1520170151</t>
  </si>
  <si>
    <t>GOI - 7.54% (23/05/2036)</t>
  </si>
  <si>
    <t>IN0020220029</t>
  </si>
  <si>
    <t>SDL UTTAR PRADESH 7.85% (27/12/2027)</t>
  </si>
  <si>
    <t>IN3320170167</t>
  </si>
  <si>
    <t>GOI - 8.13% (22/06/2045)</t>
  </si>
  <si>
    <t>IN0020150044</t>
  </si>
  <si>
    <t>GOI -  8.30% (02/07/2040)</t>
  </si>
  <si>
    <t>IN0020100031</t>
  </si>
  <si>
    <t>GOI - 7.68% (15/12/2023)</t>
  </si>
  <si>
    <t>IN0020150010</t>
  </si>
  <si>
    <t>SDL TAMILNADU  8.14% (27/05/2025)</t>
  </si>
  <si>
    <t>IN3120150047</t>
  </si>
  <si>
    <t>GOI - 6.19% (16/09/2034)</t>
  </si>
  <si>
    <t>IN0020200096</t>
  </si>
  <si>
    <t>SDL MAHARASHTRA 7.33% (13/09/2027)</t>
  </si>
  <si>
    <t>IN2220170103</t>
  </si>
  <si>
    <t>GOI - 6.57% (05/12/2033)</t>
  </si>
  <si>
    <t>IN0020160100</t>
  </si>
  <si>
    <t>IND-AA</t>
  </si>
  <si>
    <t>INE477K07018</t>
  </si>
  <si>
    <t>INE936D07075</t>
  </si>
  <si>
    <t>INE020B08DU5</t>
  </si>
  <si>
    <t>INE296A07SF4</t>
  </si>
  <si>
    <t>** 07.47 % SMALL INDUST DEVLOP BANK  OF INDIA - 25/11/2025</t>
  </si>
  <si>
    <t>INE556F08KE8</t>
  </si>
  <si>
    <t>INE020B08DC3</t>
  </si>
  <si>
    <t>INE296A07RX9</t>
  </si>
  <si>
    <t>IND-AAA</t>
  </si>
  <si>
    <t>INE213Y07018</t>
  </si>
  <si>
    <t>INE941D07158</t>
  </si>
  <si>
    <t>CRISIL-AA</t>
  </si>
  <si>
    <t>INE118D07179</t>
  </si>
  <si>
    <t>INE936D07166</t>
  </si>
  <si>
    <t>** 07.00 % H.P.C.L. - 14/08/2024</t>
  </si>
  <si>
    <t>INE094A08036</t>
  </si>
  <si>
    <t>INE941D07208</t>
  </si>
  <si>
    <t>INE053F08122</t>
  </si>
  <si>
    <t>INE238AD6025</t>
  </si>
  <si>
    <t>INE238AD6157</t>
  </si>
  <si>
    <t>** - BANK OF BARODA - CD - 30/11/2023</t>
  </si>
  <si>
    <t>INE028A16CZ4</t>
  </si>
  <si>
    <t>NAV AS ON 30-NOV-22: RS.330.8304 (REGULAR - GROWTH)</t>
  </si>
  <si>
    <t>NAV AS ON 30-NOV-22: RS.84.5509 (REGULAR - IDCW)</t>
  </si>
  <si>
    <t>NAV AS ON 30-NOV-22: RS.75.841 (REGULAR - MONTHLY IDCW)</t>
  </si>
  <si>
    <t>NAV AS ON 30-NOV-22: RS.362.2516 (DIRECT - GROWTH)</t>
  </si>
  <si>
    <t>NAV AS ON 30-NOV-22: RS.96.3603 (DIRECT - IDCW)</t>
  </si>
  <si>
    <t>NAV AS ON 30-NOV-22: RS.85.909 (DIRECT - MONTHLY IDCW)</t>
  </si>
  <si>
    <t>NAV AS ON 31-MAY-22: RS.290.86 (REGULAR - GROWTH)</t>
  </si>
  <si>
    <t>NAV AS ON 31-MAY-22: RS.80.2427 (REGULAR - IDCW)</t>
  </si>
  <si>
    <t>NAV AS ON 31-MAY-22: RS.68.3876 (REGULAR - MONTHLY IDCW)</t>
  </si>
  <si>
    <t>NAV AS ON 31-MAY-22: RS.316.9519 (DIRECT - GROWTH)</t>
  </si>
  <si>
    <t>NAV AS ON 31-MAY-22: RS.90.204 (DIRECT - IDCW)</t>
  </si>
  <si>
    <t>NAV AS ON 31-MAY-22: RS.76.8738 (DIRECT - MONTHLY IDCW)</t>
  </si>
  <si>
    <t>INE477A01020</t>
  </si>
  <si>
    <t>INE472A01039</t>
  </si>
  <si>
    <t>INE142Z01019</t>
  </si>
  <si>
    <t>STATE BANK OF INDIA^</t>
  </si>
  <si>
    <t>NAV AS ON 30-NOV-22: RS.10.1866 (REGULAR - IDCW)</t>
  </si>
  <si>
    <t>NAV AS ON 30-NOV-22: RS.10.1866 (REGULAR - GROWTH)</t>
  </si>
  <si>
    <t>NAV AS ON 30-NOV-22: RS.10.2413 (DIRECT - IDCW)</t>
  </si>
  <si>
    <t>NAV AS ON 30-NOV-22: RS.10.2413 (DIRECT - GROWTH)</t>
  </si>
  <si>
    <t>INE176A01028</t>
  </si>
  <si>
    <t>NAV AS ON 30-NOV-22: RS.16.1939 (REGULAR - IDCW)</t>
  </si>
  <si>
    <t>NAV AS ON 30-NOV-22: RS.16.1939 (REGULAR - GROWTH)</t>
  </si>
  <si>
    <t>NAV AS ON 30-NOV-22: RS.17.1047 (DIRECT - IDCW)</t>
  </si>
  <si>
    <t>NAV AS ON 30-NOV-22: RS.17.1047 (DIRECT - GROWTH)</t>
  </si>
  <si>
    <t>NAV AS ON 31-MAY-22: RS.14.2053 (REGULAR - IDCW)</t>
  </si>
  <si>
    <t>NAV AS ON 31-MAY-22: RS.14.2053 (REGULAR - GROWTH)</t>
  </si>
  <si>
    <t>NAV AS ON 31-MAY-22: RS.14.8728 (DIRECT - IDCW)</t>
  </si>
  <si>
    <t>NAV AS ON 31-MAY-22: RS.14.8728 (DIRECT - GROWTH)</t>
  </si>
  <si>
    <t>INE171Z01018</t>
  </si>
  <si>
    <t>NAV AS ON 30-NOV-22: RS.16.1034 (REGULAR - IDCW)</t>
  </si>
  <si>
    <t>NAV AS ON 30-NOV-22: RS.16.1034 (REGULAR - GROWTH)</t>
  </si>
  <si>
    <t>NAV AS ON 30-NOV-22: RS.17.2853 (DIRECT - IDCW)</t>
  </si>
  <si>
    <t>NAV AS ON 30-NOV-22: RS.17.2853 (DIRECT - GROWTH)</t>
  </si>
  <si>
    <t>NAV AS ON 31-MAY-22: RS.14.8813 (REGULAR - IDCW)</t>
  </si>
  <si>
    <t>NAV AS ON 31-MAY-22: RS.14.8813 (REGULAR - GROWTH)</t>
  </si>
  <si>
    <t>NAV AS ON 31-MAY-22: RS.15.8634 (DIRECT - IDCW)</t>
  </si>
  <si>
    <t>NAV AS ON 31-MAY-22: RS.15.8634 (DIRECT - GROWTH)</t>
  </si>
  <si>
    <t>INE787D01026</t>
  </si>
  <si>
    <t>RELAXO FOOTWEARS LTD</t>
  </si>
  <si>
    <t>INE131B01039</t>
  </si>
  <si>
    <t>INE0FS801015</t>
  </si>
  <si>
    <t>INE182A01018</t>
  </si>
  <si>
    <t>INE139A01034</t>
  </si>
  <si>
    <t>NAV AS ON 30-NOV-22: RS.286.1848 (REGULAR - GROWTH)</t>
  </si>
  <si>
    <t>NAV AS ON 30-NOV-22: RS.116.6695 (REGULAR - IDCW)</t>
  </si>
  <si>
    <t>NAV AS ON 30-NOV-22: RS.316.3286 (DIRECT - GROWTH)</t>
  </si>
  <si>
    <t>NAV AS ON 30-NOV-22: RS.173.65 (DIRECT - IDCW)</t>
  </si>
  <si>
    <t>NAV AS ON 31-MAY-22: RS.266.6934 (REGULAR - GROWTH)</t>
  </si>
  <si>
    <t>NAV AS ON 31-MAY-22: RS.108.7562 (REGULAR - IDCW)</t>
  </si>
  <si>
    <t>NAV AS ON 31-MAY-22: RS.292.8816 (DIRECT - GROWTH)</t>
  </si>
  <si>
    <t>NAV AS ON 31-MAY-22: RS.160.7794 (DIRECT - IDCW)</t>
  </si>
  <si>
    <t>INF277K01QR4</t>
  </si>
  <si>
    <t>INF277K01PR6</t>
  </si>
  <si>
    <t>GOI - 5.74% (15/11/2026)</t>
  </si>
  <si>
    <t>IN0020210186</t>
  </si>
  <si>
    <t>NAV AS ON 30-NOV-22: RS.15.2346 (REGULAR - MONTHLY IDCW)</t>
  </si>
  <si>
    <t>NAV AS ON 30-NOV-22: RS.42.918 (REGULAR - GROWTH)</t>
  </si>
  <si>
    <t>NAV AS ON 30-NOV-22: RS.20.5612 (REGULAR - PERIODIC IDCW)</t>
  </si>
  <si>
    <t>NAV AS ON 30-NOV-22: RS.17.9943 (DIRECT - MONTHLY IDCW)</t>
  </si>
  <si>
    <t>NAV AS ON 30-NOV-22: RS.47.4879 (DIRECT - GROWTH)</t>
  </si>
  <si>
    <t>NAV AS ON 30-NOV-22: RS.23.2053 (DIRECT - PERIODIC IDCW)</t>
  </si>
  <si>
    <t>NAV AS ON 31-MAY-22: RS.14.8141 (REGULAR - MONTHLY IDCW)</t>
  </si>
  <si>
    <t>NAV AS ON 31-MAY-22: RS.40.8991 (REGULAR - GROWTH)</t>
  </si>
  <si>
    <t>NAV AS ON 31-MAY-22: RS.19.5958 (REGULAR - PERIODIC IDCW)</t>
  </si>
  <si>
    <t>NAV AS ON 31-MAY-22: RS.17.3605 (DIRECT - MONTHLY IDCW)</t>
  </si>
  <si>
    <t>NAV AS ON 31-MAY-22: RS.45.0461 (DIRECT - GROWTH)</t>
  </si>
  <si>
    <t>NAV AS ON 31-MAY-22: RS.22.0074 (DIRECT - PERIODIC IDCW)</t>
  </si>
  <si>
    <t>INE763G01038</t>
  </si>
  <si>
    <t>INE149A01033</t>
  </si>
  <si>
    <t>INE499A01024</t>
  </si>
  <si>
    <t>INE128X01021</t>
  </si>
  <si>
    <t>NAV AS ON 30-NOV-22: RS.82.0913 (REGULAR - IDCW TRIGGER B (10%))</t>
  </si>
  <si>
    <t>NAV AS ON 30-NOV-22: RS.216.1966 (REGULAR - GROWTH)</t>
  </si>
  <si>
    <t>NAV AS ON 30-NOV-22: RS.88.882 (REGULAR - IDCW TRIGGER A (5%))</t>
  </si>
  <si>
    <t>NAV AS ON 30-NOV-22: RS.91.4199 (DIRECT - IDCW TRIGGER B (10%))</t>
  </si>
  <si>
    <t>NAV AS ON 30-NOV-22: RS.237.2588 (DIRECT - GROWTH)</t>
  </si>
  <si>
    <t>NAV AS ON 30-NOV-22: RS.96.267 (DIRECT - IDCW TRIGGER A (5%))</t>
  </si>
  <si>
    <t>NAV AS ON 31-MAY-22: RS.72.0602 (REGULAR - IDCW TRIGGER B (10%))</t>
  </si>
  <si>
    <t>NAV AS ON 31-MAY-22: RS.189.7346 (REGULAR - GROWTH)</t>
  </si>
  <si>
    <t>NAV AS ON 31-MAY-22: RS.78.0176 (REGULAR - IDCW TRIGGER A (5%))</t>
  </si>
  <si>
    <t>NAV AS ON 31-MAY-22: RS.79.8127 (DIRECT - IDCW TRIGGER B (10%))</t>
  </si>
  <si>
    <t>NAV AS ON 31-MAY-22: RS.207.1351 (DIRECT - GROWTH)</t>
  </si>
  <si>
    <t>NAV AS ON 31-MAY-22: RS.84.0443 (DIRECT - IDCW TRIGGER A (5%))</t>
  </si>
  <si>
    <t>INE736A01011</t>
  </si>
  <si>
    <t>INE242A01010</t>
  </si>
  <si>
    <t>LIFE INSURANCE CORPORATION OF INDIA</t>
  </si>
  <si>
    <t>INE0J1Y01017</t>
  </si>
  <si>
    <t>NAV AS ON 30-NOV-22: RS.11.7661 (REGULAR - IDCW)</t>
  </si>
  <si>
    <t>NAV AS ON 30-NOV-22: RS.11.7661 (REGULAR - GROWTH)</t>
  </si>
  <si>
    <t>NAV AS ON 30-NOV-22: RS.12.0995 (DIRECT - IDCW)</t>
  </si>
  <si>
    <t>NAV AS ON 30-NOV-22: RS.12.0995 (DIRECT - GROWTH)</t>
  </si>
  <si>
    <t>NAV AS ON 31-MAY-22: RS.10.5955 (REGULAR - IDCW)</t>
  </si>
  <si>
    <t>NAV AS ON 31-MAY-22: RS.10.5955 (REGULAR - GROWTH)</t>
  </si>
  <si>
    <t>NAV AS ON 31-MAY-22: RS.10.7999 (DIRECT - IDCW)</t>
  </si>
  <si>
    <t>NAV AS ON 31-MAY-22: RS.10.7999 (DIRECT - GROWTH)</t>
  </si>
  <si>
    <t>INE684F01012</t>
  </si>
  <si>
    <t>INE0DD101019</t>
  </si>
  <si>
    <t>INE738I01010</t>
  </si>
  <si>
    <t>INE520A01027</t>
  </si>
  <si>
    <t>B) FOREIGN SECURITIES AND /OR OVERSEAS ETF(S)</t>
  </si>
  <si>
    <t>GLOBAL X CYBERSECURITY ETF (BUG)</t>
  </si>
  <si>
    <t>US37954Y3844</t>
  </si>
  <si>
    <t>COGNIZANT TECHNOLOGY SOLUTIONS CORPORATION  (CLASS A)</t>
  </si>
  <si>
    <t>US1924461023</t>
  </si>
  <si>
    <t>ACCENTURE PLC CLASS A</t>
  </si>
  <si>
    <t>IE00B4BNMY34</t>
  </si>
  <si>
    <t>AMAZON.COM INC.</t>
  </si>
  <si>
    <t>US0231351067</t>
  </si>
  <si>
    <t>ADOBE INC</t>
  </si>
  <si>
    <t>US00724F1012</t>
  </si>
  <si>
    <t>MICROSOFT CORPORATION (MSFT)</t>
  </si>
  <si>
    <t>US5949181045</t>
  </si>
  <si>
    <t>ALPHABET INC. - CLASS A COMMON STOCK</t>
  </si>
  <si>
    <t>US02079K3059</t>
  </si>
  <si>
    <t>GLOBANT S.A</t>
  </si>
  <si>
    <t>LU0974299876</t>
  </si>
  <si>
    <t>FOREIGN SECURITIES AND /OR OVERSEAS ETF(S) TOTAL</t>
  </si>
  <si>
    <t>NAV AS ON 30-NOV-22: RS.33.2661 (REGULAR - IDCW)</t>
  </si>
  <si>
    <t>NAV AS ON 30-NOV-22: RS.33.2661 (REGULAR - GROWTH)</t>
  </si>
  <si>
    <t>NAV AS ON 30-NOV-22: RS.37.3903 (DIRECT - IDCW)</t>
  </si>
  <si>
    <t>NAV AS ON 30-NOV-22: RS.37.3903 (DIRECT - GROWTH)</t>
  </si>
  <si>
    <t>NAV AS ON 31-MAY-22: RS.32.0558 (REGULAR - IDCW)</t>
  </si>
  <si>
    <t>NAV AS ON 31-MAY-22: RS.32.0558 (REGULAR - GROWTH)</t>
  </si>
  <si>
    <t>NAV AS ON 31-MAY-22: RS.35.7234 (DIRECT - IDCW)</t>
  </si>
  <si>
    <t>NAV AS ON 31-MAY-22: RS.35.7234 (DIRECT - GROWTH)</t>
  </si>
  <si>
    <t>INE646L01027</t>
  </si>
  <si>
    <t>INE129A01019</t>
  </si>
  <si>
    <t>NAV AS ON 30-NOV-22: RS.12.0426 (REGULAR - IDCW)</t>
  </si>
  <si>
    <t>NAV AS ON 30-NOV-22: RS.12.0426 (REGULAR - GROWTH)</t>
  </si>
  <si>
    <t>NAV AS ON 30-NOV-22: RS.12.3189 (DIRECT - IDCW)</t>
  </si>
  <si>
    <t>NAV AS ON 30-NOV-22: RS.12.3189 (DIRECT - GROWTH)</t>
  </si>
  <si>
    <t>NAV AS ON 31-MAY-22: RS.10.146 (REGULAR - IDCW)</t>
  </si>
  <si>
    <t>NAV AS ON 31-MAY-22: RS.10.146 (REGULAR - GROWTH)</t>
  </si>
  <si>
    <t>NAV AS ON 31-MAY-22: RS.10.2914 (DIRECT - IDCW)</t>
  </si>
  <si>
    <t>NAV AS ON 31-MAY-22: RS.10.2914 (DIRECT - GROWTH)</t>
  </si>
  <si>
    <t>INE572J01011</t>
  </si>
  <si>
    <t>INE466L01020</t>
  </si>
  <si>
    <t>INE063P01018</t>
  </si>
  <si>
    <t>INE180A01020</t>
  </si>
  <si>
    <t>INE140A01024</t>
  </si>
  <si>
    <t>PIRAMAL PHARMA LTD</t>
  </si>
  <si>
    <t>INE0DK501011</t>
  </si>
  <si>
    <t>NAV AS ON 30-NOV-22: RS.26.4121 (REGULAR - IDCW)</t>
  </si>
  <si>
    <t>NAV AS ON 30-NOV-22: RS.28.7099 (REGULAR - GROWTH)</t>
  </si>
  <si>
    <t>NAV AS ON 30-NOV-22: RS.32.1439 (DIRECT - IDCW)</t>
  </si>
  <si>
    <t>NAV AS ON 30-NOV-22: RS.32.1439 (DIRECT - GROWTH)</t>
  </si>
  <si>
    <t>NAV AS ON 31-MAY-22: RS.21.612 (REGULAR - IDCW)</t>
  </si>
  <si>
    <t>NAV AS ON 31-MAY-22: RS.23.4881 (REGULAR - GROWTH)</t>
  </si>
  <si>
    <t>NAV AS ON 31-MAY-22: RS.26.0742 (DIRECT - IDCW)</t>
  </si>
  <si>
    <t>NAV AS ON 31-MAY-22: RS.26.0742 (DIRECT - GROWTH)</t>
  </si>
  <si>
    <t>INE371P01015</t>
  </si>
  <si>
    <t>BNK2FNSEDEC2022FUT^</t>
  </si>
  <si>
    <t>CANARA BANK^</t>
  </si>
  <si>
    <t>IND29FNSEDEC2022FUT^</t>
  </si>
  <si>
    <t>INF277K011T0</t>
  </si>
  <si>
    <t>GOI - 6.69% (27/06/2024)</t>
  </si>
  <si>
    <t>IN0020220052</t>
  </si>
  <si>
    <t>SDL MADHYA PRADESH 6.69% (17/03/2025)</t>
  </si>
  <si>
    <t>IN2120200273</t>
  </si>
  <si>
    <t>GOI - 5.15% (09/11/2025)</t>
  </si>
  <si>
    <t>IN0020200278</t>
  </si>
  <si>
    <t>GOI - 5.22% (15/06/2025)</t>
  </si>
  <si>
    <t>IN0020200112</t>
  </si>
  <si>
    <t>SDL MAHARASHTRA 9.38% (23/04/2024)</t>
  </si>
  <si>
    <t>IN2220140015</t>
  </si>
  <si>
    <t>SDL MAHARASHTRA 9.39% (20/11/2023)</t>
  </si>
  <si>
    <t>IN2220130123</t>
  </si>
  <si>
    <t>SDL MAHARASHTRA 8.62% (20/02/2023)</t>
  </si>
  <si>
    <t>IN2220120108</t>
  </si>
  <si>
    <t>SDL MAHARASHTRA 9.36% (06/11/2023)</t>
  </si>
  <si>
    <t>IN2220130115</t>
  </si>
  <si>
    <t>SDL ANDHRA PRADESH 9.55% (11/09/2023)</t>
  </si>
  <si>
    <t>IN1020130069</t>
  </si>
  <si>
    <t>IN0020160035</t>
  </si>
  <si>
    <t>INE001A07TL4</t>
  </si>
  <si>
    <t>** 07.20 % NABARD - 23/09/2025</t>
  </si>
  <si>
    <t>INE261F08DR2</t>
  </si>
  <si>
    <t>** 07.40 % NABARD - 30/01/2026</t>
  </si>
  <si>
    <t>INE261F08DO9</t>
  </si>
  <si>
    <t>** 07.20 % EXIM - 05/06/2025</t>
  </si>
  <si>
    <t>INE514E08FY8</t>
  </si>
  <si>
    <t>** 07.15 % SMALL INDUST DEVLOP BANK  OF INDIA - 02/06/2025</t>
  </si>
  <si>
    <t>INE556F08JY8</t>
  </si>
  <si>
    <t>INE414G07FF7</t>
  </si>
  <si>
    <t>INE115A07PZ0</t>
  </si>
  <si>
    <t>INE020B08DJ8</t>
  </si>
  <si>
    <t>** 05.70 % NABARD - 31/07/2025</t>
  </si>
  <si>
    <t>INE261F08DK7</t>
  </si>
  <si>
    <t>INE118D07195</t>
  </si>
  <si>
    <t>INE121A07OI7</t>
  </si>
  <si>
    <t>** 08.20 % POWER FINANCE CORPORATION - 10/03/2025</t>
  </si>
  <si>
    <t>INE134E08GY3</t>
  </si>
  <si>
    <t>INE001A07RV7</t>
  </si>
  <si>
    <t>INE242A08445</t>
  </si>
  <si>
    <t>INE115A07OQ2</t>
  </si>
  <si>
    <t>INE020B08CT9</t>
  </si>
  <si>
    <t>** 06.83 % POWER FINANCE CORPORATION - 24/04/2023</t>
  </si>
  <si>
    <t>INE134E08KO6</t>
  </si>
  <si>
    <t>INE115A07PW7</t>
  </si>
  <si>
    <t>INE377Y07318</t>
  </si>
  <si>
    <t>** 05.00 % NABARD - 11/03/2024</t>
  </si>
  <si>
    <t>INE261F08CY0</t>
  </si>
  <si>
    <t>** 07.23 % SMALL INDUST DEVLOP BANK  OF INDIA - 09/03/2026</t>
  </si>
  <si>
    <t>INE556F08KC2</t>
  </si>
  <si>
    <t>INE020B08CK8</t>
  </si>
  <si>
    <t>** 05.40 % EXIM - 31/03/2025</t>
  </si>
  <si>
    <t>INE514E08FX0</t>
  </si>
  <si>
    <t>INE756I07EA1</t>
  </si>
  <si>
    <t>** 05.14 % NABARD - 31/01/2024</t>
  </si>
  <si>
    <t>INE261F08CK9</t>
  </si>
  <si>
    <t>INE306N07KK1</t>
  </si>
  <si>
    <t>** POWER FINANCE CORPORATION - 02/08/2024 - FRB</t>
  </si>
  <si>
    <t>INE134E08LJ4</t>
  </si>
  <si>
    <t>INE001A07SR3</t>
  </si>
  <si>
    <t>** 07.04 % POWER FINANCE CORPORATION - 14/04/2023</t>
  </si>
  <si>
    <t>INE134E08KJ6</t>
  </si>
  <si>
    <t>** 06.50 % NABARD - 17/04/2023</t>
  </si>
  <si>
    <t>INE261F08CD4</t>
  </si>
  <si>
    <t>INE306N07ME0</t>
  </si>
  <si>
    <t>** 08.60 % POWER FINANCE CORPORATION - 07/08/2024</t>
  </si>
  <si>
    <t>INE134E08BP2</t>
  </si>
  <si>
    <t>INE020B08CC5</t>
  </si>
  <si>
    <t>INE121A07PW5</t>
  </si>
  <si>
    <t>INE848E07BA1</t>
  </si>
  <si>
    <t>** 05.32 % NATIONAL HOUSING BANK - 01/09/2023</t>
  </si>
  <si>
    <t>INE557F08FK3</t>
  </si>
  <si>
    <t>INE020B08DR1</t>
  </si>
  <si>
    <t>INE020B08930</t>
  </si>
  <si>
    <t>INE775A08048</t>
  </si>
  <si>
    <t>INE969M07010</t>
  </si>
  <si>
    <t>NAV AS ON 30-NOV-22: RS.15.5447 (REGULAR - IDCW)</t>
  </si>
  <si>
    <t>NAV AS ON 30-NOV-22: RS.15.5447 (REGULAR - GROWTH)</t>
  </si>
  <si>
    <t>NAV AS ON 30-NOV-22: RS.16.6056 (DIRECT - IDCW)</t>
  </si>
  <si>
    <t>NAV AS ON 30-NOV-22: RS.16.6056 (DIRECT - GROWTH)</t>
  </si>
  <si>
    <t>NAV AS ON 31-MAY-22: RS.14.4109 (REGULAR - IDCW)</t>
  </si>
  <si>
    <t>NAV AS ON 31-MAY-22: RS.14.4109 (REGULAR - GROWTH)</t>
  </si>
  <si>
    <t>NAV AS ON 31-MAY-22: RS.15.2771 (DIRECT - IDCW)</t>
  </si>
  <si>
    <t>NAV AS ON 31-MAY-22: RS.15.2771 (DIRECT - GROWTH)</t>
  </si>
  <si>
    <t>INE020B01018</t>
  </si>
  <si>
    <t>INE134E01011</t>
  </si>
  <si>
    <t>INE114A01011</t>
  </si>
  <si>
    <t>INE010B01027</t>
  </si>
  <si>
    <t>INE148I01020</t>
  </si>
  <si>
    <t>INE885A01032</t>
  </si>
  <si>
    <t>INE674K01013</t>
  </si>
  <si>
    <t>INE947Q01028</t>
  </si>
  <si>
    <t>INE119A01028</t>
  </si>
  <si>
    <t>INE111A01025</t>
  </si>
  <si>
    <t>INE113A01013</t>
  </si>
  <si>
    <t>INE745G01035</t>
  </si>
  <si>
    <t>INE522D01027</t>
  </si>
  <si>
    <t>INE124G01033</t>
  </si>
  <si>
    <t>INE438A01022</t>
  </si>
  <si>
    <t>INE101D01020</t>
  </si>
  <si>
    <t>INE383A01012</t>
  </si>
  <si>
    <t>Minerals &amp; Mining</t>
  </si>
  <si>
    <t>INE584A01023</t>
  </si>
  <si>
    <t>PUNJAB NATIONAL BANK</t>
  </si>
  <si>
    <t>INE160A01022</t>
  </si>
  <si>
    <t>INE823G01014</t>
  </si>
  <si>
    <t>INE531E01026</t>
  </si>
  <si>
    <t>INE002S01010</t>
  </si>
  <si>
    <t>INE463A01038</t>
  </si>
  <si>
    <t>INE855B01025</t>
  </si>
  <si>
    <t>INE716A01013</t>
  </si>
  <si>
    <t>INE00R701025</t>
  </si>
  <si>
    <t>INE776C01039</t>
  </si>
  <si>
    <t>INE318A01026</t>
  </si>
  <si>
    <t>BANK OF BARODA^</t>
  </si>
  <si>
    <t>PUNJAB NATIONAL BANK^</t>
  </si>
  <si>
    <t>OIL &amp; NATURAL GAS CO.^</t>
  </si>
  <si>
    <t>INF277K01YE6</t>
  </si>
  <si>
    <t>INF277K01OK4</t>
  </si>
  <si>
    <t>IN0020030014</t>
  </si>
  <si>
    <t>INE115A07PC9</t>
  </si>
  <si>
    <t>INE001A07SU7</t>
  </si>
  <si>
    <t>** 05.23 % NABARD - 31/01/2025</t>
  </si>
  <si>
    <t>INE261F08DI1</t>
  </si>
  <si>
    <t>INE941D07133</t>
  </si>
  <si>
    <t>NAV AS ON 30-NOV-22: RS.11.4585 (REGULAR - MONTHLY IDCW)</t>
  </si>
  <si>
    <t>NAV AS ON 30-NOV-22: RS.11.9875 (REGULAR - GROWTH)</t>
  </si>
  <si>
    <t>NAV AS ON 30-NOV-22: RS.11.8711 (DIRECT - MONTHLY IDCW)</t>
  </si>
  <si>
    <t>NAV AS ON 30-NOV-22: RS.12.3559 (DIRECT - GROWTH)</t>
  </si>
  <si>
    <t>NAV AS ON 31-MAY-22: RS.11.244 (REGULAR - MONTHLY IDCW)</t>
  </si>
  <si>
    <t>NAV AS ON 31-MAY-22: RS.11.7619 (REGULAR - GROWTH)</t>
  </si>
  <si>
    <t>NAV AS ON 31-MAY-22: RS.11.5755 (DIRECT - MONTHLY IDCW)</t>
  </si>
  <si>
    <t>NAV AS ON 31-MAY-22: RS.12.0755 (DIRECT - GROWTH)</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</si>
  <si>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</si>
  <si>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AVERAGE MATURITY :   2.33 YEARS</t>
  </si>
  <si>
    <t>NAV AS ON 31-MAY-22: RS.27.3135 (DIRECT - GROWTH)</t>
  </si>
  <si>
    <t>NAV AS ON 31-MAY-22: RS.24.2112 (REGULAR - GROWTH)</t>
  </si>
  <si>
    <t>NAV AS ON 30-NOV-22: RS.28.6596 (DIRECT - GROWTH)</t>
  </si>
  <si>
    <t>NAV AS ON 30-NOV-22: RS.25.2504 (REGULAR - GROWTH)</t>
  </si>
  <si>
    <t>TOTAL OUTSTANDING EXPOSURE IN DERIVATIVE INSTRUMENTS:</t>
  </si>
  <si>
    <t xml:space="preserve">TOTAL BELOW INVESTMENT GRADE OR DEFAULT PROVIDED FOR: </t>
  </si>
  <si>
    <t>** VARANASI SANGAM EXPRESSWAY PVT. LTD - 29/12/2034 - FRB</t>
  </si>
  <si>
    <t>** 06.40 % JAMNAGAR UTILITIES &amp; POWER PVT. LTD - 29/09/2026</t>
  </si>
  <si>
    <t>** 05.70 % BAJAJ HOUSING FINANCE LTD - 10/06/2024</t>
  </si>
  <si>
    <t>IN2220140155</t>
  </si>
  <si>
    <t>SDL MAHARASHTRA 8.44% (26/11/2024)</t>
  </si>
  <si>
    <t>IN0020120047</t>
  </si>
  <si>
    <t>GOI -  8.20% (24/09/2025)</t>
  </si>
  <si>
    <t>IN0020060078</t>
  </si>
  <si>
    <t>GOI 8.24% 15/02/2027</t>
  </si>
  <si>
    <t>KIRLOSKAR PNEUMATIC COMPANY LTD</t>
  </si>
  <si>
    <t>UTI ASSET MANAGEMENT COMPANY LTD</t>
  </si>
  <si>
    <t>HITACHI ENERGY INDIA LTD</t>
  </si>
  <si>
    <t>INDUSIND BANK LTD</t>
  </si>
  <si>
    <t>PROCTER &amp; GAMBLE HEALTH LTD</t>
  </si>
  <si>
    <t>OBEROI REALTY LTD</t>
  </si>
  <si>
    <t>POWER GRID CORPORATION OF INDIA LTD</t>
  </si>
  <si>
    <t>MATRIMONY.COM LTD</t>
  </si>
  <si>
    <t>CRAFTSMAN AUTOMATION LTD</t>
  </si>
  <si>
    <t>HDFC ASSET MANAGEMENT COMPANY LTD</t>
  </si>
  <si>
    <t>ACC LTD</t>
  </si>
  <si>
    <t>HDFC LIFE INSURANCE CO. LTD</t>
  </si>
  <si>
    <t>KAJARIA CERAMICS LTD</t>
  </si>
  <si>
    <t>SBI LIFE INSURANCE COMPANY LTD</t>
  </si>
  <si>
    <t>ASTRAL LTD (ERSTWHILE ASTRAL POLY TECHNIK LTD)</t>
  </si>
  <si>
    <t>METRO BRANDS LTD</t>
  </si>
  <si>
    <t>KOTAK MAHINDRA BANK LTD</t>
  </si>
  <si>
    <t>3M INDIA LTD</t>
  </si>
  <si>
    <t>HCL TECHNOLOGIES LTD</t>
  </si>
  <si>
    <t>UNITED SPIRITS LTD</t>
  </si>
  <si>
    <t>AVENUE SUPERMARTS LTD</t>
  </si>
  <si>
    <t>ASIAN PAINTS (INDIA) LTD</t>
  </si>
  <si>
    <t>ZEE ENTERTAINMENT ENTERPRISES LTD</t>
  </si>
  <si>
    <t>HAVELLS INDIA LTD</t>
  </si>
  <si>
    <t>TITAN COMPANY LTD</t>
  </si>
  <si>
    <t>EICHER MOTORS LTD</t>
  </si>
  <si>
    <t>APL APOLLO TUBES LTD</t>
  </si>
  <si>
    <t>WESTLIFE FOODWORLD LTD</t>
  </si>
  <si>
    <t>TATA CONSUMER PRODUCTS LTD</t>
  </si>
  <si>
    <t>TATA CONSULTANCY SERVICES LTD</t>
  </si>
  <si>
    <t>BHARAT ELECTRONICS LTD</t>
  </si>
  <si>
    <t>POLYCAB INDIA LTD</t>
  </si>
  <si>
    <t>AMBUJA CEMENTS LTD</t>
  </si>
  <si>
    <t>CERA SANITARYWARE LTD</t>
  </si>
  <si>
    <t>JUBILANT FOODWORKS LTD</t>
  </si>
  <si>
    <t>RADICO KHAITAN LTD</t>
  </si>
  <si>
    <t>AXIS BANK LTD</t>
  </si>
  <si>
    <t>SBI CARDS AND PAYMENT SERVICES LTD</t>
  </si>
  <si>
    <t>ITC LTD</t>
  </si>
  <si>
    <t>RELIANCE INDUSTRIES LTD</t>
  </si>
  <si>
    <t>HDFC BANK LTD</t>
  </si>
  <si>
    <t>ICICI BANK LTD</t>
  </si>
  <si>
    <t>Benchmark Risk-O-Meter</t>
  </si>
  <si>
    <t>Scheme Risk-O-Meter</t>
  </si>
  <si>
    <t>TRSF-CONSERVATIVE PLAN: • Long Term Capital Appreciation &amp; Current Income. • A debt oriented (between 70%-100%) savings scheme which provides tool for retirement planning to individual investors</t>
  </si>
  <si>
    <t>This product is suitable for investors who are seeking*:</t>
  </si>
  <si>
    <t>(An open ended retirement solution oriented scheme having a lock-in of 5 years or till retirement age (whichever is earlier))</t>
  </si>
  <si>
    <t>Tata Money Market Fund</t>
  </si>
  <si>
    <t>(An open ended debt scheme investing in money market instruments. A Relatively Low Interest Rate Risk and Moderate Credit Risk.)</t>
  </si>
  <si>
    <t>•Regular Income Over Short Term.</t>
  </si>
  <si>
    <t>•Investment in Money Market Instruments.</t>
  </si>
  <si>
    <t>Potential Risk Class</t>
  </si>
  <si>
    <t>Credit Risk →</t>
  </si>
  <si>
    <t>Relatively Low (Class A)</t>
  </si>
  <si>
    <t>Moderate (Class B)</t>
  </si>
  <si>
    <t>Relatively High (Class C)</t>
  </si>
  <si>
    <t>Interest Rate Risk ↓</t>
  </si>
  <si>
    <t>Relatively Low (Class I)</t>
  </si>
  <si>
    <t>B-I</t>
  </si>
  <si>
    <t>Moderate (Class II)</t>
  </si>
  <si>
    <t>Relatively High (Class III)</t>
  </si>
  <si>
    <t>SDL MAHARASHTRA 8.62% (06/03/2023)</t>
  </si>
  <si>
    <t>IN2220120116</t>
  </si>
  <si>
    <t>SDL ANDHRA PRADESH 8.59% (23/01/2023)</t>
  </si>
  <si>
    <t>IN1020120177</t>
  </si>
  <si>
    <t>SDL GUJARAT 8.58% (23/01/2023)</t>
  </si>
  <si>
    <t>IN1520120131</t>
  </si>
  <si>
    <t>SDL KARNATAKA 8.90% (19/12/2022)</t>
  </si>
  <si>
    <t>IN1920120079</t>
  </si>
  <si>
    <t>SDL MAHARASHTRA 8.90% (19/12/2022)</t>
  </si>
  <si>
    <t>IN2220120074</t>
  </si>
  <si>
    <t>SDL KERALA 8.93% (19/12/2022)</t>
  </si>
  <si>
    <t>IN2020120076</t>
  </si>
  <si>
    <t>SDL MADHYA PRADESH 8.60% (23/01/2023)</t>
  </si>
  <si>
    <t>IN2120120026</t>
  </si>
  <si>
    <t>SDL KARNATAKA 7.97% (05/12/2022)</t>
  </si>
  <si>
    <t>IN1920180099</t>
  </si>
  <si>
    <t>SDL KARNATAKA 8.62% (20/02/2023)</t>
  </si>
  <si>
    <t>IN1920120087</t>
  </si>
  <si>
    <t>SDL GUJARAT  8.89% (19/12/2022)</t>
  </si>
  <si>
    <t>IN1520120123</t>
  </si>
  <si>
    <t>SDL MAHARASHTRA 8.63% (09/01/2023)</t>
  </si>
  <si>
    <t>IN2220120082</t>
  </si>
  <si>
    <t>SDL ANDHRA PRADESH 8.72% (06/02/2023)</t>
  </si>
  <si>
    <t>IN1020120185</t>
  </si>
  <si>
    <t>SDL KERALA 8.60% (23/01/2023)</t>
  </si>
  <si>
    <t>IN2020120092</t>
  </si>
  <si>
    <t>** - HDFC BANK LTD - CD - 13/04/2023</t>
  </si>
  <si>
    <t>INE040A16DG7</t>
  </si>
  <si>
    <t>** TREASURY BILL 182 DAYS (30/03/2023)</t>
  </si>
  <si>
    <t>IN002022Y278</t>
  </si>
  <si>
    <t>** - BANK OF BARODA - CD - 10/04/2023</t>
  </si>
  <si>
    <t>INE028A16CV3</t>
  </si>
  <si>
    <t>** - CANARA BANK - CD - 03/04/2023</t>
  </si>
  <si>
    <t>INE476A16TX4</t>
  </si>
  <si>
    <t>** TREASURY BILL 182 DAYS (25/05/2023)</t>
  </si>
  <si>
    <t>IN002022Y351</t>
  </si>
  <si>
    <t>** TREASURY BILL 364 DAYS (09/02/2023)</t>
  </si>
  <si>
    <t>IN002021Z475</t>
  </si>
  <si>
    <t>** - TATA STEEL LTD - CP - 19/01/2023</t>
  </si>
  <si>
    <t>ICRA-A1+</t>
  </si>
  <si>
    <t>INE081A14DO0</t>
  </si>
  <si>
    <t>** - INDUSIND BANK LTD - CD - 31/01/2023</t>
  </si>
  <si>
    <t>INE095A16O29</t>
  </si>
  <si>
    <t>** - SMALL INDUST DEVLOP BANK  OF INDIA - CD - 22/02/2023</t>
  </si>
  <si>
    <t>INE556F16937</t>
  </si>
  <si>
    <t>** - CANARA BANK - CD - 10/03/2023</t>
  </si>
  <si>
    <t>INE476A16TR6</t>
  </si>
  <si>
    <t>** - SMALL INDUST DEVLOP BANK  OF INDIA - CP - 20/03/2023</t>
  </si>
  <si>
    <t>INE556F14II1</t>
  </si>
  <si>
    <t>** - SUNDARAM HOME FINANCE LTD - CP - 20/03/2023</t>
  </si>
  <si>
    <t>INE667F14GA7</t>
  </si>
  <si>
    <t>** - LIC HOUSING FINANCE LTD - CP - 15/05/2023</t>
  </si>
  <si>
    <t>INE115A14DY5</t>
  </si>
  <si>
    <t>** - STANDARD CHARTERED CAPITAL LTD - CP - 12/05/2023</t>
  </si>
  <si>
    <t>INE403G14PW0</t>
  </si>
  <si>
    <t>** - HDFC LTD - CP - 23/11/2023</t>
  </si>
  <si>
    <t>INE001A14ZT0</t>
  </si>
  <si>
    <t>** - BANK OF BARODA - CD - 14/02/2023</t>
  </si>
  <si>
    <t>INE028A16CO8</t>
  </si>
  <si>
    <t>** - TATA TELESERVICES LTD - CP - 24/02/2023</t>
  </si>
  <si>
    <t>INE037E14AG6</t>
  </si>
  <si>
    <t>** - VEDANTA LTD - CP - 31/01/2023</t>
  </si>
  <si>
    <t>INE205A14XB0</t>
  </si>
  <si>
    <t>** - LIC HOUSING FINANCE LTD - CP - 13/03/2023</t>
  </si>
  <si>
    <t>INE115A14DV1</t>
  </si>
  <si>
    <t>** - CAN FIN HOMES LTD - CP - 23/03/2023</t>
  </si>
  <si>
    <t>INE477A14BZ0</t>
  </si>
  <si>
    <t>** - KOTAK MAHINDRA PRIME LTD - CP - 03/04/2023</t>
  </si>
  <si>
    <t>INE916D141S6</t>
  </si>
  <si>
    <t>** TREASURY BILL 182 DAYS (11/05/2023)</t>
  </si>
  <si>
    <t>IN002022Y336</t>
  </si>
  <si>
    <t>** TREASURY BILL 364 DAYS (16/02/2023)</t>
  </si>
  <si>
    <t>IN002021Z483</t>
  </si>
  <si>
    <t>** - IIFL WEALTH PRIME LTD - CP - 30/01/2023</t>
  </si>
  <si>
    <t>INE248U14LS7</t>
  </si>
  <si>
    <t>** - IIFL WEALTH MANAGEMENT LTD - CP - 31/01/2023</t>
  </si>
  <si>
    <t>INE466L14BF2</t>
  </si>
  <si>
    <t>** - AXIS BANK LTD - CD - 14/02/2023</t>
  </si>
  <si>
    <t>INE238A169Z6</t>
  </si>
  <si>
    <t>** - TATA TELESERVICES (MAHARASHTRA) LTD - CP - 10/03/2023</t>
  </si>
  <si>
    <t>INE517B14883</t>
  </si>
  <si>
    <t>** - MOTILAL OSWAL FINVEST LTD - CP - 10/03/2023</t>
  </si>
  <si>
    <t>INE01WN14629</t>
  </si>
  <si>
    <t>** - AXIS BANK LTD - CD - 16/01/2023</t>
  </si>
  <si>
    <t>INE238A166Z2</t>
  </si>
  <si>
    <t>** - KEC INTERNATIONAL LTD - CP - 30/01/2023</t>
  </si>
  <si>
    <t>INE389H14IM5</t>
  </si>
  <si>
    <t>** - DEUTSCHE INVESTMENT INDIA PVT LTD - CP - 07/02/2023</t>
  </si>
  <si>
    <t>INE144H14FC1</t>
  </si>
  <si>
    <t>** - MOTILAL OSWAL FINANCIAL SERV. LTD - CP - 17/03/2023</t>
  </si>
  <si>
    <t>INE338I14DS8</t>
  </si>
  <si>
    <t>** - KOTAK MAHINDRA INVESTMENTS LTD - CP - 03/04/2023</t>
  </si>
  <si>
    <t>INE975F14XR3</t>
  </si>
  <si>
    <t>** - HDFC BANK LTD - CD - 15/05/2023</t>
  </si>
  <si>
    <t>INE040A16DF9</t>
  </si>
  <si>
    <t>** - TATA TELESERVICES (MAHARASHTRA) LTD - CP - 04/05/2023</t>
  </si>
  <si>
    <t>INE517B14891</t>
  </si>
  <si>
    <t>** - AXIS BANK LTD - CD - 23/11/2023</t>
  </si>
  <si>
    <t>** - TATA TELESERVICES LTD - CP - 10/11/2023</t>
  </si>
  <si>
    <t>INE037E14AI2</t>
  </si>
  <si>
    <t>** - CHOLAMANDALAM INVT &amp; FIN  CO LTD - CP - 03/02/2023</t>
  </si>
  <si>
    <t>INE121A14UE9</t>
  </si>
  <si>
    <t>** - STANDARD CHARTERED CAPITAL LTD - CP - 12/04/2023</t>
  </si>
  <si>
    <t>INE403G14QC0</t>
  </si>
  <si>
    <t>** - STANDARD CHARTERED CAPITAL LTD - CP - 09/06/2023</t>
  </si>
  <si>
    <t>INE403G14QA4</t>
  </si>
  <si>
    <t>** - TATA TELESERVICES (MAHARASHTRA) LTD - CP - 14/12/2022</t>
  </si>
  <si>
    <t>INE517B14909</t>
  </si>
  <si>
    <t>** - CANARA BANK - CD - 24/02/2023</t>
  </si>
  <si>
    <t>INE476A16TM7</t>
  </si>
  <si>
    <t>** - JM FINANCIAL SERVICES LTD - CP - 20/02/2023</t>
  </si>
  <si>
    <t>INE012I14NI9</t>
  </si>
  <si>
    <t>** - JM FINANCIAL SERVICES LTD - CP - 21/02/2023</t>
  </si>
  <si>
    <t>INE012I14NH1</t>
  </si>
  <si>
    <t>** - AXIS BANK LTD - CD - 07/03/2023</t>
  </si>
  <si>
    <t>INE238A161Z3</t>
  </si>
  <si>
    <t>** - CANARA BANK - CD - 21/03/2023</t>
  </si>
  <si>
    <t>INE476A16TT2</t>
  </si>
  <si>
    <t>** TREASURY BILL 182 DAYS (01/06/2023)</t>
  </si>
  <si>
    <t>IN002022Y369</t>
  </si>
  <si>
    <t>** - KEC INTERNATIONAL LTD - CP - 13/12/2022</t>
  </si>
  <si>
    <t>INE389H14IS2</t>
  </si>
  <si>
    <t>** - IDFC FIRST BANK LTD - CD - 10/01/2023</t>
  </si>
  <si>
    <t>INE092T16RH6</t>
  </si>
  <si>
    <t>** - NABARD - CD - 08/02/2023</t>
  </si>
  <si>
    <t>INE261F16637</t>
  </si>
  <si>
    <t>** - AXIS BANK LTD - CD - 28/02/2023</t>
  </si>
  <si>
    <t>INE238AD6066</t>
  </si>
  <si>
    <t>** - L&amp;T FINANCE LTD - CP - 05/06/2023</t>
  </si>
  <si>
    <t>INE027E14MY5</t>
  </si>
  <si>
    <t>** - STANDARD CHARTERED CAPITAL LTD - CP - 15/09/2023</t>
  </si>
  <si>
    <t>INE403G14QE6</t>
  </si>
  <si>
    <t>** TREASURY BILL 364 DAYS (30/03/2023)</t>
  </si>
  <si>
    <t>IN002021Z541</t>
  </si>
  <si>
    <t>(C) TREPS</t>
  </si>
  <si>
    <t>D) REPO</t>
  </si>
  <si>
    <t>Provided in the below table</t>
  </si>
  <si>
    <t>NAV AS ON 30-NOV-22: RS.3902.1905 (REGULAR - GROWTH)</t>
  </si>
  <si>
    <t>NAV AS ON 30-NOV-22: RS.1114.52 (REGULAR - DAILY IDCW)</t>
  </si>
  <si>
    <t>NAV AS ON 30-NOV-22: RS.3949.2285 (DIRECT - GROWTH)</t>
  </si>
  <si>
    <t>NAV AS ON 30-NOV-22: RS.1114.52 (DIRECT - DAILY IDCW)</t>
  </si>
  <si>
    <t>NAV AS ON 31-MAY-22: RS.3796.8859 (REGULAR - GROWTH)</t>
  </si>
  <si>
    <t>NAV AS ON 31-MAY-22: RS.1114.4071 (REGULAR - DAILY IDCW)</t>
  </si>
  <si>
    <t>NAV AS ON 31-MAY-22: RS.3838.0439 (DIRECT - GROWTH)</t>
  </si>
  <si>
    <t>NAV AS ON 31-MAY-22: RS.1114.52 (DIRECT - DAILY IDCW)</t>
  </si>
  <si>
    <t>DIVIDEND DECLARED: PLEASE REFER DIVIDEND HISTORY TABLE</t>
  </si>
  <si>
    <t>AVERAGE MATURITY :  3.80 MONTHS</t>
  </si>
  <si>
    <t>Details of Intra Scheme Investments as per given below Table</t>
  </si>
  <si>
    <t>Name of the Schemes</t>
  </si>
  <si>
    <t>Amount Invested ( Rs Crores)</t>
  </si>
  <si>
    <t>% of Investment by the Invested scheme</t>
  </si>
  <si>
    <t>Tata Arbitrage Fund</t>
  </si>
  <si>
    <t>Tata Equity Savings Fund</t>
  </si>
  <si>
    <t>DETAILS OF INSTRUMENTS BELOW INVESTMENT GRADE OR DEFAULT</t>
  </si>
  <si>
    <t>Name  / Description Of The Security</t>
  </si>
  <si>
    <t>ISIN Number</t>
  </si>
  <si>
    <t>value of the security considered under net receivables  (value recognized in NAV in absolute terms. Rupees in Lakhs)</t>
  </si>
  <si>
    <t xml:space="preserve">value of the security considered under net receivables ( value recognized in NAV as % to NAV) </t>
  </si>
  <si>
    <t xml:space="preserve">Total Amount due ( principal and interest ) 
(Rupees in Lakhs) </t>
  </si>
  <si>
    <t>INFRASTRUCTURE LEASING &amp; FINANCIAL SERVICES LTD CP (29/10/2018)</t>
  </si>
  <si>
    <t>INE871D14KF1</t>
  </si>
  <si>
    <t>Nil</t>
  </si>
  <si>
    <t xml:space="preserve"> -   </t>
  </si>
  <si>
    <t>$</t>
  </si>
  <si>
    <t>$  - INFRASTRUCTURE LEASING &amp; FINANCIAL SERVICES LTD CP (29/10/2018) - Principal due on 29th October 2018 is Rs 5,000.00 Lakhs</t>
  </si>
  <si>
    <t>TATA SHORT TERM BOND FUND (The scheme had 1 segregated portfolio which was created under Tata Corporate Bond Fund ).</t>
  </si>
  <si>
    <t>Tata Short Term Bond Fund</t>
  </si>
  <si>
    <t>(An open ended short term debt scheme investing in instruments with Macaulay duration between 1 year and 3 years (Refer to page no. 15 of SID). A Relatively High Interest Rate Risk and Moderate Credit Risk.)</t>
  </si>
  <si>
    <t>•Regular Fixed Income for Short Term.</t>
  </si>
  <si>
    <t>•Investment in Debt / Money Market instruments / GovernmentSecurities.</t>
  </si>
  <si>
    <t xml:space="preserve">Interest Rate Risk </t>
  </si>
  <si>
    <t>↓</t>
  </si>
  <si>
    <t>B-III</t>
  </si>
  <si>
    <t>GOI - 5.63% (12/04/2026) #</t>
  </si>
  <si>
    <t>SDL RAJASTHAN 6.56% (30/10/2023)</t>
  </si>
  <si>
    <t>IN2920190245</t>
  </si>
  <si>
    <t>SDL GUJARAT  5.39% (31/03/2024)</t>
  </si>
  <si>
    <t>IN1520200313</t>
  </si>
  <si>
    <t>SDL GUJARAT  7.19% (25/01/2027)</t>
  </si>
  <si>
    <t>IN1520160186</t>
  </si>
  <si>
    <t>GOI - 6.54% (17/01/2032)</t>
  </si>
  <si>
    <t>IN0020210244</t>
  </si>
  <si>
    <t>GOI - 5.79% (11/05/2030)</t>
  </si>
  <si>
    <t>IN0020200070</t>
  </si>
  <si>
    <t>SDL TAMILNADU 8.18% (19/12/2028)</t>
  </si>
  <si>
    <t>IN3120180192</t>
  </si>
  <si>
    <t>** 07.90 % BAJAJ FINANCE LTD - 17/11/2025</t>
  </si>
  <si>
    <t>** 07.25 % SMALL INDUST DEVLOP BANK  OF INDIA - 31/07/2025</t>
  </si>
  <si>
    <t>INE556F08KA6</t>
  </si>
  <si>
    <t>** 08.70 % POWER GRID CORPORATION OF INDIA LTD - 15/07/2023</t>
  </si>
  <si>
    <t>INE752E07LB2</t>
  </si>
  <si>
    <t>** RELIANCE INDUSTRIES LTD - 21/09/2023 - FRB</t>
  </si>
  <si>
    <t>INE002A08658</t>
  </si>
  <si>
    <t>** 07.61 % LIC HOUSING FINANCE LTD - 30/07/2025</t>
  </si>
  <si>
    <t>** 07.42 % BAJAJ HOUSING FINANCE LTD - 12/07/2024</t>
  </si>
  <si>
    <t>** 06.49 % YARROW INFRASTRUCTURE PVT LTD - 01/07/2024</t>
  </si>
  <si>
    <t>** 07.40 % SUNDARAM FIN LTD - 26/08/2025</t>
  </si>
  <si>
    <t>INE660A07RH9</t>
  </si>
  <si>
    <t>** 06.64 % MANGALORE REFINERY &amp; PETROCHEMICALS LTD - 14/04/2023</t>
  </si>
  <si>
    <t>INE103A08027</t>
  </si>
  <si>
    <t>** 07.40 % LIC HOUSING FINANCE LTD - 06/09/2024</t>
  </si>
  <si>
    <t>INE115A07ML7</t>
  </si>
  <si>
    <t>** 08.25 % INDIAN RAILWAYS FINANCE CORPORATION LTD - 28/02/2024</t>
  </si>
  <si>
    <t>INE053F07BB3</t>
  </si>
  <si>
    <t>** REC LTD - 31/10/2024 - FRB</t>
  </si>
  <si>
    <t>** HDFC LTD - 30/09/2024 - FRB</t>
  </si>
  <si>
    <t>** 06.90 % LIC HOUSING FINANCE LTD - 16/11/2023</t>
  </si>
  <si>
    <t>INE115A07PX5</t>
  </si>
  <si>
    <t>** 05.69 % REC LTD - 30/09/2023</t>
  </si>
  <si>
    <t>** 05.27 % NABARD - 23/07/2024</t>
  </si>
  <si>
    <t>INE261F08DF7</t>
  </si>
  <si>
    <t>** 06.49 % VECTOR GREEN PRAYAGRAJ SOLAR PVT LTD - 01/07/2024</t>
  </si>
  <si>
    <t>INE935V07012</t>
  </si>
  <si>
    <t>** 07.20 % SIKKA PORTS AND TERMINALS LTD - 16/06/2023</t>
  </si>
  <si>
    <t>INE941D07190</t>
  </si>
  <si>
    <t>** 07.35 % HDFC LTD - 10/02/2025</t>
  </si>
  <si>
    <t>INE001A07SG6</t>
  </si>
  <si>
    <t>** 05.42 % HDB FINANCIAL SERVICES LTD - 17/01/2024</t>
  </si>
  <si>
    <t>** 04.78 % HOUSING &amp; URBAN DEVELOPMENT CORPORATION LTD - 28/02/2024</t>
  </si>
  <si>
    <t>INE031A08822</t>
  </si>
  <si>
    <t>** 09.25 % INDIA INFRADEBT LTD - 19/06/2023</t>
  </si>
  <si>
    <t>INE537P07430</t>
  </si>
  <si>
    <t>** 08.37 % INDIA INFRADEBT LTD - 28/02/2023</t>
  </si>
  <si>
    <t>INE537P07406</t>
  </si>
  <si>
    <t>** 08.27 % NATIONAL HIGHWAYS AUTHORITY OF INDIA - 28/03/2029</t>
  </si>
  <si>
    <t>INE906B07GP0</t>
  </si>
  <si>
    <t>** 08.30 % SBI CARDS &amp; PAYMENT SERVICES LTD - 17/05/2023</t>
  </si>
  <si>
    <t>INE018E08086</t>
  </si>
  <si>
    <t>** 08.10 % SBI CARDS &amp; PAYMENT SERVICES LTD - 17/10/2023</t>
  </si>
  <si>
    <t>** - SMALL INDUST DEVLOP BANK  OF INDIA - CD - 30/05/2023</t>
  </si>
  <si>
    <t>INE556F16960</t>
  </si>
  <si>
    <t>** - AXIS BANK LTD - CD - 07/09/2023</t>
  </si>
  <si>
    <t>INF277KA1372</t>
  </si>
  <si>
    <t>MUTUAL FUND &amp; MUTUAL FUND RELATED TOTAL</t>
  </si>
  <si>
    <t># WITH INTEREST RATE SWAP POSITIONS</t>
  </si>
  <si>
    <t>NAV AS ON 30-NOV-22: RS.18.0289 (REGULAR - MONTHLY IDCW)</t>
  </si>
  <si>
    <t>NAV AS ON 30-NOV-22: RS.39.9268 (REGULAR - GROWTH)</t>
  </si>
  <si>
    <t>NAV AS ON 30-NOV-22: RS.19.6408 (DIRECT - MONTHLY IDCW)</t>
  </si>
  <si>
    <t>NAV AS ON 30-NOV-22: RS.43.2502 (DIRECT - GROWTH)</t>
  </si>
  <si>
    <t>NAV AS ON 30-NOV-22: RS.21.1551 (REGULAR - PERIODIC IDCW)</t>
  </si>
  <si>
    <t>NAV AS ON 30-NOV-22: RS.22.9466 (DIRECT - PERIODIC IDCW)</t>
  </si>
  <si>
    <t>NAV AS ON 31-MAY-22: RS.17.6242 (REGULAR - MONTHLY IDCW)</t>
  </si>
  <si>
    <t>NAV AS ON 31-MAY-22: RS.39.0256 (REGULAR - GROWTH)</t>
  </si>
  <si>
    <t>NAV AS ON 31-MAY-22: RS.19.1157 (DIRECT - MONTHLY IDCW)</t>
  </si>
  <si>
    <t>NAV AS ON 31-MAY-22: RS.42.0943 (DIRECT - GROWTH)</t>
  </si>
  <si>
    <t>NAV AS ON 31-MAY-22: RS.20.682 (REGULAR - PERIODIC IDCW)</t>
  </si>
  <si>
    <t>NAV AS ON 31-MAY-22: RS.22.3332 (DIRECT - PERIODIC IDCW)</t>
  </si>
  <si>
    <t>AVERAGE MATURITY : 1.98 YEARS</t>
  </si>
  <si>
    <t>Hedging Position through Interest Rate Swaps as on 30th November 2022 is 3.27 % of the net assets. (On Notional Value of IRS to Net Assets Basis)</t>
  </si>
  <si>
    <t>Hedging Positions through Interest Rate Swaps as on 30th November 2022</t>
  </si>
  <si>
    <t>Counter Parties to Interest Rate Swap</t>
  </si>
  <si>
    <t>Position</t>
  </si>
  <si>
    <t>Notional Value</t>
  </si>
  <si>
    <t>% To net assets</t>
  </si>
  <si>
    <t>IDFC FIRST BANK LTD- 11-Nov-2025</t>
  </si>
  <si>
    <t>Pay Fixed - Receive Floating</t>
  </si>
  <si>
    <t>ICICI BANK LTD- 11-Nov-2025</t>
  </si>
  <si>
    <t xml:space="preserve">INFRASTRUCTURE LEASING &amp; FINANCIAL SERVICES LTD CP (26/09/2018)  </t>
  </si>
  <si>
    <t>INE871D14JS6</t>
  </si>
  <si>
    <t>INFRASTRUCTURE LEASING &amp; FINANCIAL SERVICES LTD CP (27/11/2018)</t>
  </si>
  <si>
    <t>INE871D14JU2</t>
  </si>
  <si>
    <t>$$</t>
  </si>
  <si>
    <t>IL &amp; FS FINANCIAL SERVICES LTD 8.54% NCD - 08/11/2019</t>
  </si>
  <si>
    <t>INE121H07BO7</t>
  </si>
  <si>
    <t>$$$</t>
  </si>
  <si>
    <t>$  - INFRASTRUCTURE LEASING &amp; FINANCIAL SERVICES LTD CP (26/09/2018) - Principal due on 26th September 2018 is Rs 2,500.00 Lakhs</t>
  </si>
  <si>
    <t>$$  - INFRASTRUCTURE LEASING &amp; FINANCIAL SERVICES LTD CP (27/11/2018) - Principal due on 27th November 2018 is Rs 14,500.00 Lakhs</t>
  </si>
  <si>
    <t>$$$  - IL &amp; FS FINANCIAL SERVICES LTD 8.54% NCD - (08/11/2019) - Principal due on 8th November 2019 is Rs 2,500.00 Lakhs and Interest is Rs.266.58 Lakhs</t>
  </si>
  <si>
    <t>TATA CORPORATE BOND FUND SEGREGATED PORTFOLIO 1</t>
  </si>
  <si>
    <t>RECOVERY PROCEEDINGS</t>
  </si>
  <si>
    <t>Exposure to Securites of Dewan Housing Finace corporation LTD (DHFL)</t>
  </si>
  <si>
    <t>Gross Exposure to DHFL  on the date of Maturity of the Security</t>
  </si>
  <si>
    <t>Less: Provisions made against DHFL Exposure due to default by DHFL</t>
  </si>
  <si>
    <t xml:space="preserve">Net Exposure accounted in the Net assets on the date of Maturity </t>
  </si>
  <si>
    <t>Recovery from DHFL pursuant the NCLT Order dt.07th June 2021.</t>
  </si>
  <si>
    <t>Cash Received (amount Credited to Bank Account of the Scheme)  - ( A )</t>
  </si>
  <si>
    <t>Face Value of the new security (PIRAMAL CAPITAL &amp; HOUSING FINANCE LTD 6.75 LOA 26SP31 FVRS1000) received</t>
  </si>
  <si>
    <t>Amount received on sale of (PIRAMAL CAPITAL &amp; HOUSING FINANCE LTD 6.75 LOA 26SP31 FVRS1000) (Incl interest) ( B )</t>
  </si>
  <si>
    <t>Net payout to Investors   ( A + B )</t>
  </si>
  <si>
    <t>Cash received from DHFL Procceds have been distributed to the unit holders in the month of October 2021 &amp; February 2022</t>
  </si>
  <si>
    <t>(The scheme had 1 segregated portfolio which was created under Tata Corporate Bond Fund. Main portfolio Tata Corporate Bond Fund was merged with Tata Short Term Bond Fund w.e.f. 14th December 2019)</t>
  </si>
  <si>
    <t xml:space="preserve">TATA TREASURY ADVANTAGE FUND ( SCHEME HAD 1 SEGRGRATED PORTFOLIO) ( MAIN PORTFOLIO ) </t>
  </si>
  <si>
    <t>Tata Treasury Advantage Fund</t>
  </si>
  <si>
    <t>(An open ended low duration debt scheme investing in instruments such that the Macaulay duration of portfolio is
between 6 months and 12 months. (Refer page 15 of the SID).A Moderate Interest Rate Risk and Moderate Credit Risk.)</t>
  </si>
  <si>
    <t>• Regular Fixed Income for Short Term.</t>
  </si>
  <si>
    <t>• Investment in Debt &amp; Money Market Instruments.</t>
  </si>
  <si>
    <t>B-II</t>
  </si>
  <si>
    <t>GOI - 4.26% (17/05/2023)</t>
  </si>
  <si>
    <t>IN0020210046</t>
  </si>
  <si>
    <t>SDL TAMILNADU  8.13% (14/01/2025)</t>
  </si>
  <si>
    <t>IN3120140188</t>
  </si>
  <si>
    <t>SDL GUJARAT  9.37% (04/12/2023)</t>
  </si>
  <si>
    <t>IN1520130130</t>
  </si>
  <si>
    <t>SDL MAHARASHTRA 9.25% (09/10/2023)</t>
  </si>
  <si>
    <t>IN2220130099</t>
  </si>
  <si>
    <t>SDL KERALA 8.63% (06/03/2023)</t>
  </si>
  <si>
    <t>IN2020120100</t>
  </si>
  <si>
    <t>SDL KERALA 4.77% (24/03/2023)</t>
  </si>
  <si>
    <t>IN2020200282</t>
  </si>
  <si>
    <t>SDL MAHARASHTRA 9.24% (16/01/2024)</t>
  </si>
  <si>
    <t>IN2220130164</t>
  </si>
  <si>
    <t>SDL KARNATAKA 9.41% (30/01/2024)</t>
  </si>
  <si>
    <t>IN1920130094</t>
  </si>
  <si>
    <t>SDL HARYANA  9.71% (12/03/2024)</t>
  </si>
  <si>
    <t>IN1620130204</t>
  </si>
  <si>
    <t>GOI - 8.40% (28/07/2024)</t>
  </si>
  <si>
    <t>IN0020140045</t>
  </si>
  <si>
    <t>SDL HIMACHAL PRADESH 7.55% (27/03/2023)</t>
  </si>
  <si>
    <t>IN1720180075</t>
  </si>
  <si>
    <t>SDL CHATTISGARH 7.57% (27/03/2023)</t>
  </si>
  <si>
    <t>IN3520180149</t>
  </si>
  <si>
    <t>SDL TAMILNADU  9.47% (26/03/2024)</t>
  </si>
  <si>
    <t>IN3120130197</t>
  </si>
  <si>
    <t>SDL HARYANA  9.80% (26/02/2024)</t>
  </si>
  <si>
    <t>IN1620130196</t>
  </si>
  <si>
    <t>SDL MADHYA PRADESH 9.40% (30/01/2024)</t>
  </si>
  <si>
    <t>IN2120130066</t>
  </si>
  <si>
    <t>SDL MAHARASHTRA 9.63% (12/02/2024)</t>
  </si>
  <si>
    <t>IN2220130180</t>
  </si>
  <si>
    <t>SDL KERALA 9.75% (26/02/2024)</t>
  </si>
  <si>
    <t>IN2020130166</t>
  </si>
  <si>
    <t>** 06.80 % H.P.C.L. - 15/12/2022</t>
  </si>
  <si>
    <t>INE094A08044</t>
  </si>
  <si>
    <t>** 05.35 % LIC HOUSING FINANCE LTD - 20/03/2023</t>
  </si>
  <si>
    <t>** 08.20 % POWER GRID CORPORATION OF INDIA LTD - 23/01/2025 #</t>
  </si>
  <si>
    <t>INE752E07MG9</t>
  </si>
  <si>
    <t>** 06.98 % POWER FINANCE CORPORATION - 20/04/2023</t>
  </si>
  <si>
    <t>INE134E08KN8</t>
  </si>
  <si>
    <t>** 07.30 % HDB FINANCIAL SERVICES LTD - 29/06/2023</t>
  </si>
  <si>
    <t>INE756I07DC9</t>
  </si>
  <si>
    <t>** 05.84 % TATA CAPITAL FINANCIAL SERVICES LTD - 17/03/2023</t>
  </si>
  <si>
    <t>** 05.06 % HDFC LTD - 16/06/2023</t>
  </si>
  <si>
    <t>INE001A07TH2</t>
  </si>
  <si>
    <t>** 05.44 % NATIONAL HOUSING BANK - 02/04/2024</t>
  </si>
  <si>
    <t>INE557F08FM9</t>
  </si>
  <si>
    <t>** 07.38 % LIC HOUSING FINANCE LTD - 18/08/2025 #</t>
  </si>
  <si>
    <t>** HDFC LTD - 28/10/2024 - FRB</t>
  </si>
  <si>
    <t>INE001A07TE9</t>
  </si>
  <si>
    <t>** 06.55 % NTPC LTD - 17/04/2023</t>
  </si>
  <si>
    <t>INE733E08148</t>
  </si>
  <si>
    <t>** 05.09 % NABARD - 12/02/2024</t>
  </si>
  <si>
    <t>INE261F08CV6</t>
  </si>
  <si>
    <t>** 07.50 % HDFC LTD - 08/01/2025</t>
  </si>
  <si>
    <t>INE001A07SE1</t>
  </si>
  <si>
    <t>** 05.40 % HDFC LTD - 11/08/2023</t>
  </si>
  <si>
    <t>INE001A07SP7</t>
  </si>
  <si>
    <t>** 06.39 % INDIAN OIL CORP LTD - 06/03/2025 #</t>
  </si>
  <si>
    <t>INE242A08452</t>
  </si>
  <si>
    <t>** 04.99 % REC LTD - 31/01/2024</t>
  </si>
  <si>
    <t>** 05.27 % NABARD - 29/04/2024</t>
  </si>
  <si>
    <t>INE261F08DD2</t>
  </si>
  <si>
    <t>** 05.90 % HDFC LTD - 25/02/2025 #</t>
  </si>
  <si>
    <t>INE001A07TI0</t>
  </si>
  <si>
    <t>** 05.44 % NABARD - 05/02/2024</t>
  </si>
  <si>
    <t>INE261F08CU8</t>
  </si>
  <si>
    <t>** 05.23 % NABARD - 31/01/2025 #</t>
  </si>
  <si>
    <t>** 09.18 % NUCLEAR POWER CORP LTD - 23/01/2025</t>
  </si>
  <si>
    <t>INE206D08170</t>
  </si>
  <si>
    <t>** 09.05 % HDFC LTD - 20/11/2023</t>
  </si>
  <si>
    <t>INE001A07RJ2</t>
  </si>
  <si>
    <t>** 08.83 % INDIAN RAILWAYS FINANCE CORPORATION LTD - 25/03/2023</t>
  </si>
  <si>
    <t>INE053F07603</t>
  </si>
  <si>
    <t>** ICICI HOME FINANCE CO.LTD - 27/09/2024 - FRB</t>
  </si>
  <si>
    <t>INE071G07454</t>
  </si>
  <si>
    <t>** 07.09 % REC LTD - 13/12/2022</t>
  </si>
  <si>
    <t>INE020B08CD3</t>
  </si>
  <si>
    <t>** - BARCLAYS INVESTMENTS &amp; LOANS (INDIA) PVT LTD - CP - 14/02/2023</t>
  </si>
  <si>
    <t>INE704I14GL9</t>
  </si>
  <si>
    <t>** TREASURY BILL 182 DAYS (08/12/2022)</t>
  </si>
  <si>
    <t>IN002022Y104</t>
  </si>
  <si>
    <t>** - AXIS BANK LTD - CD - 09/12/2022</t>
  </si>
  <si>
    <t>INE238A166X7</t>
  </si>
  <si>
    <t>** - HDFC SECURITIES LTD - CP - 23/01/2023</t>
  </si>
  <si>
    <t>INE700G14DJ2</t>
  </si>
  <si>
    <t>** - BHARTI HEXACOM LTD - CP - 03/02/2023</t>
  </si>
  <si>
    <t>INE343G14412</t>
  </si>
  <si>
    <t>** - SMALL INDUST DEVLOP BANK  OF INDIA - CP - 27/02/2023</t>
  </si>
  <si>
    <t>INE556F14IE0</t>
  </si>
  <si>
    <t>** - MAHINDRA &amp; MAHINDRA FINANCIAL SERVICES LTD - CP - 06/03/2023</t>
  </si>
  <si>
    <t>INE774D14RI6</t>
  </si>
  <si>
    <t>** - SMALL INDUST DEVLOP BANK  OF INDIA - CD - 23/03/2023</t>
  </si>
  <si>
    <t>INE556F16952</t>
  </si>
  <si>
    <t>** - SMALL INDUST DEVLOP BANK  OF INDIA - CD - 01/09/2023</t>
  </si>
  <si>
    <t>INE556F16994</t>
  </si>
  <si>
    <t>** - STATE BANK OF INDIA - CD - 12/09/2023</t>
  </si>
  <si>
    <t>INE062A16465</t>
  </si>
  <si>
    <t>** - AXIS BANK LTD - CD - 08/12/2022</t>
  </si>
  <si>
    <t>INE238A167X5</t>
  </si>
  <si>
    <t>** - UNION BANK OF INDIA - CD - 16/01/2023</t>
  </si>
  <si>
    <t>INE692A16FM8</t>
  </si>
  <si>
    <t>** - NABARD - CD - 14/02/2023</t>
  </si>
  <si>
    <t>INE261F16645</t>
  </si>
  <si>
    <t>** - HSBC INVESTDIRECT FINANCIAL SERVICES (I) LTD - CP - 03/03/2023</t>
  </si>
  <si>
    <t>INE790I14CG7</t>
  </si>
  <si>
    <t>** - HDFC LTD - CP - 25/07/2023</t>
  </si>
  <si>
    <t>INE001A14ZE2</t>
  </si>
  <si>
    <t>NAV AS ON 30-NOV-22: RS.1003.5288 (REGULAR - DAILY IDCW)</t>
  </si>
  <si>
    <t>NAV AS ON 30-NOV-22: RS.1008.2989 (REGULAR - WEEKLY IDCW)</t>
  </si>
  <si>
    <t>NAV AS ON 30-NOV-22: RS.3277.0522 (REGULAR - GROWTH)</t>
  </si>
  <si>
    <t>NAV AS ON 30-NOV-22: RS.2077.428 (REGULAR - PERIODIC IDCW)</t>
  </si>
  <si>
    <t>NAV AS ON 30-NOV-22: RS.1003.5316 (DIRECT - DAILY IDCW)</t>
  </si>
  <si>
    <t>NAV AS ON 30-NOV-22: RS.1008.3068 (DIRECT - WEEKLY IDCW)</t>
  </si>
  <si>
    <t>NAV AS ON 30-NOV-22: RS.3339.6333 (DIRECT - GROWTH)</t>
  </si>
  <si>
    <t>NAV AS ON 30-NOV-22: RS.2118.091 (DIRECT - PERIODIC IDCW)</t>
  </si>
  <si>
    <t>NAV AS ON 31-MAY-22: RS.1001.6582 (REGULAR - DAILY IDCW)</t>
  </si>
  <si>
    <t>NAV AS ON 31-MAY-22: RS.1006.7272 (REGULAR - WEEKLY IDCW)</t>
  </si>
  <si>
    <t>NAV AS ON 31-MAY-22: RS.3197.0575 (REGULAR - GROWTH)</t>
  </si>
  <si>
    <t>NAV AS ON 31-MAY-22: RS.2026.9418 (REGULAR - PERIODIC IDCW)</t>
  </si>
  <si>
    <t>NAV AS ON 31-MAY-22: RS.1001.9185 (DIRECT - DAILY IDCW)</t>
  </si>
  <si>
    <t>NAV AS ON 31-MAY-22: RS.1007.0372 (DIRECT - WEEKLY IDCW)</t>
  </si>
  <si>
    <t>NAV AS ON 31-MAY-22: RS.3253.4739 (DIRECT - GROWTH)</t>
  </si>
  <si>
    <t>NAV AS ON 31-MAY-22: RS.2063.2633 (DIRECT - PERIODIC IDCW)</t>
  </si>
  <si>
    <t>AVERAGE MATURITY :  9.58  MONTHS</t>
  </si>
  <si>
    <t>Hedging Position through Interest Rate Swaps as on 30th November 2022 is 5.94 % of the net assets. (On Notional Value of IRS to Net Assets Basis)</t>
  </si>
  <si>
    <t>ICICI BANK LTD- 14-Oct-2024</t>
  </si>
  <si>
    <t>YES BANK LTD- 14-Oct-2024</t>
  </si>
  <si>
    <t>TATA TREASURY ADVANTAGE FUND SEGREGATED PORTFOLIO 1</t>
  </si>
  <si>
    <t>Tata Floating Rate Fund</t>
  </si>
  <si>
    <t>(An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</si>
  <si>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</si>
  <si>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</si>
  <si>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SDL KARNATAKA 5.75% (10/06/2025) #</t>
  </si>
  <si>
    <t>IN1920200061</t>
  </si>
  <si>
    <t>SDL MADHYA PRADESH 8.30% (13/01/2026) #</t>
  </si>
  <si>
    <t>IN2120150080</t>
  </si>
  <si>
    <t>SDL KARNATAKA 8.08% (11/03/2025) #</t>
  </si>
  <si>
    <t>IN1920140119</t>
  </si>
  <si>
    <t>SDL ANDHRA PRADESH 8.09% (28/01/2025) #</t>
  </si>
  <si>
    <t>IN1020140092</t>
  </si>
  <si>
    <t>** 05.85 % TATA CAPITAL FINANCIAL SERVICES LTD - 04/10/2024 #</t>
  </si>
  <si>
    <t>INE306N07MK7</t>
  </si>
  <si>
    <t>** SHRIRAM TRANS. FIN. CO. LTD - 16/06/2023 - FRB</t>
  </si>
  <si>
    <t>INE721A07QK5</t>
  </si>
  <si>
    <t>** HERO FINCORP LTD - 19/07/2024 - FRB</t>
  </si>
  <si>
    <t>INE957N07625</t>
  </si>
  <si>
    <t>** 06.49 % YARROW INFRASTRUCTURE PVT LTD - 01/07/2024 #</t>
  </si>
  <si>
    <t>** 08.11 % EXIM - 03/02/2025 #</t>
  </si>
  <si>
    <t>INE514E08EK0</t>
  </si>
  <si>
    <t>NAV AS ON 30-NOV-22: RS.10.5751 (REGULAR - MONTHLY IDCW)</t>
  </si>
  <si>
    <t>NAV AS ON 30-NOV-22: RS.10.5751 (REGULAR - QUARTERLY IDCW)</t>
  </si>
  <si>
    <t>NAV AS ON 30-NOV-22: RS.10.5751 (REGULAR - PERIODIC IDCW)</t>
  </si>
  <si>
    <t>NAV AS ON 30-NOV-22: RS.10.5751 (REGULAR - GROWTH)</t>
  </si>
  <si>
    <t>NAV AS ON 30-NOV-22: RS.10.6425 (DIRECT - MONTHLY IDCW)</t>
  </si>
  <si>
    <t>NAV AS ON 30-NOV-22: RS.10.6425 (DIRECT - QUARTERLY IDCW)</t>
  </si>
  <si>
    <t>NAV AS ON 30-NOV-22: RS.10.6425 (DIRECT - PERIODIC IDCW)</t>
  </si>
  <si>
    <t>NAV AS ON 30-NOV-22: RS.10.6425 (DIRECT - GROWTH)</t>
  </si>
  <si>
    <t>NAV AS ON 31-MAY-22: RS.10.2935 (REGULAR - MONTHLY IDCW)</t>
  </si>
  <si>
    <t>NAV AS ON 31-MAY-22: RS.10.2935 (REGULAR - QUARTERLY IDCW)</t>
  </si>
  <si>
    <t>NAV AS ON 31-MAY-22: RS.10.2935 (REGULAR - PERIODIC IDCW)</t>
  </si>
  <si>
    <t>NAV AS ON 31-MAY-22: RS.10.2935 (REGULAR - GROWTH)</t>
  </si>
  <si>
    <t>NAV AS ON 31-MAY-22: RS.10.3367 (DIRECT - MONTHLY IDCW)</t>
  </si>
  <si>
    <t>NAV AS ON 31-MAY-22: RS.10.3367 (DIRECT - QUARTERLY IDCW)</t>
  </si>
  <si>
    <t>NAV AS ON 31-MAY-22: RS.10.3367 (DIRECT - PERIODIC IDCW)</t>
  </si>
  <si>
    <t>NAV AS ON 31-MAY-22: RS.10.3367 (DIRECT - GROWTH)</t>
  </si>
  <si>
    <t>AVERAGE MATURITY : 1.81 YEARS</t>
  </si>
  <si>
    <t>Hedging Position through Interest Rate Swaps as on 30th November 2022 is 34.88 % of the net assets. (On Notional Value of IRS to Net Assets Basis)</t>
  </si>
  <si>
    <t>HDFC Bank LTD - 31-July-2023</t>
  </si>
  <si>
    <t>YES BANK LTD - 28-Aug-23</t>
  </si>
  <si>
    <t>ICICI SEC PRM DEALERSHIP LTD - 3-Aug-24</t>
  </si>
  <si>
    <t>ICICI BANK LTD - 5-Aug-24</t>
  </si>
  <si>
    <t>IDFC FIRST BANK LTD - 5-Sep-24</t>
  </si>
  <si>
    <t>ICICI SEC PRM DEALERSHIP LTD - 5-Sep-24</t>
  </si>
  <si>
    <t>Tata liquid fund</t>
  </si>
  <si>
    <t>(An open ended Liquid Scheme. A Relatively Low Interest Rate Risk and Moderate Credit Risk)</t>
  </si>
  <si>
    <t>• Regular Income for Short Term.</t>
  </si>
  <si>
    <t>• Investment in Debt / Money Market Instruments.</t>
  </si>
  <si>
    <t>SDL BIHAR 8.68% (09/01/2023)</t>
  </si>
  <si>
    <t>IN1320120059</t>
  </si>
  <si>
    <t>** 07.21 % HDFC LTD - 30/12/2022</t>
  </si>
  <si>
    <t>INE001A07SD3</t>
  </si>
  <si>
    <t>** - HDFC LTD - CP - 24/02/2023</t>
  </si>
  <si>
    <t>INE001A14ZS2</t>
  </si>
  <si>
    <t>** TREASURY BILL 91 DAYS (19/01/2023)</t>
  </si>
  <si>
    <t>IN002022X296</t>
  </si>
  <si>
    <t>** - NABARD - CP - 31/01/2023</t>
  </si>
  <si>
    <t>INE261F14JE5</t>
  </si>
  <si>
    <t>** - PUNJAB NATIONAL BANK - CD - 25/01/2023</t>
  </si>
  <si>
    <t>INE160A16MT7</t>
  </si>
  <si>
    <t>** - CANARA BANK - CD - 13/02/2023</t>
  </si>
  <si>
    <t>INE476A16UI3</t>
  </si>
  <si>
    <t>** - NTPC LTD - CP - 02/12/2022</t>
  </si>
  <si>
    <t>INE733E14BG8</t>
  </si>
  <si>
    <t>** - AXIS BANK LTD - CD - 02/01/2023</t>
  </si>
  <si>
    <t>INE238AD6074</t>
  </si>
  <si>
    <t>** - SMALL INDUST DEVLOP BANK  OF INDIA - CP - 02/01/2023</t>
  </si>
  <si>
    <t>INE556F14IM3</t>
  </si>
  <si>
    <t>** - AXIS BANK LTD - CD - 07/12/2022</t>
  </si>
  <si>
    <t>INE238A165X9</t>
  </si>
  <si>
    <t>** TREASURY BILL 91 DAYS (08/12/2022)</t>
  </si>
  <si>
    <t>IN002022X239</t>
  </si>
  <si>
    <t>** - BHARTI TELECOM LTD - CP - 13/12/2022</t>
  </si>
  <si>
    <t>INE403D14403</t>
  </si>
  <si>
    <t>** TREASURY BILL 91 DAYS (23/02/2023)</t>
  </si>
  <si>
    <t>IN002022X346</t>
  </si>
  <si>
    <t>** TREASURY BILL 364 DAYS (22/12/2022)</t>
  </si>
  <si>
    <t>IN002021Z392</t>
  </si>
  <si>
    <t>** TREASURY BILL 91 DAYS (09/02/2023)</t>
  </si>
  <si>
    <t>IN002022X320</t>
  </si>
  <si>
    <t>** - RELIANCE RETAIL VENTURES LTD - CP - 15/02/2023</t>
  </si>
  <si>
    <t>INE929O14883</t>
  </si>
  <si>
    <t>** - INDUSIND BANK LTD - CD - 30/12/2022</t>
  </si>
  <si>
    <t>INE095A16R67</t>
  </si>
  <si>
    <t>** - RELIANCE RETAIL VENTURES LTD - CP - 31/01/2023</t>
  </si>
  <si>
    <t>INE929O14842</t>
  </si>
  <si>
    <t>** - SMALL INDUST DEVLOP BANK  OF INDIA - CP - 19/12/2022</t>
  </si>
  <si>
    <t>INE556F14IL5</t>
  </si>
  <si>
    <t>** - CANARA BANK - CD - 19/12/2022</t>
  </si>
  <si>
    <t>INE476A16UA0</t>
  </si>
  <si>
    <t>** - EXIM - CP - 30/12/2022</t>
  </si>
  <si>
    <t>INE514E14QQ9</t>
  </si>
  <si>
    <t>** - RELIANCE RETAIL VENTURES LTD - CP - 02/01/2023</t>
  </si>
  <si>
    <t>INE929O14826</t>
  </si>
  <si>
    <t>** - KOTAK SECURITIES LTD - CP - 20/01/2023</t>
  </si>
  <si>
    <t>INE028E14KZ4</t>
  </si>
  <si>
    <t>** - RELIANCE JIO INFOCOMM LTD - CP - 27/01/2023</t>
  </si>
  <si>
    <t>INE110L14RI6</t>
  </si>
  <si>
    <t>** - ICICI SECURITIES LTD - CP - 23/12/2022</t>
  </si>
  <si>
    <t>INE763G14NJ9</t>
  </si>
  <si>
    <t>** - TATA STEEL LTD - CP - 28/12/2022</t>
  </si>
  <si>
    <t>INE081A14DM4</t>
  </si>
  <si>
    <t>** - JM FINANCIAL SERVICES LTD - CP - 06/01/2023</t>
  </si>
  <si>
    <t>INE012I14NO7</t>
  </si>
  <si>
    <t>** - ADITYA BIRLA FINANCE LTD - CP - 31/01/2023</t>
  </si>
  <si>
    <t>INE860H14Y90</t>
  </si>
  <si>
    <t>** - CANARA BANK - CD - 14/02/2023</t>
  </si>
  <si>
    <t>INE476A16UJ1</t>
  </si>
  <si>
    <t>** TREASURY BILL 91 DAYS (02/03/2023)</t>
  </si>
  <si>
    <t>IN002022X353</t>
  </si>
  <si>
    <t>** - JAMNAGAR UTILITIES &amp; POWER PVT. LTD - CP - 20/12/2022</t>
  </si>
  <si>
    <t>INE936D14204</t>
  </si>
  <si>
    <t>** - SIKKA PORTS AND TERMINALS LTD - CP - 20/12/2022</t>
  </si>
  <si>
    <t>INE941D14261</t>
  </si>
  <si>
    <t>** - SIKKA PORTS AND TERMINALS LTD - CP - 21/12/2022</t>
  </si>
  <si>
    <t>INE941D14246</t>
  </si>
  <si>
    <t>** - SMALL INDUST DEVLOP BANK  OF INDIA - CP - 16/12/2022</t>
  </si>
  <si>
    <t>INE556F14IB6</t>
  </si>
  <si>
    <t>** - KOTAK SECURITIES LTD - CP - 12/12/2022</t>
  </si>
  <si>
    <t>INE028E14KW1</t>
  </si>
  <si>
    <t>** - BIRLA GROUP HOLDINGS PRIVATE LTD - CP - 20/12/2022</t>
  </si>
  <si>
    <t>INE09OL14BN2</t>
  </si>
  <si>
    <t>** - MOTILAL OSWAL FINVEST LTD - CP - 22/12/2022</t>
  </si>
  <si>
    <t>INE01WN14652</t>
  </si>
  <si>
    <t>** - LARSEN &amp; TOUBRO LTD - CP - 29/12/2022</t>
  </si>
  <si>
    <t>INE018A14IS2</t>
  </si>
  <si>
    <t>** TREASURY BILL 91 DAYS (16/02/2023)</t>
  </si>
  <si>
    <t>IN002022X338</t>
  </si>
  <si>
    <t>** - SMALL INDUST DEVLOP BANK  OF INDIA - CP - 02/12/2022</t>
  </si>
  <si>
    <t>INE556F14IJ9</t>
  </si>
  <si>
    <t>** - HDFC BANK LTD - CD - 13/12/2022</t>
  </si>
  <si>
    <t>** - JM FINANCIAL SERVICES LTD - CP - 28/12/2022</t>
  </si>
  <si>
    <t>INE012I14NS8</t>
  </si>
  <si>
    <t>** - IIFL WEALTH PRIME LTD - CP - 31/01/2023</t>
  </si>
  <si>
    <t>INE248U14ME5</t>
  </si>
  <si>
    <t>** - ADITYA BIRLA MONEY LTD - CP - 20/12/2022</t>
  </si>
  <si>
    <t>INE865C14HZ9</t>
  </si>
  <si>
    <t>** TREASURY BILL 91 DAYS (27/01/2023)</t>
  </si>
  <si>
    <t>IN002022X304</t>
  </si>
  <si>
    <t>** - AXIS SECURITIES LTD - CP - 05/12/2022</t>
  </si>
  <si>
    <t>INE110O14724</t>
  </si>
  <si>
    <t>** - AXIS SECURITIES LTD - CP - 14/12/2022</t>
  </si>
  <si>
    <t>INE110O14799</t>
  </si>
  <si>
    <t>** - KOTAK MAHINDRA BANK - CD - 19/12/2022</t>
  </si>
  <si>
    <t>INE237A167O5</t>
  </si>
  <si>
    <t>** - PILANI INVESTMENT &amp; INDUSTRIES CORPORATION LTD - CP - 20/12/2022</t>
  </si>
  <si>
    <t>INE417C14413</t>
  </si>
  <si>
    <t>** - ICICI SECURITIES LTD - CP - 26/12/2022</t>
  </si>
  <si>
    <t>INE763G14NG5</t>
  </si>
  <si>
    <t>** - IIFL WEALTH MANAGEMENT LTD - CP - 29/12/2022</t>
  </si>
  <si>
    <t>INE466L14BL0</t>
  </si>
  <si>
    <t>** - CANARA BANK - CD - 11/01/2023</t>
  </si>
  <si>
    <t>INE476A16TK1</t>
  </si>
  <si>
    <t>** - HDFC BANK LTD - CD - 16/01/2023</t>
  </si>
  <si>
    <t>INE040A16DL7</t>
  </si>
  <si>
    <t>** - BARCLAYS INVESTMENTS &amp; LOANS (INDIA) PVT LTD - CP - 13/01/2023</t>
  </si>
  <si>
    <t>INE704I14GH7</t>
  </si>
  <si>
    <t>** - RELIANCE JIO INFOCOMM LTD - CP - 25/01/2023</t>
  </si>
  <si>
    <t>INE110L14RJ4</t>
  </si>
  <si>
    <t>** - HDFC LTD - CP - 27/01/2023</t>
  </si>
  <si>
    <t>INE001A14YJ4</t>
  </si>
  <si>
    <t>** - ICICI SECURITIES LTD - CP - 30/01/2023</t>
  </si>
  <si>
    <t>INE763G14NN1</t>
  </si>
  <si>
    <t>** - AXIS SECURITIES LTD - CP - 06/02/2023</t>
  </si>
  <si>
    <t>INE110O14831</t>
  </si>
  <si>
    <t>** - MOTILAL OSWAL FINANCIAL SERV. LTD - CP - 31/01/2023</t>
  </si>
  <si>
    <t>INE338I14DV2</t>
  </si>
  <si>
    <t>** - RELIANCE RETAIL VENTURES LTD - CP - 10/02/2023</t>
  </si>
  <si>
    <t>INE929O14875</t>
  </si>
  <si>
    <t>** - HSBC INVESTDIRECT FINANCIAL SERVICES (I) LTD - CP - 26/12/2022</t>
  </si>
  <si>
    <t>INE790I14CJ1</t>
  </si>
  <si>
    <t>** - NABARD - CP - 14/12/2022</t>
  </si>
  <si>
    <t>INE261F14JC9</t>
  </si>
  <si>
    <t>** TREASURY BILL 182 DAYS (22/12/2022)</t>
  </si>
  <si>
    <t>IN002022Y120</t>
  </si>
  <si>
    <t>** - KEC INTERNATIONAL LTD - CP - 22/12/2022</t>
  </si>
  <si>
    <t>INE389H14IP8</t>
  </si>
  <si>
    <t>** - KEC INTERNATIONAL LTD - CP - 26/12/2022</t>
  </si>
  <si>
    <t>INE389H14IQ6</t>
  </si>
  <si>
    <t>** - IIFL WEALTH PRIME LTD - CP - 29/12/2022</t>
  </si>
  <si>
    <t>INE248U14MC9</t>
  </si>
  <si>
    <t>** - BANK OF BARODA - CD - 12/01/2023</t>
  </si>
  <si>
    <t>INE028A16CL4</t>
  </si>
  <si>
    <t>** TREASURY BILL 91 DAYS (05/01/2023)</t>
  </si>
  <si>
    <t>IN002022X270</t>
  </si>
  <si>
    <t>** - AXIS BANK LTD - CD - 10/02/2023</t>
  </si>
  <si>
    <t>INE238A165Y7</t>
  </si>
  <si>
    <t>NAV AS ON 30-NOV-22: RS.1001.5157 (REGULAR - DAILY IDCW)</t>
  </si>
  <si>
    <t>NAV AS ON 30-NOV-22: RS.3442.1727 (REGULAR - GROWTH)</t>
  </si>
  <si>
    <t>NAV AS ON 30-NOV-22: RS.1001.5187 (DIRECT - DAILY IDCW)</t>
  </si>
  <si>
    <t>NAV AS ON 30-NOV-22: RS.3473.1693 (DIRECT - GROWTH)</t>
  </si>
  <si>
    <t>NAV AS ON 31-MAY-22: RS.1001.5157 (REGULAR - DAILY IDCW)</t>
  </si>
  <si>
    <t>NAV AS ON 31-MAY-22: RS.3352.5275 (REGULAR - GROWTH)</t>
  </si>
  <si>
    <t>NAV AS ON 31-MAY-22: RS.1001.5187 (DIRECT - DAILY IDCW)</t>
  </si>
  <si>
    <t>NAV AS ON 31-MAY-22: RS.3380.7288 (DIRECT - GROWTH)</t>
  </si>
  <si>
    <t>AVERAGE MATURITY :   1.31 MONTHS</t>
  </si>
  <si>
    <t>Tata Ultra Short Term Fund</t>
  </si>
  <si>
    <t>(An open ended ultra‐short term debt scheme investing in instruments such that the Macaulay duration (Refer page 17 of SID) of the portfolio is between 3 months and 6 months. A Relatively Low Interest Rate Risk and Moderate Credit Risk.)</t>
  </si>
  <si>
    <t>•Investment in Debt &amp; Money Market instruments such that the Macaulay Duration of the portfolio is between 3 months - 6 months.</t>
  </si>
  <si>
    <t>** 07.55 % HDB FINANCIAL SERVICES LTD - 20/01/2023</t>
  </si>
  <si>
    <t>INE756I07CZ2</t>
  </si>
  <si>
    <t>** 07.05 % SUNDARAM FIN LTD - 14/02/2023</t>
  </si>
  <si>
    <t>INE660A07QG3</t>
  </si>
  <si>
    <t>** 05.48 % CHOLAMANDALAM INVT &amp; FIN  CO LTD - 30/12/2022</t>
  </si>
  <si>
    <t>** 07.20 % HDFC LTD - 13/04/2023</t>
  </si>
  <si>
    <t>INE001A07SJ0</t>
  </si>
  <si>
    <t>** - CANARA BANK - CD - 08/12/2022</t>
  </si>
  <si>
    <t>INE476A16TG9</t>
  </si>
  <si>
    <t>** - SMALL INDUST DEVLOP BANK  OF INDIA - CD - 15/02/2023</t>
  </si>
  <si>
    <t>INE556F16929</t>
  </si>
  <si>
    <t>** - CANARA BANK - CD - 20/02/2023</t>
  </si>
  <si>
    <t>INE476A16TN5</t>
  </si>
  <si>
    <t>** - HDFC BANK LTD - CD - 15/06/2023</t>
  </si>
  <si>
    <t>INE040A16DD4</t>
  </si>
  <si>
    <t>** - HDFC LTD - CP - 15/06/2023</t>
  </si>
  <si>
    <t>INE001A14ZC6</t>
  </si>
  <si>
    <t>** - EXIM - CD - 15/03/2024</t>
  </si>
  <si>
    <t>INE514E16CF7</t>
  </si>
  <si>
    <t>** - ICICI SECURITIES LTD - CP - 17/03/2023</t>
  </si>
  <si>
    <t>INE763G14NI1</t>
  </si>
  <si>
    <t>** - TATA STEEL LTD - CP - 29/12/2022</t>
  </si>
  <si>
    <t>INE081A14DL6</t>
  </si>
  <si>
    <t>** - MOTILAL OSWAL FINANCIAL SERV. LTD - CP - 28/02/2023</t>
  </si>
  <si>
    <t>INE338I14DP4</t>
  </si>
  <si>
    <t>** - AXIS BANK LTD - CD - 10/10/2023</t>
  </si>
  <si>
    <t>INE238AD6108</t>
  </si>
  <si>
    <t>** - J.M. FINANCIAL PRODUCTS LTD - CP - 10/10/2023</t>
  </si>
  <si>
    <t>INE523H140E9</t>
  </si>
  <si>
    <t>NAV AS ON 30-NOV-22: RS.10.3778 (REGULAR - WEEKLY IDCW)</t>
  </si>
  <si>
    <t>NAV AS ON 30-NOV-22: RS.11.9517 (REGULAR - MONTHLY IDCW)</t>
  </si>
  <si>
    <t>NAV AS ON 30-NOV-22: RS.11.9493 (REGULAR - GROWTH)</t>
  </si>
  <si>
    <t>NAV AS ON 30-NOV-22: RS.10.4045 (DIRECT - WEEKLY IDCW)</t>
  </si>
  <si>
    <t>NAV AS ON 30-NOV-22: RS.12.3643 (DIRECT - MONTHLY IDCW)</t>
  </si>
  <si>
    <t>NAV AS ON 30-NOV-22: RS.12.2886 (DIRECT - GROWTH)</t>
  </si>
  <si>
    <t>NAV AS ON 31-MAY-22: RS.10.3758 (REGULAR - WEEKLY IDCW)</t>
  </si>
  <si>
    <t>NAV AS ON 31-MAY-22: RS.11.6729 (REGULAR - MONTHLY IDCW)</t>
  </si>
  <si>
    <t>NAV AS ON 31-MAY-22: RS.11.6707 (REGULAR - GROWTH)</t>
  </si>
  <si>
    <t>NAV AS ON 31-MAY-22: RS.10.4023 (DIRECT - WEEKLY IDCW)</t>
  </si>
  <si>
    <t>NAV AS ON 31-MAY-22: RS.12.0267 (DIRECT - MONTHLY IDCW)</t>
  </si>
  <si>
    <t>NAV AS ON 31-MAY-22: RS.11.9547 (DIRECT - GROWTH)</t>
  </si>
  <si>
    <t>AVERAGE MATURITY : 4.28 MONTHS</t>
  </si>
  <si>
    <t>Tata Overnight Fund</t>
  </si>
  <si>
    <t>(An open ended Debt scheme investing in Overnight Securities. A Relatively Low Interest Rate Risk and Relatively Low Credit Risk.)</t>
  </si>
  <si>
    <t>•To generate reasonable returns in line with overnight rates and high liquidity over short term.</t>
  </si>
  <si>
    <t>•Investment in debt and money market instruments havingmaturity of upto 1 business day.</t>
  </si>
  <si>
    <t>A-I</t>
  </si>
  <si>
    <t>NAV AS ON 30-NOV-22: RS.1000 (REGULAR - DAILY IDCW)</t>
  </si>
  <si>
    <t>NAV AS ON 30-NOV-22: RS.1153.9392 (REGULAR - GROWTH)</t>
  </si>
  <si>
    <t>NAV AS ON 30-NOV-22: RS.1000 (DIRECT - DAILY IDCW)</t>
  </si>
  <si>
    <t>NAV AS ON 30-NOV-22: RS.1158.4629 (DIRECT - GROWTH)</t>
  </si>
  <si>
    <t>NAV AS ON 31-MAY-22: RS.1000 (REGULAR - DAILY IDCW)</t>
  </si>
  <si>
    <t>NAV AS ON 31-MAY-22: RS.1124.7602 (REGULAR - GROWTH)</t>
  </si>
  <si>
    <t>NAV AS ON 31-MAY-22: RS.1000 (DIRECT - DAILY IDCW)</t>
  </si>
  <si>
    <t>NAV AS ON 31-MAY-22: RS.1128.5244 (DIRECT - GROWTH)</t>
  </si>
  <si>
    <t>AVERAGE MATURITY :   0.03 MONTHS</t>
  </si>
  <si>
    <t>Tata Corporate Bond Fund</t>
  </si>
  <si>
    <t>(An open-ended debt scheme predominantly investing in AA+ and above rated corporate bonds, with flexibility of any Macaulay Duration and relatively high interest rate risk and moderate credit risk)</t>
  </si>
  <si>
    <t>•Regular income for medium term.</t>
  </si>
  <si>
    <t>• Predominant investment in corporate debt securities</t>
  </si>
  <si>
    <t>GOI - 7.26% (22/08/2032)</t>
  </si>
  <si>
    <t>IN0020220060</t>
  </si>
  <si>
    <t>GOI - 6.10% (12/07/2031) #</t>
  </si>
  <si>
    <t xml:space="preserve">GOI - 6.68% (17/09/2031) </t>
  </si>
  <si>
    <t>IN0020170042</t>
  </si>
  <si>
    <t>SDL TAMILNADU 8.72% (19/09/2026)</t>
  </si>
  <si>
    <t>IN3120180127</t>
  </si>
  <si>
    <t>GOI - 7.69% (17/06/2043)</t>
  </si>
  <si>
    <t>IN0020190040</t>
  </si>
  <si>
    <t>SDL PUNJAB  8.64% (09/01/2023)</t>
  </si>
  <si>
    <t>IN2820120144</t>
  </si>
  <si>
    <t>** 07.55 % REC LTD - 26/09/2023</t>
  </si>
  <si>
    <t>** 05.04 % INDIAN RAILWAYS FINANCE CORPORATION LTD - 05/05/2023</t>
  </si>
  <si>
    <t>INE053F07CU1</t>
  </si>
  <si>
    <t>** 06.00 % KOTAK MAHINDRA PRIME LTD - 15/03/2024</t>
  </si>
  <si>
    <t>INE916DA7QX2</t>
  </si>
  <si>
    <t>** 06.75 % POWER FINANCE CORPORATION - 22/05/2023</t>
  </si>
  <si>
    <t>INE134E08KS7</t>
  </si>
  <si>
    <t>** 09.50 % SHRIRAM TRANS. FIN. CO. LTD - 27/02/2023</t>
  </si>
  <si>
    <t>INE721A07PT8</t>
  </si>
  <si>
    <t>** 06.95 % RELIANCE INDUSTRIES LTD - 15/03/2023</t>
  </si>
  <si>
    <t>INE002A08641</t>
  </si>
  <si>
    <t>** 08.62 % CHOLAMANDALAM INVT &amp; FIN  CO LTD - 11/04/2024</t>
  </si>
  <si>
    <t>** 09.75 % JAMNAGAR UTILITIES &amp; POWER PVT. LTD - 02/08/2024</t>
  </si>
  <si>
    <t>** 09.10 % POWER FINANCE CORPORATION - 23/03/2029 #</t>
  </si>
  <si>
    <t>INE134E08JX9</t>
  </si>
  <si>
    <t>** 08.55 % INDIAN RAILWAYS FINANCE CORPORATION LTD - 21/02/2029</t>
  </si>
  <si>
    <t>INE053F07BA5</t>
  </si>
  <si>
    <t>** 07.55 % REC LTD - 11/05/2030</t>
  </si>
  <si>
    <t>INE020B08CU7</t>
  </si>
  <si>
    <t>** 06.27 % SMALL INDUST DEVLOP BANK  OF INDIA - 27/02/2023</t>
  </si>
  <si>
    <t>INE556F08JP6</t>
  </si>
  <si>
    <t>** 07.75 % NUVOCO VISTAS CORPORATION LTD - 28/08/2025</t>
  </si>
  <si>
    <t>** 07.75 % TMF HOLDINGS LTD - 30/12/2120</t>
  </si>
  <si>
    <t>CRISIL-AA-</t>
  </si>
  <si>
    <t>INE909H08337</t>
  </si>
  <si>
    <t>** 09.15 % GREEN INFRA WIND ENERGY LTD - 04/08/2023</t>
  </si>
  <si>
    <t>** 08.00 % ONGC PETRO-ADDITIONS LTD - 11/04/2025</t>
  </si>
  <si>
    <t>ICRA-AAA(CE)</t>
  </si>
  <si>
    <t>INE163N08131</t>
  </si>
  <si>
    <t>** 07.25 % NUVOCO VISTAS CORPORATION LTD - 25/09/2023</t>
  </si>
  <si>
    <t>** 08.35 % INDIAN RAILWAYS FINANCE CORPORATION LTD - 13/03/2029</t>
  </si>
  <si>
    <t>INE053F07BC1</t>
  </si>
  <si>
    <t>** 06.49 % SEPSET CONSTRUCTION LTD - 01/07/2024</t>
  </si>
  <si>
    <t>** 06.65 % SAMVARDHANA MOTHERSON INTERNATIONAL LTD - 14/09/2023</t>
  </si>
  <si>
    <t>** 06.49 % MALWA SOLAR POWER GENERATION PVT LTD - 01/07/2024</t>
  </si>
  <si>
    <t>** 07.97 % LIC HOUSING FINANCE LTD - 28/01/2030</t>
  </si>
  <si>
    <t>INE115A07OR0</t>
  </si>
  <si>
    <t>** 06.75 % SIKKA PORTS AND TERMINALS LTD - 22/04/2026</t>
  </si>
  <si>
    <t>** 06.92 % INDIAN RAILWAYS FINANCE CORPORATION LTD - 31/08/2031</t>
  </si>
  <si>
    <t>** 08.70 % LIC HOUSING FINANCE LTD - 23/03/2029</t>
  </si>
  <si>
    <t>INE115A07OB4</t>
  </si>
  <si>
    <t>NAV AS ON 30-NOV-22: RS.10.1939 (REGULAR - MONTHLY IDCW)</t>
  </si>
  <si>
    <t>NAV AS ON 30-NOV-22: RS.10.1939 (REGULAR - QUARTERLY IDCW)</t>
  </si>
  <si>
    <t>NAV AS ON 30-NOV-22: RS.10.1939 (REGULAR - PERIODIC IDCW)</t>
  </si>
  <si>
    <t>NAV AS ON 30-NOV-22: RS.10.1939 (REGULAR - GROWTH)</t>
  </si>
  <si>
    <t>NAV AS ON 30-NOV-22: RS.10.2616 (DIRECT - MONTHLY IDCW)</t>
  </si>
  <si>
    <t>NAV AS ON 30-NOV-22: RS.10.2616 (DIRECT - QUARTERLY IDCW)</t>
  </si>
  <si>
    <t>NAV AS ON 30-NOV-22: RS.10.2616 (DIRECT - PERIODIC IDCW)</t>
  </si>
  <si>
    <t>NAV AS ON 30-NOV-22: RS.10.2616 (DIRECT - GROWTH)</t>
  </si>
  <si>
    <t>NAV AS ON 31-MAY-22: RS.9.945 (REGULAR - MONTHLY IDCW)</t>
  </si>
  <si>
    <t>NAV AS ON 31-MAY-22: RS.9.945 (REGULAR - QUARTERLY IDCW)</t>
  </si>
  <si>
    <t>NAV AS ON 31-MAY-22: RS.9.945 (REGULAR - PERIODIC IDCW)</t>
  </si>
  <si>
    <t>NAV AS ON 31-MAY-22: RS.9.945 (REGULAR - GROWTH)</t>
  </si>
  <si>
    <t>NAV AS ON 31-MAY-22: RS.9.9798 (DIRECT - MONTHLY IDCW)</t>
  </si>
  <si>
    <t>NAV AS ON 31-MAY-22: RS.9.9798 (DIRECT - QUARTERLY IDCW)</t>
  </si>
  <si>
    <t>NAV AS ON 31-MAY-22: RS.9.9798 (DIRECT - PERIODIC IDCW)</t>
  </si>
  <si>
    <t>NAV AS ON 31-MAY-22: RS.9.9798 (DIRECT - GROWTH)</t>
  </si>
  <si>
    <t>AVERAGE MATURITY :   2.00 YEARS</t>
  </si>
  <si>
    <t>Hedging Position through Interest Rate Swaps as on 30th November 2022 is 2.44 % of the net assets. (On Notional Value of IRS to Net Assets Basis)</t>
  </si>
  <si>
    <t>ICICI SEC PRM DEALERSHIP LTD - 21-Oct-25</t>
  </si>
  <si>
    <t>TATA MEDIUM TERM FUND SEGREGATED PORTFOLIO 1</t>
  </si>
  <si>
    <t>(Portfolios  of Tata Dynamic Bond Fund, Tata Income Fund and Tata Medium Term Fund have merged with Tata Corporate Bond Fund w.e.f. 24th September 2022)</t>
  </si>
  <si>
    <t>(The scheme had 1 segregated portfolio which was created under Tata Medium Term Fund ).</t>
  </si>
  <si>
    <t>Tata GILT Securities Fund</t>
  </si>
  <si>
    <t>(An open‐ended debt scheme investing predominantly in government securities across maturity. A Relatively High Interest Rate Risk and Relatively Low Credit Risk.)</t>
  </si>
  <si>
    <t>• Long Term Capital Appreciation &amp; Regular Income.</t>
  </si>
  <si>
    <t>• Predominant investments in Government Securities.</t>
  </si>
  <si>
    <t>A-III</t>
  </si>
  <si>
    <t>GOI - 5.74% (15/11/2026) #</t>
  </si>
  <si>
    <t>SGS GUJARAT  7.81% (12/10/2032)</t>
  </si>
  <si>
    <t>IN1520220113</t>
  </si>
  <si>
    <t>SDL KERALA 7.99% (28/10/2025)</t>
  </si>
  <si>
    <t>IN2020150099</t>
  </si>
  <si>
    <t>SDL MAHARASHTRA 9.79% (25/09/2023)</t>
  </si>
  <si>
    <t>IN2220130081</t>
  </si>
  <si>
    <t>SDL GOA 9.77 % (26/02/2024)</t>
  </si>
  <si>
    <t>IN1420130065</t>
  </si>
  <si>
    <t>SDL MAHARASHTRA 7.89% (08/06/2032)</t>
  </si>
  <si>
    <t>IN2220220098</t>
  </si>
  <si>
    <t>SDL ANDHRA PRADESH 9.48% (26/03/2024)</t>
  </si>
  <si>
    <t>IN1020130176</t>
  </si>
  <si>
    <t>** TREASURY BILL 364 DAYS (08/12/2022)</t>
  </si>
  <si>
    <t>IN002021Z376</t>
  </si>
  <si>
    <t>** TREASURY BILL 182 DAYS (01/12/2022)</t>
  </si>
  <si>
    <t>IN002022Y096</t>
  </si>
  <si>
    <t>NAV AS ON 30-NOV-22: RS.17.8511 (REGULAR - IDCW)</t>
  </si>
  <si>
    <t>NAV AS ON 30-NOV-22: RS.29.3208 (RP280225 - IDCW)</t>
  </si>
  <si>
    <t>NAV AS ON 30-NOV-22: RS.29.3686 (RP280225 - GROWTH)</t>
  </si>
  <si>
    <t>NAV AS ON 30-NOV-22: RS.19.7718 (DIRECT - IDCW)</t>
  </si>
  <si>
    <t>NAV AS ON 30-NOV-22: RS.70.2281 (DIRECT - GROWTH)</t>
  </si>
  <si>
    <t>NAV AS ON 30-NOV-22: RS.64.3952 (REGULAR - GROWTH)</t>
  </si>
  <si>
    <t>NAV AS ON 31-MAY-22: RS.17.2352 (REGULAR - IDCW)</t>
  </si>
  <si>
    <t>NAV AS ON 31-MAY-22: RS.28.3014 (RP280225 - IDCW)</t>
  </si>
  <si>
    <t>NAV AS ON 31-MAY-22: RS.28.3478 (RP280225 - GROWTH)</t>
  </si>
  <si>
    <t>NAV AS ON 31-MAY-22: RS.19.0055 (DIRECT - IDCW)</t>
  </si>
  <si>
    <t>NAV AS ON 31-MAY-22: RS.67.506 (DIRECT - GROWTH)</t>
  </si>
  <si>
    <t>NAV AS ON 31-MAY-22: RS.62.1608 (REGULAR - GROWTH)</t>
  </si>
  <si>
    <t>AVERAGE MATURITY : 1.84 YEARS</t>
  </si>
  <si>
    <t>Hedging Position through Interest Rate Swaps as on 30th November 2022 is 19.95 % of the net assets. (On Notional Value of IRS to Net Assets Basis)</t>
  </si>
  <si>
    <t>ICICI BANK LTD- 13-Oct-2025</t>
  </si>
  <si>
    <t>IDFC FIRST BANK LTD- 21-Oct-2025</t>
  </si>
  <si>
    <t>Tata Banking &amp; PSU Debt Fund</t>
  </si>
  <si>
    <t>(An open ended debt scheme predominantly investing in debt instruments of Banks, Public Sector Undertakings, Public Financial Institutions and Municipal Bonds. A Relatively High Interest Rate Risk and Moderate Credit Risk.)</t>
  </si>
  <si>
    <t>•Regular Income Over Short Term to Medium Term.</t>
  </si>
  <si>
    <t>•Predominant investment in Debt &amp; Money Market instruments issued by Banks, Public Sector Undertakings &amp; Financial Institutions.</t>
  </si>
  <si>
    <t>SDL GUJARAT  9.39% (20/11/2023)</t>
  </si>
  <si>
    <t>IN1520130122</t>
  </si>
  <si>
    <t>SDL MAHARASHTRA 9.60% (14/08/2023)</t>
  </si>
  <si>
    <t>IN2220130057</t>
  </si>
  <si>
    <t>SDL MADHYA PRADESH 9.53% (01/08/2023)</t>
  </si>
  <si>
    <t>IN2120130017</t>
  </si>
  <si>
    <t>SDL RAJASTHAN 8.29% (29/07/2025)</t>
  </si>
  <si>
    <t>IN2920150165</t>
  </si>
  <si>
    <t>SDL KARNATAKA 9.39% (04/12/2023)</t>
  </si>
  <si>
    <t>IN1920130060</t>
  </si>
  <si>
    <t>SDL KARNATAKA 9.55% (12/02/2024)</t>
  </si>
  <si>
    <t>IN1920130102</t>
  </si>
  <si>
    <t>SDL ANDHRA PRADESH 9.39% (20/11/2023)</t>
  </si>
  <si>
    <t>IN1020130093</t>
  </si>
  <si>
    <t>SDL KERALA 9.46% (26/03/2024)</t>
  </si>
  <si>
    <t>IN2020130174</t>
  </si>
  <si>
    <t>SDL WEST BENGAL 9.84% (28/08/2023)</t>
  </si>
  <si>
    <t>IN3420130079</t>
  </si>
  <si>
    <t>SDL WEST BENGAL 9.72% (01/08/2023)</t>
  </si>
  <si>
    <t>IN3420130061</t>
  </si>
  <si>
    <t>SDL CHATTISGARH UDAY 8.53% (28/03/2024)</t>
  </si>
  <si>
    <t>IN3520150092</t>
  </si>
  <si>
    <t>SDL KARNATAKA 8.22% (09/12/2025)</t>
  </si>
  <si>
    <t>IN1920150050</t>
  </si>
  <si>
    <t>SDL KERALA 9.41% (30/01/2024)</t>
  </si>
  <si>
    <t>IN2020130141</t>
  </si>
  <si>
    <t>SDL KERALA 9.72% (28/08/2023)</t>
  </si>
  <si>
    <t>IN2020130075</t>
  </si>
  <si>
    <t>SDL PUNJAB  8.50% (30/03/2024)</t>
  </si>
  <si>
    <t>IN2820150190</t>
  </si>
  <si>
    <t>SDL TAMILNADU 8.00% (28/10/2025)</t>
  </si>
  <si>
    <t>IN3120150120</t>
  </si>
  <si>
    <t>SDL TAMILNADU 8.25% (25/04/2023)</t>
  </si>
  <si>
    <t>IN3120130015</t>
  </si>
  <si>
    <t>SDL MADHYA PRADESH 8.64% (20/02/2023)</t>
  </si>
  <si>
    <t>IN2120120034</t>
  </si>
  <si>
    <t>SDL BIHAR 8.64% (20/03/2023)</t>
  </si>
  <si>
    <t>IN1320120083</t>
  </si>
  <si>
    <t>SDL RAJASTHAN 8.21% (31/03/2024)</t>
  </si>
  <si>
    <t>IN2920150439</t>
  </si>
  <si>
    <t>** 06.80 % REC LTD - 30/06/2023</t>
  </si>
  <si>
    <t>INE020B08CN2</t>
  </si>
  <si>
    <t>** 06.44 % INDIAN OIL CORP LTD - 14/04/2023</t>
  </si>
  <si>
    <t>** 08.49 % NTPC LTD - 25/03/2025</t>
  </si>
  <si>
    <t>INE733E07JP6</t>
  </si>
  <si>
    <t>NAV AS ON 30-NOV-22: RS.11.9072 (REGULAR - IDCW)</t>
  </si>
  <si>
    <t>NAV AS ON 30-NOV-22: RS.11.9072 (REGULAR - GROWTH)</t>
  </si>
  <si>
    <t>NAV AS ON 30-NOV-22: RS.12.0975 (DIRECT - IDCW)</t>
  </si>
  <si>
    <t>NAV AS ON 30-NOV-22: RS.12.0975 (DIRECT - GROWTH)</t>
  </si>
  <si>
    <t>NAV AS ON 31-MAY-22: RS.11.6238 (REGULAR - IDCW)</t>
  </si>
  <si>
    <t>NAV AS ON 31-MAY-22: RS.11.6238 (REGULAR - GROWTH)</t>
  </si>
  <si>
    <t>NAV AS ON 31-MAY-22: RS.11.7803 (DIRECT - IDCW)</t>
  </si>
  <si>
    <t>NAV AS ON 31-MAY-22: RS.11.7803 (DIRECT - GROWTH)</t>
  </si>
  <si>
    <t>AVERAGE MATURITY :   0.97  YEARS</t>
  </si>
  <si>
    <t>TATA NIFTY SDL PLUS AAA PSU BOND DEC 2027 6040 INDEX FUND</t>
  </si>
  <si>
    <t>An open-ended Target Maturity Index Fund investing in constituents of Nifty SDL Plus AAA PSU Bond Dec 2027 60: 40 Index. A Scheme with Relatively High Interest Rate Risk and Relatively Low Credit Risk.</t>
  </si>
  <si>
    <t>•Income over the target maturity period.</t>
  </si>
  <si>
    <t>•Investing in constituents similar to composition of Nifty SDL Plus AAA PSU Bond Dec 2027 60:40 Index.</t>
  </si>
  <si>
    <t>SDL TAMILNADU 8.61% (03/09/2027)</t>
  </si>
  <si>
    <t>IN3120180119</t>
  </si>
  <si>
    <t>SDL GUJARAT  7.75% (13/12/2027)</t>
  </si>
  <si>
    <t>IN1520170136</t>
  </si>
  <si>
    <t>SDL WEST BENGAL 7.72% (20/12/2027)</t>
  </si>
  <si>
    <t>IN3420170158</t>
  </si>
  <si>
    <t>SDL UTTAR PRADESH 7.67% (29/11/2027)</t>
  </si>
  <si>
    <t>IN3320170142</t>
  </si>
  <si>
    <t>SDL GUJARAT  7.19% (23/10/2027)</t>
  </si>
  <si>
    <t>IN1520190126</t>
  </si>
  <si>
    <t>SDL KARNATAKA 7.76% (13/12/2027)</t>
  </si>
  <si>
    <t>IN1920170116</t>
  </si>
  <si>
    <t>SDL RAJASTHAN 7.64% (01/11/2027)</t>
  </si>
  <si>
    <t>IN2920170098</t>
  </si>
  <si>
    <t>SDL TAMILNADU 7.65% (06/12/2027)</t>
  </si>
  <si>
    <t>IN3120170094</t>
  </si>
  <si>
    <t>SDL KARNATAKA 7.82% (27/12/2027)</t>
  </si>
  <si>
    <t>IN1920170132</t>
  </si>
  <si>
    <t>SDL WEST BENGAL 7.68% (06/12/2027)</t>
  </si>
  <si>
    <t>IN3420170133</t>
  </si>
  <si>
    <t>SDL GUJARAT  7.62% (01/11/2027)</t>
  </si>
  <si>
    <t>IN1520170110</t>
  </si>
  <si>
    <t>SDL RAJASTHAN 7.65% (29/11/2027)</t>
  </si>
  <si>
    <t>IN2920170106</t>
  </si>
  <si>
    <t>SDL KARNATAKA 7.64% (08/11/2027)</t>
  </si>
  <si>
    <t>IN1920170066</t>
  </si>
  <si>
    <t>SDL GUJARAT  7.69% (20/12/2027)</t>
  </si>
  <si>
    <t>IN1520170144</t>
  </si>
  <si>
    <t>** 07.27 % INDIAN RAILWAYS FINANCE CORPORATION LTD - 15/06/2027</t>
  </si>
  <si>
    <t>INE053F07AB5</t>
  </si>
  <si>
    <t>** 07.70 % REC LTD - 10/12/2027</t>
  </si>
  <si>
    <t>INE020B08AQ9</t>
  </si>
  <si>
    <t>** 07.65 % POWER FINANCE CORPORATION - 22/11/2027</t>
  </si>
  <si>
    <t>INE134E08JG4</t>
  </si>
  <si>
    <t>** 07.20 % POWER GRID CORPORATION OF INDIA LTD - 09/08/2027</t>
  </si>
  <si>
    <t>INE752E07OG5</t>
  </si>
  <si>
    <t>** 07.30 % POWER GRID CORPORATION OF INDIA LTD - 19/06/2027</t>
  </si>
  <si>
    <t>INE752E07OF7</t>
  </si>
  <si>
    <t>** 07.64 % H.P.C.L. - 04/11/2027</t>
  </si>
  <si>
    <t>INE094A08135</t>
  </si>
  <si>
    <t>** 07.44 % INDIAN OIL CORP LTD - 25/11/2027</t>
  </si>
  <si>
    <t>INE242A08544</t>
  </si>
  <si>
    <t>NAV AS ON 30-NOV-22: RS.10.2057 (REGULAR - IDCW)</t>
  </si>
  <si>
    <t>NAV AS ON 30-NOV-22: RS.10.2057 (REGULAR - GROWTH)</t>
  </si>
  <si>
    <t>NAV AS ON 30-NOV-22: RS.10.2288 (DIRECT - IDCW)</t>
  </si>
  <si>
    <t>NAV AS ON 30-NOV-22: RS.10.2288 (DIRECT - GROWTH)</t>
  </si>
  <si>
    <t>NAV AS ON 31-MAY-22: RS.9.8353 (REGULAR - IDCW)</t>
  </si>
  <si>
    <t>NAV AS ON 31-MAY-22: RS.9.8353 (REGULAR - GROWTH)</t>
  </si>
  <si>
    <t>NAV AS ON 31-MAY-22: RS.9.8398 (DIRECT - IDCW)</t>
  </si>
  <si>
    <t>NAV AS ON 31-MAY-22: RS.9.8398 (DIRECT - GROWTH)</t>
  </si>
  <si>
    <t>AVERAGE MATURITY :  4.73 YEARS</t>
  </si>
  <si>
    <t>(An open-ended Target Maturity Index Fund investing in constituents of CRISIL-IBX Gilt Index – April 2026. A Scheme with Relatively High Interest Rate Risk and Relatively Low Credit Risk.)</t>
  </si>
  <si>
    <t>• Income over the target maturity period.</t>
  </si>
  <si>
    <t>• Investing in constituents similar to composition of CRISIL-IBX Gilt Index – April 2026.</t>
  </si>
  <si>
    <t>GOI - 7.59% (11/01/2026)</t>
  </si>
  <si>
    <t>IN0020150093</t>
  </si>
  <si>
    <t>NAV AS ON 30-NOV-22: RS.10.1595 (REGULAR - IDCW)</t>
  </si>
  <si>
    <t>NAV AS ON 30-NOV-22: RS.10.1595 (REGULAR - GROWTH)</t>
  </si>
  <si>
    <t>NAV AS ON 30-NOV-22: RS.10.1684 (DIRECT - IDCW)</t>
  </si>
  <si>
    <t>NAV AS ON 30-NOV-22: RS.10.1684 (DIRECT - GROWTH)</t>
  </si>
  <si>
    <t>AVERAGE MATURITY :   3.19  YEARS</t>
  </si>
  <si>
    <t>Tata Balanced Advantage Fund</t>
  </si>
  <si>
    <t>Tata Corporate Bond Fubd</t>
  </si>
  <si>
    <t>Tata Hybrid Equity Fund</t>
  </si>
  <si>
    <t>C) MUTUAL FUND UNITS $$</t>
  </si>
  <si>
    <t>C) MUTUAL FUND UNITS</t>
  </si>
  <si>
    <t>B) MUTUAL FUND UNITS</t>
  </si>
  <si>
    <t>EQUITY RELATED</t>
  </si>
  <si>
    <t>OTHERS - INVITS</t>
  </si>
  <si>
    <t>INVITS</t>
  </si>
  <si>
    <t>OTHERS TOTAL</t>
  </si>
  <si>
    <t>EQUITY &amp; OTHERS RELATED TOTAL</t>
  </si>
  <si>
    <t>COMMODITY &amp; EXCHANGE TRADED COMMODITY DERIVATIVES</t>
  </si>
  <si>
    <t>A) COMMODITIES PHYSICAL</t>
  </si>
  <si>
    <t>B) LISTED ON COMMODITY EXCHANGES (Quantity in Lots)</t>
  </si>
  <si>
    <t>COMMODITY &amp; COMMODITY RELATED TOTAL</t>
  </si>
  <si>
    <t>COPPER COMMODITY</t>
  </si>
  <si>
    <t xml:space="preserve">GOLD COMMODITY </t>
  </si>
  <si>
    <t>SILVER COMMODITY INDUSTRY</t>
  </si>
  <si>
    <t xml:space="preserve">GOLD </t>
  </si>
  <si>
    <t>SILVERMIC</t>
  </si>
  <si>
    <t>GOLD COMMODITY INDUSTRY</t>
  </si>
  <si>
    <t>COPPERMCXDEC2022CFUT</t>
  </si>
  <si>
    <t>COPPERMCXJAN2023CFUT</t>
  </si>
  <si>
    <t>CRUDEOILFUMCXDEC2022CFUT</t>
  </si>
  <si>
    <t>CRUDEOILFUMCXJAN2023CFUT</t>
  </si>
  <si>
    <t>GOLDFUTMCXFEB2023CFUT</t>
  </si>
  <si>
    <t>GOLDMFUTMCXJAN2023CFUT</t>
  </si>
  <si>
    <t>MCXBULLDEXMCXDEC2022CFUT</t>
  </si>
  <si>
    <t>MCXBULLDEXMCXJAN2023CFUT</t>
  </si>
  <si>
    <t>SILVERFUTMCXMAR2023CFUT</t>
  </si>
  <si>
    <t>SILVERMICFMCXFEB2023CFUT</t>
  </si>
  <si>
    <t>COPPER (2500 KGS) COMMODITY - COPPERMCXDEC2022CFUT</t>
  </si>
  <si>
    <t>COPPER (2500 KGS) COMMODITY - COPPERMCXJAN2023CFUT</t>
  </si>
  <si>
    <t>CRUDE OIL (100 BARRELS) COMMODITY - CRUDEOILFUMCXDEC2022CFUT</t>
  </si>
  <si>
    <t>CRUDE OIL (100 BARRELS) COMMODITY - CRUDEOILFUMCXJAN2023CFUT</t>
  </si>
  <si>
    <t>GOLD (1 KG-1000 GMS) COMMODITY - GOLDFUTMCXFEB2023CFUT</t>
  </si>
  <si>
    <t>GOLD MINI (100 GRAMS) COMMODITY - GOLDMFUTMCXJAN2023CFUT</t>
  </si>
  <si>
    <t>MCXBULLDEX - MCXBULLDEXMCXDEC2022CFUT</t>
  </si>
  <si>
    <t>MCXBULLDEX - MCXBULLDEXMCXJAN2023CFUT</t>
  </si>
  <si>
    <t>SILVER (30 KG) COMMODITY - SILVERFUTMCXMAR2023CFUT</t>
  </si>
  <si>
    <t>SILVER MICRO (1 KGS) COMMODITY - SILVERMICFMCXFEB2023CFUT</t>
  </si>
  <si>
    <t>Tata Equity Savings Fund Regular Plan - IDCW Monthly</t>
  </si>
  <si>
    <t>RECORD_DATE</t>
  </si>
  <si>
    <t>NAV As on Record Date</t>
  </si>
  <si>
    <t>DIVIDEND PER UNIT(HUF &amp; INDIVIDUALS)</t>
  </si>
  <si>
    <t>DIVIDEND PER UNIT(OTHERS)</t>
  </si>
  <si>
    <t>Tata Equity Savings Fund Direct Plan - IDCW Monthly</t>
  </si>
  <si>
    <t>Tata Hybrid Equity Fund Regular Plan - IDCW Monthly</t>
  </si>
  <si>
    <t>Tata Hybrid Equity Fund Direct Plan - IDCW Monthly</t>
  </si>
  <si>
    <t>Tata Liquid Fund Regular Plan - Daily IDCW</t>
  </si>
  <si>
    <t>Jun'22</t>
  </si>
  <si>
    <t>Jul'22</t>
  </si>
  <si>
    <t>Aug'22</t>
  </si>
  <si>
    <t>Sep'22</t>
  </si>
  <si>
    <t>Oct'22</t>
  </si>
  <si>
    <t>Nov'22</t>
  </si>
  <si>
    <t>Tata Liquid Fund Direct Plan - Daily IDCW</t>
  </si>
  <si>
    <t>Tata Money Market Fund  Regular Plan - Daily IDCW</t>
  </si>
  <si>
    <t>Tata Money Market Fund Direct Plan - Daily IDCW</t>
  </si>
  <si>
    <t>Tata Overnight Fund - Regular Plan - IDCW</t>
  </si>
  <si>
    <t>.</t>
  </si>
  <si>
    <t>Tata Overnight Fund - Direct Plan- IDCW</t>
  </si>
  <si>
    <t>Tata Treasury Advantage Fund Direct Plan - Daily IDCW</t>
  </si>
  <si>
    <t>Tata Treasury Advantage Fund Regular Plan - IDCW Weekly</t>
  </si>
  <si>
    <t>Tata Treasury Advantage Fund Direct Plan - IDCW Weekly</t>
  </si>
  <si>
    <t>Tata Treasury Advantage Fund  Regular Plan - Daily IDCW</t>
  </si>
  <si>
    <t>Tata Ultra Short Term Fund - Regular Plan - IDCW Weekly</t>
  </si>
  <si>
    <t>Tata Ultra Short Term Fund - Direct Plan - IDCW Weekly</t>
  </si>
  <si>
    <t>IDCW</t>
  </si>
  <si>
    <t>Income Distribution cum capital withdrawal</t>
  </si>
  <si>
    <t>Scheme Risk-O-Meter and Scheme Benchmark Risk-O-Meter as of 30th November 2022</t>
  </si>
  <si>
    <t>Serial No.</t>
  </si>
  <si>
    <t>Scheme Name</t>
  </si>
  <si>
    <t>Scheme             Risk- O-Meter</t>
  </si>
  <si>
    <t>Scheme Bench Mark</t>
  </si>
  <si>
    <t>Benchmark     Risk-O-Meter</t>
  </si>
  <si>
    <t>1</t>
  </si>
  <si>
    <t>Low</t>
  </si>
  <si>
    <t>NIFTY 50 Arbitrage</t>
  </si>
  <si>
    <t>LOW</t>
  </si>
  <si>
    <t>High</t>
  </si>
  <si>
    <t>CRISIL Hybrid 50+50 - Moderate Index</t>
  </si>
  <si>
    <t>Very High</t>
  </si>
  <si>
    <t>Nifty Financial Services</t>
  </si>
  <si>
    <t>VERY HIGH</t>
  </si>
  <si>
    <t>Low to Moderate</t>
  </si>
  <si>
    <t>CRISIL Banking and PSU Debt Index</t>
  </si>
  <si>
    <t>Moderate</t>
  </si>
  <si>
    <t>Nifty 500</t>
  </si>
  <si>
    <t>CRISIL Corporate Bond Fund BII Index</t>
  </si>
  <si>
    <t>TATA CRISIL-IBX GILT INDEX – APRIL 2026 INDEX FUND</t>
  </si>
  <si>
    <t>CRISIL IBX Gilt Index - April 2026</t>
  </si>
  <si>
    <t>Nifty IT</t>
  </si>
  <si>
    <t>Moderately High</t>
  </si>
  <si>
    <t>NIFTY Equity Savings Index</t>
  </si>
  <si>
    <t>MODERATE</t>
  </si>
  <si>
    <t>Nifty500 Shariah</t>
  </si>
  <si>
    <t>CRISIL Short Term Bond Fund Index</t>
  </si>
  <si>
    <t>CRISIL Dynamic Gilt Index</t>
  </si>
  <si>
    <t>NIFTY Housing</t>
  </si>
  <si>
    <t>CRISIL Hybrid 35+65 - Aggressive Index</t>
  </si>
  <si>
    <t>Nifty India Consumption</t>
  </si>
  <si>
    <t>Nifty Pharma</t>
  </si>
  <si>
    <t>S&amp;P BSE India Infrastructure Index</t>
  </si>
  <si>
    <t>NIFTY LargeMidcap 250</t>
  </si>
  <si>
    <t>Nifty 100</t>
  </si>
  <si>
    <t>CRISIL Liquid Fund AI Index</t>
  </si>
  <si>
    <t>Nifty Midcap 150</t>
  </si>
  <si>
    <t>CRISIL Money Market Fund BI Index</t>
  </si>
  <si>
    <t>Composite Benchmark of 65% S&amp;P BSE 200 + 15% CRISIL Short Term Bond Fund Index + 20% iComdex Composite Index (Total Return variant of the index (TRI) will be used for performance comparison).</t>
  </si>
  <si>
    <t>Nifty 50</t>
  </si>
  <si>
    <t>Nifty India Digital</t>
  </si>
  <si>
    <t>Nifty Private Bank</t>
  </si>
  <si>
    <t>Nifty Midcap150 Momentum 50</t>
  </si>
  <si>
    <t>Nifty SDL Plus AAA PSU Bond Dec 2027 60:40 Index</t>
  </si>
  <si>
    <t>CRISIL Overnight Fund AI Index</t>
  </si>
  <si>
    <t>S&amp;P BSE 200</t>
  </si>
  <si>
    <t>Nifty Commodities</t>
  </si>
  <si>
    <t>CRISIL Short Term Debt Hybrid 75+25 Fund Index</t>
  </si>
  <si>
    <t>CRISIL Hybrid 25+75 - Aggressive Index</t>
  </si>
  <si>
    <t>S&amp;P BSE Sensex</t>
  </si>
  <si>
    <t>CRISIL Short Duration Fund AII Index</t>
  </si>
  <si>
    <t>Nifty Smallcap 250</t>
  </si>
  <si>
    <t>CRISIL Low Duration Fund AI Index</t>
  </si>
  <si>
    <t>CRISIL Ultra Short Duration Fund BI Index</t>
  </si>
  <si>
    <t>BARBEQUE NATION HOSPITALITY LTD</t>
  </si>
  <si>
    <t>BAJAJ FINANCE LTD</t>
  </si>
  <si>
    <t>TATA POWER COMPANY LTD</t>
  </si>
  <si>
    <t>BANDHAN BANK LTD</t>
  </si>
  <si>
    <t>ADANI PORTS AND SPECIAL ECONOMIC ZONE LTD</t>
  </si>
  <si>
    <t>UPL LTD</t>
  </si>
  <si>
    <t>BAJAJ FINSERV LTD</t>
  </si>
  <si>
    <t>DLF LTD</t>
  </si>
  <si>
    <t>INTERGLOBE AVIATION LTD</t>
  </si>
  <si>
    <t>ICICI PRUDENTIAL LIFE INSURANCE COMPANY LTD</t>
  </si>
  <si>
    <t>REC LTD</t>
  </si>
  <si>
    <t>SRF LTD</t>
  </si>
  <si>
    <t>ASHOK LEYLAND LTD</t>
  </si>
  <si>
    <t>POWER FINANCE CORPORATION  LTD</t>
  </si>
  <si>
    <t>SIEMENS LTD</t>
  </si>
  <si>
    <t>GODREJ PROPERTIES LTD</t>
  </si>
  <si>
    <t>TATA CHEMICALS LTD</t>
  </si>
  <si>
    <t>STEEL AUTHORITY INDIA LTD</t>
  </si>
  <si>
    <t>IDFC LTD</t>
  </si>
  <si>
    <t>INDIAN ENERGY EXCHANGE LTD</t>
  </si>
  <si>
    <t>INDIAN OIL CORPORATION LTD</t>
  </si>
  <si>
    <t>AUROBINDO PHARMA LTD</t>
  </si>
  <si>
    <t>BIOCON LTD</t>
  </si>
  <si>
    <t>TATA STEEL LTD</t>
  </si>
  <si>
    <t>EXIDE INDUSTRIES LTD</t>
  </si>
  <si>
    <t>APOLLO HOSPITALS ENTERPRISE LTD</t>
  </si>
  <si>
    <t>ZYDUS LIFESCIENCES LTD</t>
  </si>
  <si>
    <t>SAMVARDHANA MOTHERSON INTERNATIONAL LTD</t>
  </si>
  <si>
    <t>INDIABULLS HOUSING FINANCE LTD</t>
  </si>
  <si>
    <t>NATIONAL ALUMINIUM CO. LTD</t>
  </si>
  <si>
    <t>ADANI ENTERPRISES LTD</t>
  </si>
  <si>
    <t>ICICI LOMBARD GENERAL INSURANCE CO. LTD</t>
  </si>
  <si>
    <t>AMARA RAJA BATTERIES LTD</t>
  </si>
  <si>
    <t>ADITYA BIRLA CAPITAL LTD</t>
  </si>
  <si>
    <t>NTPC LTD</t>
  </si>
  <si>
    <t>DR REDDYs LABORATORIES LTD</t>
  </si>
  <si>
    <t>PIRAMAL ENTERPRISES LTD</t>
  </si>
  <si>
    <t>L&amp;T FINANCE HOLDINGS LTD</t>
  </si>
  <si>
    <t>LAURUS LABS LTD</t>
  </si>
  <si>
    <t>PI INDUSTRIES LTD</t>
  </si>
  <si>
    <t>BALRAMPUR CHINI MILLS LTD</t>
  </si>
  <si>
    <t>HINDUSTAN PETROLEUM CORPORATION LTD</t>
  </si>
  <si>
    <t>RBL BANK LTD</t>
  </si>
  <si>
    <t>CONTAINER CORPORATION OF INDIA LTD</t>
  </si>
  <si>
    <t>GAIL ( INDIA ) LTD</t>
  </si>
  <si>
    <t>GUJ NARMADA VALLEY FER. &amp; CHEM. LTD</t>
  </si>
  <si>
    <t>COROMANDEL INTERNATIONAL LTD</t>
  </si>
  <si>
    <t>MULTI COMMODITY EXCHANGE OF IND LTD</t>
  </si>
  <si>
    <t>MAX FINANCIAL SERVICES LTD</t>
  </si>
  <si>
    <t>MANAPPURAM FINANCE LTD</t>
  </si>
  <si>
    <t>VEDANTA LTD</t>
  </si>
  <si>
    <t>DELTA CORP LTD</t>
  </si>
  <si>
    <t>BHARAT PETROLEUM CORPORATION LTD</t>
  </si>
  <si>
    <t>ADITYA BIRLA FASHION &amp; RETAIL LTD</t>
  </si>
  <si>
    <t>ULTRATECH CEMENT LTD</t>
  </si>
  <si>
    <t>BRITANNIA INDUSTRIES LTD</t>
  </si>
  <si>
    <t>GODREJ CONSUMER PRODUCTS LTD</t>
  </si>
  <si>
    <t>MARUTI SUZUKI INDIA LTD</t>
  </si>
  <si>
    <t>GLENMARK PHARMACEUTICALS LTD</t>
  </si>
  <si>
    <t>TORRENT PHARMACEUTICALS LTD</t>
  </si>
  <si>
    <t>INDRAPRASTHA GAS LTD</t>
  </si>
  <si>
    <t>BATA INDIA LTD</t>
  </si>
  <si>
    <t>APOLLO TYRES LTD</t>
  </si>
  <si>
    <t>BHARAT HEAVY ELECTRICALS LTD</t>
  </si>
  <si>
    <t>MPHASIS LTD</t>
  </si>
  <si>
    <t>GRANULES INDIA LTD</t>
  </si>
  <si>
    <t>TORRENT POWER LTD</t>
  </si>
  <si>
    <t>INDIA CEMENTS LTD</t>
  </si>
  <si>
    <t>INTELLECT DESIGN ARENA LTD</t>
  </si>
  <si>
    <t>ORACLE FINANCIALS SERVICES SOFT LTD</t>
  </si>
  <si>
    <t>MARICO LTD</t>
  </si>
  <si>
    <t>CHAMBAL FERTILISER &amp; CHEMICALS LTD</t>
  </si>
  <si>
    <t>NMDC LTD</t>
  </si>
  <si>
    <t>COLGATE-PALMOLIVE INDIA LTD</t>
  </si>
  <si>
    <t>HINDUSTAN AERONAUTICS LTD</t>
  </si>
  <si>
    <t>PETRONET LNG LTD</t>
  </si>
  <si>
    <t>TRENT LTD</t>
  </si>
  <si>
    <t>J K CEMENT LTD</t>
  </si>
  <si>
    <t>HINDUSTAN UNILEVER LTD</t>
  </si>
  <si>
    <t>TATA COMMUNICATIONS LTD</t>
  </si>
  <si>
    <t>HINDUSTAN COPPER LTD</t>
  </si>
  <si>
    <t>INFOSYS LTD</t>
  </si>
  <si>
    <t>SUN TV NETWORK LTD</t>
  </si>
  <si>
    <t>MAHANAGAR GAS LTD</t>
  </si>
  <si>
    <t>JINDAL STEEL &amp; POWER LTD</t>
  </si>
  <si>
    <t>INFO EDGE (INDIA) LTD</t>
  </si>
  <si>
    <t>SUN PHARMACEUTICAL INDUSTRIES LTD</t>
  </si>
  <si>
    <t>PAGE INDUSTRIES LTD</t>
  </si>
  <si>
    <t>VOLTAS LTD</t>
  </si>
  <si>
    <t>NESTLE INDIA LTD</t>
  </si>
  <si>
    <t>DABUR INDIA LTD</t>
  </si>
  <si>
    <t>BIRLASOFT LTD</t>
  </si>
  <si>
    <t>BOSCH LTD</t>
  </si>
  <si>
    <t>LUPIN LTD</t>
  </si>
  <si>
    <t>IDFC FIRST BANK LTD</t>
  </si>
  <si>
    <t>LARSEN &amp; TOUBRO LTD</t>
  </si>
  <si>
    <t>BERGER PAINTS INDIA LTD</t>
  </si>
  <si>
    <t>CAN FIN HOMES LTD</t>
  </si>
  <si>
    <t>RAIN INDUSTRIES LTD</t>
  </si>
  <si>
    <t>THE RAMCO CEMENTS LTD</t>
  </si>
  <si>
    <t>WHIRLPOOL OF INDIA LTD</t>
  </si>
  <si>
    <t>DALMIA BHARAT LTD</t>
  </si>
  <si>
    <t>GRASIM INDUSTRIES LTD</t>
  </si>
  <si>
    <t>TECH MAHINDRA LTD</t>
  </si>
  <si>
    <t>ABBOTT INDIA LTD</t>
  </si>
  <si>
    <t>DIXON TECHNOLOGIES (INDIA) LTD</t>
  </si>
  <si>
    <t>HONEYWELL AUTOMATION INDIA LTD</t>
  </si>
  <si>
    <t>GMR INFRASTUCTURE LTD</t>
  </si>
  <si>
    <t>WIPRO LTD</t>
  </si>
  <si>
    <t>TATA MOTORS LTD</t>
  </si>
  <si>
    <t>BHARTI AIRTEL LTD</t>
  </si>
  <si>
    <t>CHOLAMANDALAM INVESTMENT &amp; FINANCE CO LTD</t>
  </si>
  <si>
    <t>PIDILITE INDUSTRIES  LTD</t>
  </si>
  <si>
    <t>MAHINDRA &amp; MAHINDRA LTD</t>
  </si>
  <si>
    <t>FEDERAL BANK LTD</t>
  </si>
  <si>
    <t>CIPLA LTD</t>
  </si>
  <si>
    <t>COAL INDIA LTD</t>
  </si>
  <si>
    <t>HINDALCO INDUSTRIES LTD</t>
  </si>
  <si>
    <t>HINDALCO INDUSTRIES LTD^</t>
  </si>
  <si>
    <t>HAVELLS INDIA LTD^</t>
  </si>
  <si>
    <t>SBI CARDS AND PAYMENT SERVICES LTD^</t>
  </si>
  <si>
    <t>COAL INDIA LTD^</t>
  </si>
  <si>
    <t>CIPLA LTD^</t>
  </si>
  <si>
    <t>FEDERAL BANK LTD^</t>
  </si>
  <si>
    <t>MAHINDRA &amp; MAHINDRA LTD^</t>
  </si>
  <si>
    <t>PIDILITE INDUSTRIES  LTD^</t>
  </si>
  <si>
    <t>CHOLAMANDALAM INVESTMENT &amp; FINANCE CO LTD^</t>
  </si>
  <si>
    <t>BHARTI AIRTEL LTD^</t>
  </si>
  <si>
    <t>TATA MOTORS LTD^</t>
  </si>
  <si>
    <t>WIPRO LTD^</t>
  </si>
  <si>
    <t>GMR INFRASTUCTURE LTD^</t>
  </si>
  <si>
    <t>HONEYWELL AUTOMATION INDIA LTD^</t>
  </si>
  <si>
    <t>DIXON TECHNOLOGIES (INDIA) LTD^</t>
  </si>
  <si>
    <t>ABBOTT INDIA LTD^</t>
  </si>
  <si>
    <t>TECH MAHINDRA LTD^</t>
  </si>
  <si>
    <t>GRASIM INDUSTRIES LTD^</t>
  </si>
  <si>
    <t>DALMIA BHARAT LTD^</t>
  </si>
  <si>
    <t>WHIRLPOOL OF INDIA LTD^</t>
  </si>
  <si>
    <t>THE RAMCO CEMENTS LTD^</t>
  </si>
  <si>
    <t>SBI LIFE INSURANCE COMPANY LTD^</t>
  </si>
  <si>
    <t>RAIN INDUSTRIES LTD^</t>
  </si>
  <si>
    <t>CAN FIN HOMES LTD^</t>
  </si>
  <si>
    <t>BERGER PAINTS INDIA LTD^</t>
  </si>
  <si>
    <t>LARSEN &amp; TOUBRO LTD^</t>
  </si>
  <si>
    <t>IDFC FIRST BANK LTD^</t>
  </si>
  <si>
    <t>LUPIN LTD^</t>
  </si>
  <si>
    <t>BOSCH LTD^</t>
  </si>
  <si>
    <t>BIRLASOFT LTD^</t>
  </si>
  <si>
    <t>DABUR INDIA LTD^</t>
  </si>
  <si>
    <t>NESTLE INDIA LTD^</t>
  </si>
  <si>
    <t>VOLTAS LTD^</t>
  </si>
  <si>
    <t>PAGE INDUSTRIES LTD^</t>
  </si>
  <si>
    <t>SUN PHARMACEUTICAL INDUSTRIES LTD^</t>
  </si>
  <si>
    <t>INFO EDGE (INDIA) LTD^</t>
  </si>
  <si>
    <t>JINDAL STEEL &amp; POWER LTD^</t>
  </si>
  <si>
    <t>MAHANAGAR GAS LTD^</t>
  </si>
  <si>
    <t>SUN TV NETWORK LTD^</t>
  </si>
  <si>
    <t>INFOSYS LTD^</t>
  </si>
  <si>
    <t>HINDUSTAN COPPER LTD^</t>
  </si>
  <si>
    <t>TATA COMMUNICATIONS LTD^</t>
  </si>
  <si>
    <t>HINDUSTAN UNILEVER LTD^</t>
  </si>
  <si>
    <t>J K CEMENT LTD^</t>
  </si>
  <si>
    <t>TRENT LTD^</t>
  </si>
  <si>
    <t>PETRONET LNG LTD^</t>
  </si>
  <si>
    <t>HINDUSTAN AERONAUTICS LTD^</t>
  </si>
  <si>
    <t>COLGATE-PALMOLIVE INDIA LTD^</t>
  </si>
  <si>
    <t>NMDC LTD^</t>
  </si>
  <si>
    <t>CHAMBAL FERTILISER &amp; CHEMICALS LTD^</t>
  </si>
  <si>
    <t>MARICO LTD^</t>
  </si>
  <si>
    <t>ORACLE FINANCIALS SERVICES SOFT LTD^</t>
  </si>
  <si>
    <t>INTELLECT DESIGN ARENA LTD^</t>
  </si>
  <si>
    <t>INDIA CEMENTS LTD^</t>
  </si>
  <si>
    <t>TORRENT POWER LTD^</t>
  </si>
  <si>
    <t>GRANULES INDIA LTD^</t>
  </si>
  <si>
    <t>MPHASIS LTD^</t>
  </si>
  <si>
    <t>BHARAT HEAVY ELECTRICALS LTD^</t>
  </si>
  <si>
    <t>APOLLO TYRES LTD^</t>
  </si>
  <si>
    <t>TATA CONSUMER PRODUCTS LTD^</t>
  </si>
  <si>
    <t>BATA INDIA LTD^</t>
  </si>
  <si>
    <t>INDRAPRASTHA GAS LTD^</t>
  </si>
  <si>
    <t>TORRENT PHARMACEUTICALS LTD^</t>
  </si>
  <si>
    <t>GLENMARK PHARMACEUTICALS LTD^</t>
  </si>
  <si>
    <t>MARUTI SUZUKI INDIA LTD^</t>
  </si>
  <si>
    <t>GODREJ CONSUMER PRODUCTS LTD^</t>
  </si>
  <si>
    <t>BRITANNIA INDUSTRIES LTD^</t>
  </si>
  <si>
    <t>ULTRATECH CEMENT LTD^</t>
  </si>
  <si>
    <t>ADITYA BIRLA FASHION &amp; RETAIL LTD^</t>
  </si>
  <si>
    <t>BHARAT PETROLEUM CORPORATION LTD^</t>
  </si>
  <si>
    <t>DELTA CORP LTD^</t>
  </si>
  <si>
    <t>VEDANTA LTD^</t>
  </si>
  <si>
    <t>MANAPPURAM FINANCE LTD^</t>
  </si>
  <si>
    <t>JUBILANT FOODWORKS LTD^</t>
  </si>
  <si>
    <t>MAX FINANCIAL SERVICES LTD^</t>
  </si>
  <si>
    <t>MULTI COMMODITY EXCHANGE OF IND LTD^</t>
  </si>
  <si>
    <t>KOTAK MAHINDRA BANK LTD^</t>
  </si>
  <si>
    <t>COROMANDEL INTERNATIONAL LTD^</t>
  </si>
  <si>
    <t>GUJ NARMADA VALLEY FER. &amp; CHEM. LTD^</t>
  </si>
  <si>
    <t>GAIL ( INDIA ) LTD^</t>
  </si>
  <si>
    <t>ITC LTD^</t>
  </si>
  <si>
    <t>CONTAINER CORPORATION OF INDIA LTD^</t>
  </si>
  <si>
    <t>RBL BANK LTD^</t>
  </si>
  <si>
    <t>HINDUSTAN PETROLEUM CORPORATION LTD^</t>
  </si>
  <si>
    <t>OBEROI REALTY LTD^</t>
  </si>
  <si>
    <t>BALRAMPUR CHINI MILLS LTD^</t>
  </si>
  <si>
    <t>PI INDUSTRIES LTD^</t>
  </si>
  <si>
    <t>LAURUS LABS LTD^</t>
  </si>
  <si>
    <t>L&amp;T FINANCE HOLDINGS LTD^</t>
  </si>
  <si>
    <t>PIRAMAL ENTERPRISES LTD^</t>
  </si>
  <si>
    <t>DR REDDYs LABORATORIES LTD^</t>
  </si>
  <si>
    <t>ASTRAL LTD (ERSTWHILE ASTRAL POLY TECHNIK LTD)^</t>
  </si>
  <si>
    <t>NTPC LTD^</t>
  </si>
  <si>
    <t>ADITYA BIRLA CAPITAL LTD^</t>
  </si>
  <si>
    <t>ICICI LOMBARD GENERAL INSURANCE CO. LTD^</t>
  </si>
  <si>
    <t>AMARA RAJA BATTERIES LTD^</t>
  </si>
  <si>
    <t>ADANI ENTERPRISES LTD^</t>
  </si>
  <si>
    <t>NATIONAL ALUMINIUM CO. LTD^</t>
  </si>
  <si>
    <t>INDIABULLS HOUSING FINANCE LTD^</t>
  </si>
  <si>
    <t>SAMVARDHANA MOTHERSON INTERNATIONAL LTD^</t>
  </si>
  <si>
    <t>ZYDUS LIFESCIENCES LTD^</t>
  </si>
  <si>
    <t>APOLLO HOSPITALS ENTERPRISE LTD^</t>
  </si>
  <si>
    <t>EXIDE INDUSTRIES LTD^</t>
  </si>
  <si>
    <t>TATA STEEL LTD^</t>
  </si>
  <si>
    <t>BIOCON LTD^</t>
  </si>
  <si>
    <t>AUROBINDO PHARMA LTD^</t>
  </si>
  <si>
    <t>HDFC BANK LTD^</t>
  </si>
  <si>
    <t>INDIAN OIL CORPORATION LTD^</t>
  </si>
  <si>
    <t>INDIAN ENERGY EXCHANGE LTD^</t>
  </si>
  <si>
    <t>IDFC LTD^</t>
  </si>
  <si>
    <t>STEEL AUTHORITY INDIA LTD^</t>
  </si>
  <si>
    <t>TATA CHEMICALS LTD^</t>
  </si>
  <si>
    <t>GODREJ PROPERTIES LTD^</t>
  </si>
  <si>
    <t>SIEMENS LTD^</t>
  </si>
  <si>
    <t>POWER FINANCE CORPORATION  LTD^</t>
  </si>
  <si>
    <t>ASHOK LEYLAND LTD^</t>
  </si>
  <si>
    <t>SRF LTD^</t>
  </si>
  <si>
    <t>POWER GRID CORPORATION OF INDIA LTD^</t>
  </si>
  <si>
    <t>REC LTD^</t>
  </si>
  <si>
    <t>BHARAT ELECTRONICS LTD^</t>
  </si>
  <si>
    <t>ICICI PRUDENTIAL LIFE INSURANCE COMPANY LTD^</t>
  </si>
  <si>
    <t>INTERGLOBE AVIATION LTD^</t>
  </si>
  <si>
    <t>ASIAN PAINTS (INDIA) LTD^</t>
  </si>
  <si>
    <t>TITAN COMPANY LTD^</t>
  </si>
  <si>
    <t>DLF LTD^</t>
  </si>
  <si>
    <t>INDUSIND BANK LTD^</t>
  </si>
  <si>
    <t>ACC LTD^</t>
  </si>
  <si>
    <t>BAJAJ FINSERV LTD^</t>
  </si>
  <si>
    <t>UNITED SPIRITS LTD^</t>
  </si>
  <si>
    <t>UPL LTD^</t>
  </si>
  <si>
    <t>ADANI PORTS AND SPECIAL ECONOMIC ZONE LTD^</t>
  </si>
  <si>
    <t>BANDHAN BANK LTD^</t>
  </si>
  <si>
    <t>TATA POWER COMPANY LTD^</t>
  </si>
  <si>
    <t>BAJAJ FINANCE LTD^</t>
  </si>
  <si>
    <t>ZEE ENTERTAINMENT ENTERPRISES LTD^</t>
  </si>
  <si>
    <t>AMBUJA CEMENTS LTD^</t>
  </si>
  <si>
    <t>** 04.50 % HDFC LTD - 14/12/2022</t>
  </si>
  <si>
    <t>** 08.45 % SIKKA PORTS AND TERMINALS LTD - 12/06/2023</t>
  </si>
  <si>
    <t>HOUSING DEVELOPMENT FINANCE CORPORATION LTD</t>
  </si>
  <si>
    <t>CUMMINS INDIA LTD</t>
  </si>
  <si>
    <t>INDIAN HOTELS CO. LTD</t>
  </si>
  <si>
    <t>KEC INTERNATIONAL LTD</t>
  </si>
  <si>
    <t>DIVI LABORATORIES LTD</t>
  </si>
  <si>
    <t>SUPREME INDUSTRIES LTD</t>
  </si>
  <si>
    <t>VARUN BEVERAGES LTD</t>
  </si>
  <si>
    <t>LINDE INDIA LTD</t>
  </si>
  <si>
    <t>AMBER ENTERPRISES INDIA LTD</t>
  </si>
  <si>
    <t>ABB INDIA LTD</t>
  </si>
  <si>
    <t>CROMPTON GREAVES CONSUMER ELECTRICALS LTD</t>
  </si>
  <si>
    <t>BHARTI AIRTEL LTD (RIGHT 14/10/2021) (PARTLY PAID)</t>
  </si>
  <si>
    <t>RELIANCE INDUSTRIES LTD^</t>
  </si>
  <si>
    <t>HCL TECHNOLOGIES LTD^</t>
  </si>
  <si>
    <t>TATA CONSULTANCY SERVICES LTD^</t>
  </si>
  <si>
    <t>HOUSING DEVELOPMENT FINANCE CORPORATION LTD^</t>
  </si>
  <si>
    <t>ICICI BANK LTD^</t>
  </si>
  <si>
    <t>** 07.40 % HDFC LTD - 02/06/2025</t>
  </si>
  <si>
    <t>** 07.40 % MUTHOOT FINANCE LTD - 05/01/2024</t>
  </si>
  <si>
    <t>** 07.38 % LIC HOUSING FINANCE LTD - 18/08/2025</t>
  </si>
  <si>
    <t>** 05.75 % BAJAJ FINANCE LTD - 16/02/2024</t>
  </si>
  <si>
    <t>** 07.99 % HDFC LTD - 11/07/2024</t>
  </si>
  <si>
    <t>** 07.45 % LIC HOUSING FINANCE LTD - 10/02/2023</t>
  </si>
  <si>
    <t>** 06.92 % REC LTD - 21/04/2023</t>
  </si>
  <si>
    <t>** 06.88 % REC LTD - 20/03/2025</t>
  </si>
  <si>
    <t>** 09.25 % TATA CAPITAL FINANCIAL SERVICES LTD - 19/12/2023</t>
  </si>
  <si>
    <t>** 06.43 % HDFC LTD - 29/09/2025</t>
  </si>
  <si>
    <t>** 07.13 % NHPC LTD - 11/02/2028</t>
  </si>
  <si>
    <t>** 05.74 % REC LTD - 20/06/2024</t>
  </si>
  <si>
    <t>** 08.30 % REC LTD - 10/04/2025</t>
  </si>
  <si>
    <t>** 06.49 % CITRA REAL ESTATE LTD - 01/07/2024</t>
  </si>
  <si>
    <t>BAJAJ AUTO LTD</t>
  </si>
  <si>
    <t>BRIGADE ENTERPRISES LTD</t>
  </si>
  <si>
    <t>THERMAX LTD</t>
  </si>
  <si>
    <t>JSW STEEL LTD</t>
  </si>
  <si>
    <t>BHARAT FORGE LTD</t>
  </si>
  <si>
    <t>NAVIN FLUORINE INTERNATIONAL LTD</t>
  </si>
  <si>
    <t>GANESHA ECOSPHERE LTD</t>
  </si>
  <si>
    <t>MASTEK LTD</t>
  </si>
  <si>
    <t>CESC LTD</t>
  </si>
  <si>
    <t>PNB HOUSING FINANCE LTD</t>
  </si>
  <si>
    <t>JSW STEEL LTD^</t>
  </si>
  <si>
    <t>** - HDFC BANK LTD - CD - 10/02/2023</t>
  </si>
  <si>
    <t>BASF INDIA LTD</t>
  </si>
  <si>
    <t>REDINGTON (INDIA) LTD</t>
  </si>
  <si>
    <t>GUJARAT STATE PETRONET LTD</t>
  </si>
  <si>
    <t>SUNDRAM FASTENERS LTD</t>
  </si>
  <si>
    <t xml:space="preserve">QUESS CORP LTD </t>
  </si>
  <si>
    <t>TUBE INVESTMENTS OF INDIA LTD</t>
  </si>
  <si>
    <t>GUJARAT PIPAVAV PORT LTD</t>
  </si>
  <si>
    <t>AGRO TECH FOODS LTD</t>
  </si>
  <si>
    <t>AJANTA PHARMA LTD</t>
  </si>
  <si>
    <t>AKZO NOBEL INDIA LTD</t>
  </si>
  <si>
    <t>** 07.95 % SIKKA PORTS AND TERMINALS LTD - 28/10/2026</t>
  </si>
  <si>
    <t>** 07.70 % JAMNAGAR UTILITIES &amp; POWER PVT. LTD - 29/06/2023</t>
  </si>
  <si>
    <t>** 07.13 % NHPC LTD - 09/02/2029</t>
  </si>
  <si>
    <t>CYIENT LTD</t>
  </si>
  <si>
    <t>J.B.CHEMICALS &amp; PHARMACEUTICALS LTD</t>
  </si>
  <si>
    <t>ENDURANCE TECHNOLOGIES LTD</t>
  </si>
  <si>
    <t>IPCA LABORATORIES LTD</t>
  </si>
  <si>
    <t>FINO PAYMENTS BANK LTD</t>
  </si>
  <si>
    <t>AIA ENGINEERING LTD</t>
  </si>
  <si>
    <t>FORTIS HEALTHCARE LTD</t>
  </si>
  <si>
    <t>LIC HOUSING FINANCE LTD</t>
  </si>
  <si>
    <t>DEVYANI INTERNATIONAL LTD</t>
  </si>
  <si>
    <t>ELANTAS BECK INDIA LTD</t>
  </si>
  <si>
    <t>SYNGENE INTERNATIONAL LTD</t>
  </si>
  <si>
    <t>THE PHOENIX MILLS LTD</t>
  </si>
  <si>
    <t>ALKEM LABORATORIES LTD</t>
  </si>
  <si>
    <t>PERSISTENT SYSTEMS LTD</t>
  </si>
  <si>
    <t>UNO MINDA LTD</t>
  </si>
  <si>
    <t>LTIMINDTREE LTD</t>
  </si>
  <si>
    <t>CARBORUNDUM UNIVERSAL LTD</t>
  </si>
  <si>
    <t>SKF INDIA LTD</t>
  </si>
  <si>
    <t>VESUVIUS INDIA LTD</t>
  </si>
  <si>
    <t>KNR CONSTRUCTIONS LTD</t>
  </si>
  <si>
    <t>CREDITACCESS GRAMEEN LTD</t>
  </si>
  <si>
    <t>SHOPPERS STOP LTD</t>
  </si>
  <si>
    <t>SCHAEFFLER (I) LTD</t>
  </si>
  <si>
    <t>HEALTHCARE GLOBAL ENTERPRISES LTD</t>
  </si>
  <si>
    <t>AETHER INDUSTRIES LTD</t>
  </si>
  <si>
    <t>ALLCARGO GLOBAL LOGISTICS LTD</t>
  </si>
  <si>
    <t>DCB BANK LTD</t>
  </si>
  <si>
    <t>HONDA INDIA POWER PRODUCTS LTD</t>
  </si>
  <si>
    <t>GREENPLY INDUSTRIES LTD</t>
  </si>
  <si>
    <t>KRSNAA DIAGNOSTICS LTD</t>
  </si>
  <si>
    <t>KSB  LTD</t>
  </si>
  <si>
    <t>GOKALDAS EXPORTS  LTD</t>
  </si>
  <si>
    <t>MAHINDRA CIE AUTOMOTIVE LTD</t>
  </si>
  <si>
    <t>HIKAL LTD</t>
  </si>
  <si>
    <t>FINOLEX CABLES LTD</t>
  </si>
  <si>
    <t>RALLIS INDIA LTD</t>
  </si>
  <si>
    <t>KEYSTONE REALTORS LTD</t>
  </si>
  <si>
    <t>TD POWER SYSTEMS LTD</t>
  </si>
  <si>
    <t>TRANSPORT CORPORATION OF INDIA LTD</t>
  </si>
  <si>
    <t>NCC LTD</t>
  </si>
  <si>
    <t>FINE ORGANIC INDUSTRIES LTD</t>
  </si>
  <si>
    <t>EVEREADY INDUSTRIES INDIA LTD</t>
  </si>
  <si>
    <t>RAMCO INDUSTRIES LTD</t>
  </si>
  <si>
    <t>S H KELKAR AND COMPANY LTD</t>
  </si>
  <si>
    <t>FINOLEX INDUSTRIES LTD</t>
  </si>
  <si>
    <t>VST INDUSTRIES LTD</t>
  </si>
  <si>
    <t>MM FORGINGS LTD</t>
  </si>
  <si>
    <t>ENTERTAINMENT NETWORK ( I ) LTD</t>
  </si>
  <si>
    <t>C.E. INFO SYSTEMS LTD</t>
  </si>
  <si>
    <t>HERO MOTOCORP LTD</t>
  </si>
  <si>
    <t>GREENPANEL INDUSTRIES LTD</t>
  </si>
  <si>
    <t>ESCORTS KUBOTA LTD</t>
  </si>
  <si>
    <t>ICICI SECURITIES LTD</t>
  </si>
  <si>
    <t>CHOLAMANDALAM FINANCIAL HOLDINGS LTD</t>
  </si>
  <si>
    <t>ENGINEERS INDIA LTD</t>
  </si>
  <si>
    <t>DCM SHRIRAM LTD</t>
  </si>
  <si>
    <t>ARCHEAN CHEMICAL INDUSTRIES LTD</t>
  </si>
  <si>
    <t>SOLAR INDUSTRIES INDIA LTD</t>
  </si>
  <si>
    <t>BHARAT DYNAMICS LTD</t>
  </si>
  <si>
    <t>CENTURY PLYBOARDS (INDIA) LTD</t>
  </si>
  <si>
    <t>GRINDWELL NORTON LTD</t>
  </si>
  <si>
    <t>SOMANY CERAMICS LTD</t>
  </si>
  <si>
    <t>INOX LEISURE LTD</t>
  </si>
  <si>
    <t>KEI INDUSTRIES  LTD</t>
  </si>
  <si>
    <t>GLAND PHARMA LTD</t>
  </si>
  <si>
    <t>CITY UNION BANK LTD</t>
  </si>
  <si>
    <t>GRAPHITE INDIA LTD</t>
  </si>
  <si>
    <t>V-MART RETAIL LTD</t>
  </si>
  <si>
    <t>ERIS LIFESCIENCES LTD</t>
  </si>
  <si>
    <t>WELSPUN INDIA LTD</t>
  </si>
  <si>
    <t>K.P.R. MILL LTD</t>
  </si>
  <si>
    <t>CENTRAL DEPOSITORY SERVICES (INDIA) LTD</t>
  </si>
  <si>
    <t>TATA ELXSI LTD</t>
  </si>
  <si>
    <t>** 05.50 % BRITANNIA INDUSTRIES LTD - 03/06/2024</t>
  </si>
  <si>
    <t>KARUR VYSA BANK LTD</t>
  </si>
  <si>
    <t>SPANDANA SPHOORTY FINANCIAL LTD</t>
  </si>
  <si>
    <t>IIFL WEALTH MANAGEMENT LTD</t>
  </si>
  <si>
    <t>EQUITAS SMALL FINANCE BANK LTD</t>
  </si>
  <si>
    <t>ZOMATO LTD</t>
  </si>
  <si>
    <t>FIRSTSOURCE SOLUTIONS LTD</t>
  </si>
  <si>
    <t>RAILTEL CORPORATION OF INDIA LTD</t>
  </si>
  <si>
    <t>ECLERX SERVICES LTD</t>
  </si>
  <si>
    <t>ZENSAR TECHNOLOGIES LTD</t>
  </si>
  <si>
    <t>ZYDUS WELLNESS LTD</t>
  </si>
  <si>
    <t>BAJAJ ELECTRICALS LTD</t>
  </si>
  <si>
    <t>FDC LTD</t>
  </si>
  <si>
    <t>INDOCO REMEDIES LTD</t>
  </si>
  <si>
    <t>KRISHNA INSTITUTE OF MEDICAL SCIENCES LTD</t>
  </si>
  <si>
    <t>NARAYANA HRUDAYALAYA LTD</t>
  </si>
  <si>
    <t>GLAXOSMITHKLINE PHARMACEUTICALS LTD</t>
  </si>
  <si>
    <t>SANOFI INDIA LTD</t>
  </si>
  <si>
    <t>JINDAL STAINLESS LTD</t>
  </si>
  <si>
    <t>ASTEC LIFESCIENCES LTD</t>
  </si>
  <si>
    <t>DEEPAK NITRITE LTD</t>
  </si>
  <si>
    <t>SUMITOMO CHEMICAL INDIA LTD</t>
  </si>
  <si>
    <t>CHEMCON SPECIALITY CHEMICALS LTD</t>
  </si>
  <si>
    <t>SHARDA CROPCHEM LTD</t>
  </si>
  <si>
    <t>BIRLA CORPORATION LTD</t>
  </si>
  <si>
    <t>TIMKEN INDIA LTD</t>
  </si>
  <si>
    <t>CENTURY TEXTILES &amp; INDUSTRIES LTD</t>
  </si>
  <si>
    <t>VOLTAMP TRANSFORMERS LTD</t>
  </si>
  <si>
    <t>INGERSOLL RAND (INDIA) LTD</t>
  </si>
  <si>
    <t>GUJARAT GAS LTD</t>
  </si>
  <si>
    <t>INDUS TOWERS LTD</t>
  </si>
  <si>
    <t>PNC INFRATECH LTD</t>
  </si>
  <si>
    <t>PTC INDIA LTD</t>
  </si>
  <si>
    <t>YES BANK LTD (LOCKED-IN)</t>
  </si>
  <si>
    <t>INDIAN RAILWAY CATERING AND TOURISM CORPORATION LTD</t>
  </si>
  <si>
    <t>INDIAMART INTERMESH LTD</t>
  </si>
  <si>
    <t>VODAFONE IDEA LTD</t>
  </si>
  <si>
    <t>PB FINTECH LTD</t>
  </si>
  <si>
    <t>ONE 97 COMMUNICATIONS LTD</t>
  </si>
  <si>
    <t>COFORGE LTD</t>
  </si>
  <si>
    <t>KPIT TECHNOLOGIES LTD</t>
  </si>
  <si>
    <t>L&amp;T TECHNOLOGY SERVICES LTD</t>
  </si>
  <si>
    <t>HAPPIEST MINDS TECHNOLOGIES LTD</t>
  </si>
  <si>
    <t>TANLA PLATFORMS LTD</t>
  </si>
  <si>
    <t>SONATA SOFTWARE LTD</t>
  </si>
  <si>
    <t>BALKRISHNA INDUSTRIES LTD</t>
  </si>
  <si>
    <t>MRF LTD</t>
  </si>
  <si>
    <t>MOTHERSON SUMI WIRING INDIA LTD</t>
  </si>
  <si>
    <t>PFIZER LTD</t>
  </si>
  <si>
    <t>VIP INDUSTRIES LTD</t>
  </si>
  <si>
    <t>MACROTECH DEVELOPERS LTD</t>
  </si>
  <si>
    <t>TVS MOTOR COMPANY LTD</t>
  </si>
  <si>
    <t>YES BANK LTD</t>
  </si>
  <si>
    <t>BAYER CROPSCIENCE LTD</t>
  </si>
  <si>
    <t>PRESTIGE ESTATES PROJECTS LTD</t>
  </si>
  <si>
    <t>BLUE STAR LTD</t>
  </si>
  <si>
    <t>ORIENT ELECTRIC LTD</t>
  </si>
  <si>
    <t>GUJARAT FLUOROCHEMICALS LTD</t>
  </si>
  <si>
    <t>MAX HEALTHCARE INSTITUTE LTD</t>
  </si>
  <si>
    <t>JSW ENERGY LTD</t>
  </si>
  <si>
    <t>NHPC LTD</t>
  </si>
  <si>
    <t>OIL INDIA LTD</t>
  </si>
  <si>
    <t>UNITED BREWERIES LTD</t>
  </si>
  <si>
    <t>RAJESH EXPORTS LTD</t>
  </si>
  <si>
    <t>BLUE DART EXPRESS LTD</t>
  </si>
  <si>
    <t>HATSUN AGRO PRODUCT LTD</t>
  </si>
  <si>
    <t>** 05.90 % BHARTI HEXACOM LTD - 30/04/2024</t>
  </si>
  <si>
    <t>** 07.13 % NHPC LTD - 11/02/2026</t>
  </si>
  <si>
    <t>** 06.49 % PRIAPUS INFRASTRUCTURE LTD - 01/07/2024</t>
  </si>
  <si>
    <t>Name Of The Bank</t>
  </si>
  <si>
    <t>Amount of Margins
( Rs. in Lakhs )</t>
  </si>
  <si>
    <t>Cash as Margin</t>
  </si>
  <si>
    <t>Fixed Deposits</t>
  </si>
  <si>
    <t>Government Securities (Face Value)</t>
  </si>
  <si>
    <t>T-Bills (Face Value)</t>
  </si>
  <si>
    <t>Mutual Fund Units(Amt)</t>
  </si>
  <si>
    <t>Equity Margin</t>
  </si>
  <si>
    <t>Total Gross Margin</t>
  </si>
  <si>
    <t>Disclosure of Margins as of 30th November,2022 is as given below   :</t>
  </si>
  <si>
    <t>$$ - This Security has been kept as Margin for Derivatives</t>
  </si>
  <si>
    <t>GOI 6.30% 9/4/2023 $$</t>
  </si>
  <si>
    <t>GOI - 7.32% (28/01/2024) $$</t>
  </si>
  <si>
    <t>GOI - 7.37% (16/04/2023)  $$</t>
  </si>
  <si>
    <t>GOI - 7.68% (15/12/2023) $$</t>
  </si>
  <si>
    <t>GOI - 5.15% (09/11/2025) $$</t>
  </si>
  <si>
    <t>GOI - 5.22% (15/06/2025) $$</t>
  </si>
  <si>
    <t>GOI - 5.63% (12/04/2026) $$</t>
  </si>
  <si>
    <t>GOI - 5.74% (15/11/2026) $$</t>
  </si>
  <si>
    <t>GOI - 6.69% (27/06/2024) $$</t>
  </si>
  <si>
    <t>GOI - 6.84% (19/12/2022) $$</t>
  </si>
  <si>
    <t>GOI - 6.97% (06/09/2026) $$</t>
  </si>
  <si>
    <t>GOI - 7.16% (20/05/2023) $$</t>
  </si>
  <si>
    <t>GOI - 7.38% (20/06/2027) $$</t>
  </si>
  <si>
    <t>GOI - 7.37% (16/04/2023) $$</t>
  </si>
  <si>
    <t>AVERAGE MATURITY :   1.89 YEARS</t>
  </si>
  <si>
    <t>PORTFOLIO TURNOVER RATIO: 0.07 TIMES</t>
  </si>
  <si>
    <t>PORTFOLIO TURNOVER RATIO: 0.03 TIMES</t>
  </si>
  <si>
    <t>PORTFOLIO TURNOVER RATIO: 0.16 TIMES</t>
  </si>
  <si>
    <t>PORTFOLIO TURNOVER RATIO: 0.11 TIMES</t>
  </si>
  <si>
    <t>PORTFOLIO TURNOVER RATIO: 0.05 TIMES</t>
  </si>
  <si>
    <t>PORTFOLIO TURNOVER RATIO: 0.14 TIMES</t>
  </si>
  <si>
    <t xml:space="preserve">TOTAL INVESTMENTS IN FOREIGN SECURITIES / ADRS / GDRS: </t>
  </si>
  <si>
    <t>PORTFOLIO TURNOVER RATIO: 0.26 TIMES</t>
  </si>
  <si>
    <t>PORTFOLIO TURNOVER RATIO: 0.12 TIMES</t>
  </si>
  <si>
    <t>PORTFOLIO TURNOVER RATIO: 0.04 TIMES</t>
  </si>
  <si>
    <t>Note: As per the guidance issued by AMFI vide correspondence 35P/MEM-COR/57/2019-20,any realization of proceeds from the locked-in shares of Yes Bank LTD (which is 3 years from the commencement of the Revival scheme i.e March 13,2020) shall be distributed (post conclusion of the lock in period) among the set of investors existing in the unit holders’ register / BENPOS as on end of March 13, 2020.For further details refer our website
https://www.tatamutualfund.com/docs/default-source/statutory-disclosures/valuation-current-update/valuation-update-17-03-2020.pdf?sfvrsn=aa8cd899_2</t>
  </si>
  <si>
    <t>Tata Business Cycle Fund</t>
  </si>
  <si>
    <t>TATA Nifty India Digital ETF Fund of Fund</t>
  </si>
  <si>
    <t>PORTFOLIO TURNOVER RATIO: 0.00 TIMES</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</si>
  <si>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</si>
  <si>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</si>
  <si>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</si>
  <si>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(An Open Ended Dynamic Asset Allocation Fund)</t>
  </si>
  <si>
    <t>•Capital Appreciation along with generation of income over medium to long term period.</t>
  </si>
  <si>
    <t>• Predominant investment in equity and equity related instruments as well as in debt and money market instruments.</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</si>
  <si>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</si>
  <si>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</si>
  <si>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</si>
  <si>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Tata Multi Asset Opportunities Fund</t>
  </si>
  <si>
    <t>(An open ended scheme investing in equity, debt &amp; exchange traded commodity derivatives)</t>
  </si>
  <si>
    <t>•Long Term Capital Appreciation</t>
  </si>
  <si>
    <t>•Investment in equity &amp; equity related instruments, debt instruments, exchange traded commodity derivatives and other instruments.</t>
  </si>
  <si>
    <t>(An open-ended hybrid scheme investing predominantly in equity &amp; equity related instruments)</t>
  </si>
  <si>
    <t>•Long Term Capital Appreciation.</t>
  </si>
  <si>
    <t>•Investment predominantly in equity &amp; equity related instruments (65% - 80%) &amp; some portion (between 20% to 35%) in fixed income instruments.</t>
  </si>
  <si>
    <t>Tata large Cap Fund</t>
  </si>
  <si>
    <t>(An open-ended equity scheme predominantly investing in large cap stock)</t>
  </si>
  <si>
    <t>•Investment predominantly in equity &amp; equity related securities of large cap companies.</t>
  </si>
  <si>
    <t>Tata large &amp; Mid Cap Fund</t>
  </si>
  <si>
    <t>(An open ended equity scheme investing in both large cap and mid cap stocks)</t>
  </si>
  <si>
    <t>•Investment in equity and equity related instruments of well researched value and growth oriented Large &amp; Mid Cap Companies.</t>
  </si>
  <si>
    <t>Tata Mid Cap Growth Fund</t>
  </si>
  <si>
    <t>(An open-ended equity scheme predominantly investing in mid cap stocks)</t>
  </si>
  <si>
    <t>• Long Term Capital Appreciation</t>
  </si>
  <si>
    <t>• Investment predominantly in equity &amp; equity related instruments of growth oriented mid cap companies.</t>
  </si>
  <si>
    <t>Tata Small Cap Fund</t>
  </si>
  <si>
    <t>(An open ended equity scheme predominantly investing in small cap stocks)</t>
  </si>
  <si>
    <t>•Predominant investment in equity/equity related instruments of small cap companies.</t>
  </si>
  <si>
    <t>Tata Equity P/E Fund</t>
  </si>
  <si>
    <t>(An open ended equity scheme following a value investment strategy)</t>
  </si>
  <si>
    <t>•Investment (minimum 70%) in equity &amp; equity related instruments of companies whose rolling P/E is lower than rolling P/E of S&amp;PBSE Sensex.</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</si>
  <si>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</si>
  <si>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</si>
  <si>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</si>
  <si>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</si>
  <si>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Tata Focused Equity Fund</t>
  </si>
  <si>
    <t>(An Open Ended Equity Scheme Investing in maximum 30 stocks across market caps (i.e Multi Cap))</t>
  </si>
  <si>
    <t>•Investment in equity/equity related instruments in a concentrated portfolio of maximum 30 stocks across market capitalisation.</t>
  </si>
  <si>
    <t>Tata India Tax Saving Fund</t>
  </si>
  <si>
    <t>(An open ended equity linked savings scheme with a statutory lock-in of 3 years &amp; tax benefit)</t>
  </si>
  <si>
    <t>•An equity linked savings scheme (ELSS) Investing predominantly in Equity &amp; Equity related instruments.</t>
  </si>
  <si>
    <t>An open ended equity scheme predominatly  investing in dividend yielding stocks.</t>
  </si>
  <si>
    <t>•An open ended equity scheme that aims for growth by primarily investing in equity and equity related instruments of dividend yielding companies.</t>
  </si>
  <si>
    <t>Tata Banking &amp; Financial Service Fund</t>
  </si>
  <si>
    <t>(An open ended equity scheme investing in Banking &amp; Financial Services Sector)</t>
  </si>
  <si>
    <t>•Investment in equity/equity related instruments of the companies in Banking and Financial Services sector in India.</t>
  </si>
  <si>
    <t>Tata Digital India Fund</t>
  </si>
  <si>
    <t>(An open-ended equity scheme investing in Information Technology Sector)</t>
  </si>
  <si>
    <t>•Investment in equity/equity related instruments of the companies in Information Technology Sector.</t>
  </si>
  <si>
    <t>Tata India Consumer Fund</t>
  </si>
  <si>
    <t>(An open ended equity scheme investing in Consumption Oriented Sector)</t>
  </si>
  <si>
    <t>•Investment in equity/equity related instruments of the companies in the Consumption Oriented sector in India.</t>
  </si>
  <si>
    <t>Tata India Pharma &amp; Healthcare Fund</t>
  </si>
  <si>
    <t>(An open-ended equity scheme investing in Pharma &amp; Healthcare Services Sector)</t>
  </si>
  <si>
    <t>•Investment in equity/equity related instruments of the companies in the Pharma &amp; Healthcare sector in India.</t>
  </si>
  <si>
    <t>Tata Resources &amp; Energy Fund</t>
  </si>
  <si>
    <t>(An open-ended equity scheme investing in Resources &amp; Energy Sector)</t>
  </si>
  <si>
    <t>•Investment in equity/equity related instruments of the companies in the Resources &amp; Energy sector in India.</t>
  </si>
  <si>
    <t>Tata Infrastructure Fund</t>
  </si>
  <si>
    <t>(An open-ended equity scheme investing in Infrastructure sector)</t>
  </si>
  <si>
    <t>•Investment Predominantly in equity / equity related instruments of the companies in the Infrastructure sector in India.</t>
  </si>
  <si>
    <t xml:space="preserve">Tata  S&amp;P BSE Sensex Index Fund </t>
  </si>
  <si>
    <t>(An open-ended equity scheme tracking S&amp;P BSE Sensex)</t>
  </si>
  <si>
    <t>•To reflect / mirror the S&amp;P BSE Sensex returns by investing in the same stocks which comprises of S&amp;PBSE Sensex.</t>
  </si>
  <si>
    <t>TATA S&amp;P BSE SENSEX INDEX FUND ( erstwhile known as TATA INDEX FUND - SENSEX )</t>
  </si>
  <si>
    <t>TATA NIFTY 50 INDEX FUND ( erstwhile known as TATA INDEX FUND - NIFTY )</t>
  </si>
  <si>
    <t>Tata Nifty 50 Index Fund</t>
  </si>
  <si>
    <t>(An open-ended equity scheme tracking Nifty 50 Index)</t>
  </si>
  <si>
    <t>•To reflect / mirror the Nifty 50 returns by investing in the same stocks which comprises of NIFTY50.</t>
  </si>
  <si>
    <t>Tata Nifty Private Bank Exchange Traded Fund</t>
  </si>
  <si>
    <t>(An Open-Ended Exchange Traded Fund replicating/ tracking -Nifty Private Bank Index)</t>
  </si>
  <si>
    <t>•Long Term Capital Growth.</t>
  </si>
  <si>
    <t>•An exchange traded fund that aims to provide returns that closely correspond to the returns provided by Nifty Private Bank Index, subject to tracking error</t>
  </si>
  <si>
    <t>TATA NIFTY 50 EXCHANGE TRADED FUND ( erstwhile known as TATA NIFTY EXCHANGE TRADED FUND )</t>
  </si>
  <si>
    <t>Tata Nifty 50 Exchange Traded Fund</t>
  </si>
  <si>
    <t>(An Open Ended Exchange Traded Fund)</t>
  </si>
  <si>
    <t>•Investments in Equity &amp; Equity related instruments covered by Nifty 50 Index.</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</si>
  <si>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</si>
  <si>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</si>
  <si>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</si>
  <si>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Tata Nifty India Digital Exchange Traded Fund of Fund</t>
  </si>
  <si>
    <t>(An Open ended fund of fund scheme investing in Tata Nifty India Digital Exchange Traded Fund)</t>
  </si>
  <si>
    <t>•Investment in Tata Nifty India Digital Exchange Traded Fund.</t>
  </si>
  <si>
    <t>Tata Ethical Fund</t>
  </si>
  <si>
    <t>(An open-ended equity scheme following Shariah principles)</t>
  </si>
  <si>
    <t>•Investment predominantly in equity &amp; equity related instruments of shariah principles compliant companies and in other instruments allowed under shariah principles.</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</si>
  <si>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</si>
  <si>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</si>
  <si>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</si>
  <si>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</si>
  <si>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</si>
  <si>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Tata Quant Fund</t>
  </si>
  <si>
    <t>(An open-ended equity scheme following quant based investing theme)</t>
  </si>
  <si>
    <t>•Medium to Long Term Capital Appreciation.</t>
  </si>
  <si>
    <t>•Investment in equity &amp; equity related instruments selected based on quant model.</t>
  </si>
  <si>
    <t>Tata Housing Opportunities Fund</t>
  </si>
  <si>
    <t>(An open-ended equity scheme following housing theme)</t>
  </si>
  <si>
    <t>•Investment in equity &amp; equity related instruments in housing theme.</t>
  </si>
  <si>
    <t>(An open-ended scheme replicating/tracking NIFTY Midcap 150 Momentum 50 Index)</t>
  </si>
  <si>
    <t>•Investment in equity and equity related instruments comprised in Nifty Midcap 150 Momentum 50 Index.</t>
  </si>
  <si>
    <t>Tata Retirement Savings Fund -PROGRESSIVE PLAN</t>
  </si>
  <si>
    <t>TRSF-PROGRESSIVE PLAN: • Long Term Capital Appreciation. • An equity oriented (between 85%-100%) savings scheme which provides tool for retirement planning to individual investors.</t>
  </si>
  <si>
    <t>Tata Retirement Savings Fund - MODERATE PLAN</t>
  </si>
  <si>
    <t>TRSF-MODERATE PLAN: • Long Term Capital Appreciation &amp; Current Income. •   A predominantly equity oriented (between 65%-85%) savings scheme which provides tool for retirement planning to individual investors.</t>
  </si>
  <si>
    <t xml:space="preserve">^ Hedging positions through futures as on </t>
  </si>
  <si>
    <t>Underlying</t>
  </si>
  <si>
    <t>Long/(Short)</t>
  </si>
  <si>
    <t>Future price when purchased</t>
  </si>
  <si>
    <t>Current Price of the contract  </t>
  </si>
  <si>
    <t>Margin maintained in Rs.lakhs</t>
  </si>
  <si>
    <t>ABBOTT INDIA LTD.-FUT-29-DEC-22</t>
  </si>
  <si>
    <t>ACC LTD.-FUT-29-DEC-22</t>
  </si>
  <si>
    <t>ADANI ENTERPRISES LTD.-FUT-29-DEC-22</t>
  </si>
  <si>
    <t>ADANI PORTS AND SPECIAL ECONOMIC ZONE LTD.-FUT-29-DEC-22</t>
  </si>
  <si>
    <t>ADITYA BIRLA CAPITAL LTD.-FUT-29-DEC-22</t>
  </si>
  <si>
    <t>ADITYA BIRLA FASHION &amp; RETAIL LTD.-FUT-29-DEC-22</t>
  </si>
  <si>
    <t>AMARA RAJA BATTERIES LTD.-FUT-29-DEC-22</t>
  </si>
  <si>
    <t>AMBUJA CEMENTS LTD.-FUT-29-DEC-22</t>
  </si>
  <si>
    <t>APOLLO HOSPITALS ENTERPRISE LTD.-FUT-29-DEC-22</t>
  </si>
  <si>
    <t>APOLLO TYRES LTD.-FUT-29-DEC-22</t>
  </si>
  <si>
    <t>ASHOK LEYLAND LTD.-FUT-29-DEC-22</t>
  </si>
  <si>
    <t>ASIAN PAINTS (INDIA) LTD.-FUT-29-DEC-22</t>
  </si>
  <si>
    <t>ASTRAL LTD. (ERSTWHILE ASTRAL POLY TECHNIK LTD.)-FUT-29-DEC-22</t>
  </si>
  <si>
    <t>AUROBINDO PHARMA LTD.-FUT-29-DEC-22</t>
  </si>
  <si>
    <t>BAJAJ FINANCE LTD.-FUT-29-DEC-22</t>
  </si>
  <si>
    <t>BAJAJ FINSERV LTD.-FUT-29-DEC-22</t>
  </si>
  <si>
    <t>BALRAMPUR CHINI MILLS LTD.-FUT-29-DEC-22</t>
  </si>
  <si>
    <t>BANDHAN BANK LTD.-FUT-29-DEC-22</t>
  </si>
  <si>
    <t>BANK OF BARODA-FUT-29-DEC-22</t>
  </si>
  <si>
    <t>BATA INDIA LTD.-FUT-29-DEC-22</t>
  </si>
  <si>
    <t>BERGER PAINTS INDIA LTD.-FUT-29-DEC-22</t>
  </si>
  <si>
    <t>BHARAT ELECTRONICS LTD.-FUT-29-DEC-22</t>
  </si>
  <si>
    <t>BHARAT HEAVY ELECTRICALS LTD.-FUT-29-DEC-22</t>
  </si>
  <si>
    <t>BHARAT PETROLEUM CORPORATION LTD.-FUT-29-DEC-22</t>
  </si>
  <si>
    <t>BHARTI AIRTEL LTD.-FUT-29-DEC-22</t>
  </si>
  <si>
    <t>BIOCON LTD.-FUT-29-DEC-22</t>
  </si>
  <si>
    <t>BIRLASOFT LTD.-FUT-29-DEC-22</t>
  </si>
  <si>
    <t>BOSCH LTD.-FUT-29-DEC-22</t>
  </si>
  <si>
    <t>BRITANNIA INDUSTRIES LTD.-FUT-29-DEC-22</t>
  </si>
  <si>
    <t>CAN FIN HOMES LTD.-FUT-29-DEC-22</t>
  </si>
  <si>
    <t>CANARA BANK-FUT-29-DEC-22</t>
  </si>
  <si>
    <t>CHAMBAL FERTILISER &amp; CHEMICALS LTD.-FUT-29-DEC-22</t>
  </si>
  <si>
    <t>CHOLAMANDALAM INVESTMENT &amp; FINANCE CO LTD.-FUT-29-DEC-22</t>
  </si>
  <si>
    <t>CIPLA LTD.-FUT-29-DEC-22</t>
  </si>
  <si>
    <t>COAL INDIA LTD.-FUT-29-DEC-22</t>
  </si>
  <si>
    <t>COLGATE-PALMOLIVE INDIA LTD.-FUT-29-DEC-22</t>
  </si>
  <si>
    <t>CONTAINER CORPORATION OF INDIA LTD.-FUT-29-DEC-22</t>
  </si>
  <si>
    <t>COROMANDEL INTERNATIONAL LTD.-FUT-29-DEC-22</t>
  </si>
  <si>
    <t>DABUR INDIA LTD.-FUT-29-DEC-22</t>
  </si>
  <si>
    <t>DALMIA BHARAT LTD.-FUT-29-DEC-22</t>
  </si>
  <si>
    <t>DELTA CORP LTD.-FUT-29-DEC-22</t>
  </si>
  <si>
    <t>DIXON TECHNOLOGIES (INDIA) LTD.-FUT-29-DEC-22</t>
  </si>
  <si>
    <t>DLF LTD.-FUT-29-DEC-22</t>
  </si>
  <si>
    <t>DR REDDYs LABORATORIES LTD.-FUT-29-DEC-22</t>
  </si>
  <si>
    <t>EXIDE INDUSTRIES LTD.-FUT-29-DEC-22</t>
  </si>
  <si>
    <t>FEDERAL BANK LTD.-FUT-29-DEC-22</t>
  </si>
  <si>
    <t>GAIL ( INDIA ) LTD.-FUT-29-DEC-22</t>
  </si>
  <si>
    <t>GLENMARK PHARMACEUTICALS LTD.-FUT-29-DEC-22</t>
  </si>
  <si>
    <t>GMR INFRASTUCTURE LTD.-FUT-29-DEC-22</t>
  </si>
  <si>
    <t>GODREJ CONSUMER PRODUCTS LTD.-FUT-29-DEC-22</t>
  </si>
  <si>
    <t>GODREJ PROPERTIES LTD.-FUT-29-DEC-22</t>
  </si>
  <si>
    <t>GRANULES INDIA LTD.-FUT-29-DEC-22</t>
  </si>
  <si>
    <t>GRASIM INDUSTRIES LTD.-FUT-29-DEC-22</t>
  </si>
  <si>
    <t>GUJ NARMADA VALLEY FER. &amp; CHEM. LTD.-FUT-29-DEC-22</t>
  </si>
  <si>
    <t>HAVELLS INDIA LTD.-FUT-29-DEC-22</t>
  </si>
  <si>
    <t>HDFC BANK LTD.-FUT-29-DEC-22</t>
  </si>
  <si>
    <t>HINDALCO INDUSTRIES LTD.-FUT-29-DEC-22</t>
  </si>
  <si>
    <t>HINDUSTAN AERONAUTICS LTD.-FUT-29-DEC-22</t>
  </si>
  <si>
    <t>HINDUSTAN COPPER LTD.-FUT-29-DEC-22</t>
  </si>
  <si>
    <t>HINDUSTAN PETROLEUM CORPORATION LTD.-FUT-29-DEC-22</t>
  </si>
  <si>
    <t>HINDUSTAN UNILEVER LTD.-FUT-29-DEC-22</t>
  </si>
  <si>
    <t>HONEYWELL AUTOMATION INDIA LTD.-FUT-29-DEC-22</t>
  </si>
  <si>
    <t>ICICI LOMBARD GENERAL INSURANCE CO. LTD.-FUT-29-DEC-22</t>
  </si>
  <si>
    <t>ICICI PRUDENTIAL LIFE INSURANCE COMPANY LTD.-FUT-29-DEC-22</t>
  </si>
  <si>
    <t>IDFC FIRST BANK LTD.-FUT-29-DEC-22</t>
  </si>
  <si>
    <t>IDFC LTD.-FUT-29-DEC-22</t>
  </si>
  <si>
    <t>INDIA CEMENTS LTD.-FUT-29-DEC-22</t>
  </si>
  <si>
    <t>INDIABULLS HOUSING FINANCE LTD.-FUT-29-DEC-22</t>
  </si>
  <si>
    <t>INDIAN ENERGY EXCHANGE LTD.-FUT-29-DEC-22</t>
  </si>
  <si>
    <t>INDIAN OIL CORPORATION LTD.-FUT-29-DEC-22</t>
  </si>
  <si>
    <t>INDRAPRASTHA GAS LTD.-FUT-29-DEC-22</t>
  </si>
  <si>
    <t>INDUSIND BANK LTD.-FUT-29-DEC-22</t>
  </si>
  <si>
    <t>INFO EDGE (INDIA) LTD.-FUT-29-DEC-22</t>
  </si>
  <si>
    <t>INFOSYS LTD.-FUT-29-DEC-22</t>
  </si>
  <si>
    <t>INTELLECT DESIGN ARENA LTD.-FUT-29-DEC-22</t>
  </si>
  <si>
    <t>INTERGLOBE AVIATION LTD.-FUT-29-DEC-22</t>
  </si>
  <si>
    <t>ITC LTD.-FUT-29-DEC-22</t>
  </si>
  <si>
    <t>J K CEMENT LTD.-FUT-29-DEC-22</t>
  </si>
  <si>
    <t>JINDAL STEEL &amp; POWER LTD.-FUT-29-DEC-22</t>
  </si>
  <si>
    <t>JUBILANT FOODWORKS LTD.-FUT-29-DEC-22</t>
  </si>
  <si>
    <t>KOTAK MAHINDRA BANK LTD.-FUT-29-DEC-22</t>
  </si>
  <si>
    <t>L&amp;T FINANCE HOLDINGS LTD.-FUT-29-DEC-22</t>
  </si>
  <si>
    <t>LARSEN &amp; TOUBRO LTD.-FUT-29-DEC-22</t>
  </si>
  <si>
    <t>LAURUS LABS LTD.-FUT-29-DEC-22</t>
  </si>
  <si>
    <t>LUPIN LTD.-FUT-29-DEC-22</t>
  </si>
  <si>
    <t>MAHANAGAR GAS LTD.-FUT-29-DEC-22</t>
  </si>
  <si>
    <t>MAHINDRA &amp; MAHINDRA LTD.-FUT-29-DEC-22</t>
  </si>
  <si>
    <t>MANAPPURAM FINANCE LTD.-FUT-29-DEC-22</t>
  </si>
  <si>
    <t>MARICO LTD.-FUT-29-DEC-22</t>
  </si>
  <si>
    <t>MARUTI SUZUKI INDIA LTD.-FUT-29-DEC-22</t>
  </si>
  <si>
    <t>MAX FINANCIAL SERVICES LTD.-FUT-29-DEC-22</t>
  </si>
  <si>
    <t>MPHASIS LTD.-FUT-29-DEC-22</t>
  </si>
  <si>
    <t>MULTI COMMODITY EXCHANGE OF IND LTD.-FUT-29-DEC-22</t>
  </si>
  <si>
    <t>NATIONAL ALUMINIUM CO. LTD.-FUT-29-DEC-22</t>
  </si>
  <si>
    <t>NESTLE INDIA LTD.-FUT-29-DEC-22</t>
  </si>
  <si>
    <t>NMDC LTD.-FUT-29-DEC-22</t>
  </si>
  <si>
    <t>NTPC Ltd.-FUT-29-DEC-22</t>
  </si>
  <si>
    <t>OBEROI REALTY LTD.-FUT-29-DEC-22</t>
  </si>
  <si>
    <t>OIL &amp; NATURAL GAS CO.-FUT-29-DEC-22</t>
  </si>
  <si>
    <t>ORACLE FINANCIALS SERVICES SOFT LTD.-FUT-29-DEC-22</t>
  </si>
  <si>
    <t>PAGE INDUSTRIES LTD.-FUT-29-DEC-22</t>
  </si>
  <si>
    <t>PETRONET LNG LTD.-FUT-29-DEC-22</t>
  </si>
  <si>
    <t>PI INDUSTRIES LTD.-FUT-29-DEC-22</t>
  </si>
  <si>
    <t>PIDILITE INDUSTRIES  LTD.-FUT-29-DEC-22</t>
  </si>
  <si>
    <t>PIRAMAL ENTERPRISES LTD.-FUT-29-DEC-22</t>
  </si>
  <si>
    <t>POWER FINANCE CORPORATION  LTD.-FUT-29-DEC-22</t>
  </si>
  <si>
    <t>POWER GRID CORPORATION OF INDIA LTD.-FUT-29-DEC-22</t>
  </si>
  <si>
    <t>PUNJAB NATIONAL BANK-FUT-29-DEC-22</t>
  </si>
  <si>
    <t>RAIN INDUSTRIES LTD.-FUT-29-DEC-22</t>
  </si>
  <si>
    <t>RBL BANK LTD.-FUT-29-DEC-22</t>
  </si>
  <si>
    <t>REC LTD.-FUT-29-DEC-22</t>
  </si>
  <si>
    <t>SAMVARDHANA MOTHERSON INTERNATIONAL LTD.-FUT-29-DEC-22</t>
  </si>
  <si>
    <t>SBI CARDS AND PAYMENT SERVICES LTD.-FUT-29-DEC-22</t>
  </si>
  <si>
    <t>SBI LIFE INSURANCE COMPANY LTD.-FUT-29-DEC-22</t>
  </si>
  <si>
    <t>SIEMENS LTD.-FUT-29-DEC-22</t>
  </si>
  <si>
    <t>SRF LTD.-FUT-29-DEC-22</t>
  </si>
  <si>
    <t>STEEL AUTHORITY INDIA LTD.-FUT-29-DEC-22</t>
  </si>
  <si>
    <t>SUN PHARMACEUTICAL INDUSTRIES LTD.-FUT-29-DEC-22</t>
  </si>
  <si>
    <t>SUN TV NETWORK LTD.-FUT-29-DEC-22</t>
  </si>
  <si>
    <t>TATA CHEMICALS LTD.-FUT-29-DEC-22</t>
  </si>
  <si>
    <t>TATA COMMUNICATIONS LTD.-FUT-29-DEC-22</t>
  </si>
  <si>
    <t>TATA CONSUMER PRODUCTS LTD.-FUT-29-DEC-22</t>
  </si>
  <si>
    <t>TATA MOTORS LTD.-FUT-29-DEC-22</t>
  </si>
  <si>
    <t>TATA POWER COMPANY LTD.-FUT-29-DEC-22</t>
  </si>
  <si>
    <t>TATA STEEL LTD.-FUT-29-DEC-22</t>
  </si>
  <si>
    <t>TECH MAHINDRA LTD.-FUT-29-DEC-22</t>
  </si>
  <si>
    <t>THE RAMCO CEMENTS LTD.-FUT-29-DEC-22</t>
  </si>
  <si>
    <t>TITAN COMPANY LTD.-FUT-29-DEC-22</t>
  </si>
  <si>
    <t>TORRENT PHARMACEUTICALS LTD.-FUT-29-DEC-22</t>
  </si>
  <si>
    <t>TORRENT POWER LTD.-FUT-29-DEC-22</t>
  </si>
  <si>
    <t>TRENT LTD.-FUT-29-DEC-22</t>
  </si>
  <si>
    <t>ULTRATECH CEMENT LTD.-FUT-29-DEC-22</t>
  </si>
  <si>
    <t>UNITED SPIRITS LTD.-FUT-29-DEC-22</t>
  </si>
  <si>
    <t>UPL LTD.-FUT-29-DEC-22</t>
  </si>
  <si>
    <t>VEDANTA LTD.-FUT-29-DEC-22</t>
  </si>
  <si>
    <t>VOLTAS LTD.-FUT-29-DEC-22</t>
  </si>
  <si>
    <t>WHIRLPOOL OF INDIA LTD.-FUT-29-DEC-22</t>
  </si>
  <si>
    <t>WIPRO LTD.-FUT-29-DEC-22</t>
  </si>
  <si>
    <t>ZEE ENTERTAINMENT ENTERPRISES LTD.-FUT-29-DEC-22</t>
  </si>
  <si>
    <t>ZYDUS LIFESCIENCES LTD.-FUT-29-DEC-22</t>
  </si>
  <si>
    <t>HCL TECHNOLOGIES LTD.-FUT-29-DEC-22</t>
  </si>
  <si>
    <t>HOUSING DEVELOPMENT FINANCE CORPORATION LTD.-FUT-29-DEC-22</t>
  </si>
  <si>
    <t>ICICI BANK LTD.-FUT-29-DEC-22</t>
  </si>
  <si>
    <t>RELIANCE INDUSTRIES LTD.-FUT-29-DEC-22</t>
  </si>
  <si>
    <t>TATA CONSULTANCY SERVICES LTD.-FUT-29-DEC-22</t>
  </si>
  <si>
    <t>Total exposure due to futures ( hedging positions) as a % age of net assets:</t>
  </si>
  <si>
    <t>Total Number of Contracts where stock futures were Bought :</t>
  </si>
  <si>
    <t xml:space="preserve"> Nos. </t>
  </si>
  <si>
    <t xml:space="preserve">For the period ended 30th November 2022 the following for hedging transactions through futures which have been squared off/expired </t>
  </si>
  <si>
    <t>HDFC BANK LTD.NOV2022FUT</t>
  </si>
  <si>
    <t>ITC LTD.NOV2022FUT</t>
  </si>
  <si>
    <t>INDIAN HOTELS CO. LTD.NOV2022FUT</t>
  </si>
  <si>
    <t>ABB INDIA LTD.NOV2022FUT</t>
  </si>
  <si>
    <t>HCL TECHNOLOGIES LTD.NOV2022FUT</t>
  </si>
  <si>
    <t>IDFC FIRST BANK LTD.NOV2022FUT</t>
  </si>
  <si>
    <t>MAHINDRA &amp; MAHINDRA LTD.NOV2022FUT</t>
  </si>
  <si>
    <t>MARUTI SUZUKI INDIA LTD.NOV2022FUT</t>
  </si>
  <si>
    <t>BANK OF BARODANOV2022FUT</t>
  </si>
  <si>
    <t>SBI CARDS AND PAYMENT SERVICES LTD.NOV2022FUT</t>
  </si>
  <si>
    <t>ADITYA BIRLA FASHION &amp; RETAIL LTD.NOV2022FUT</t>
  </si>
  <si>
    <t>TORRENT PHARMACEUTICALS LTD.NOV2022FUT</t>
  </si>
  <si>
    <t>HINDUSTAN UNILEVER LTD.NOV2022FUT</t>
  </si>
  <si>
    <t>HOUSING DEVELOPMENT FINANCE CORPORATION LTD.NOV2022FUT</t>
  </si>
  <si>
    <t>RELIANCE INDUSTRIES LTD.NOV2022FUT</t>
  </si>
  <si>
    <t>ICICI BANK LTD.NOV2022FUT</t>
  </si>
  <si>
    <t>TATA CONSULTANCY SERVICES LTD.NOV2022FUT</t>
  </si>
  <si>
    <t>NMDC LTD.NOV2022FUT</t>
  </si>
  <si>
    <t>SUN PHARMACEUTICAL INDUSTRIES LTD.NOV2022FUT</t>
  </si>
  <si>
    <t>CANARA BANKNOV2022FUT</t>
  </si>
  <si>
    <t>COLGATE-PALMOLIVE INDIA LTD.NOV2022FUT</t>
  </si>
  <si>
    <t>INFOSYS LTD.NOV2022FUT</t>
  </si>
  <si>
    <t>KOTAK MAHINDRA BANK LTD.NOV2022FUT</t>
  </si>
  <si>
    <t>LIC HOUSING FINANCE LTD.NOV2022FUT</t>
  </si>
  <si>
    <t>RBL BANK LTD.NOV2022FUT</t>
  </si>
  <si>
    <t>TATA CHEMICALS LTD.NOV2022FUT</t>
  </si>
  <si>
    <t>ORACLE FINANCIALS SERVICES SOFT LTD.NOV2022FUT</t>
  </si>
  <si>
    <t>SIEMENS LTD.NOV2022FUT</t>
  </si>
  <si>
    <t>UPL LTD.NOV2022FUT</t>
  </si>
  <si>
    <t>BANDHAN BANK LTD.NOV2022FUT</t>
  </si>
  <si>
    <t>COROMANDEL INTERNATIONAL LTD.NOV2022FUT</t>
  </si>
  <si>
    <t>HINDALCO INDUSTRIES LTD.NOV2022FUT</t>
  </si>
  <si>
    <t>ADANI ENTERPRISES LTD.NOV2022FUT</t>
  </si>
  <si>
    <t>GLENMARK PHARMACEUTICALS LTD.NOV2022FUT</t>
  </si>
  <si>
    <t>MAHANAGAR GAS LTD.NOV2022FUT</t>
  </si>
  <si>
    <t>PI INDUSTRIES LTD.NOV2022FUT</t>
  </si>
  <si>
    <t>TORRENT POWER LTD.NOV2022FUT</t>
  </si>
  <si>
    <t>TRENT LTD.NOV2022FUT</t>
  </si>
  <si>
    <t>CUMMINS INDIA LTD.NOV2022FUT</t>
  </si>
  <si>
    <t>TITAN COMPANY LTD.NOV2022FUT</t>
  </si>
  <si>
    <t>STEEL AUTHORITY INDIA LTD.NOV2022FUT</t>
  </si>
  <si>
    <t>HINDUSTAN COPPER LTD.NOV2022FUT</t>
  </si>
  <si>
    <t>INDIAN ENERGY EXCHANGE LTD.NOV2022FUT</t>
  </si>
  <si>
    <t>ACC LTD.NOV2022FUT</t>
  </si>
  <si>
    <t>GODREJ PROPERTIES LTD.NOV2022FUT</t>
  </si>
  <si>
    <t>INDRAPRASTHA GAS LTD.NOV2022FUT</t>
  </si>
  <si>
    <t>INTELLECT DESIGN ARENA LTD.NOV2022FUT</t>
  </si>
  <si>
    <t>JINDAL STEEL &amp; POWER LTD.NOV2022FUT</t>
  </si>
  <si>
    <t>LAURUS LABS LTD.NOV2022FUT</t>
  </si>
  <si>
    <t>AMBUJA CEMENTS LTD.NOV2022FUT</t>
  </si>
  <si>
    <t>LARSEN &amp; TOUBRO LTD.NOV2022FUT</t>
  </si>
  <si>
    <t>INFO EDGE (INDIA) LTD.NOV2022FUT</t>
  </si>
  <si>
    <t>OBEROI REALTY LTD.NOV2022FUT</t>
  </si>
  <si>
    <t>SRF LTD.NOV2022FUT</t>
  </si>
  <si>
    <t>APOLLO TYRES LTD.NOV2022FUT</t>
  </si>
  <si>
    <t>TATA COMMUNICATIONS LTD.NOV2022FUT</t>
  </si>
  <si>
    <t>TATA STEEL LTD.NOV2022FUT</t>
  </si>
  <si>
    <t>VEDANTA LTD.NOV2022FUT</t>
  </si>
  <si>
    <t>WHIRLPOOL OF INDIA LTD.NOV2022FUT</t>
  </si>
  <si>
    <t>ZYDUS LIFESCIENCES LTD.NOV2022FUT</t>
  </si>
  <si>
    <t>BOSCH LTD.NOV2022FUT</t>
  </si>
  <si>
    <t>BIRLASOFT LTD.NOV2022FUT</t>
  </si>
  <si>
    <t>JSW STEEL LTD.NOV2022FUT</t>
  </si>
  <si>
    <t>REC LTD.NOV2022FUT</t>
  </si>
  <si>
    <t>MPHASIS LTD.NOV2022FUT</t>
  </si>
  <si>
    <t>GRASIM INDUSTRIES LTD.NOV2022FUT</t>
  </si>
  <si>
    <t>NTPC Ltd.NOV2022FUT</t>
  </si>
  <si>
    <t>APOLLO HOSPITALS ENTERPRISE LTD.NOV2022FUT</t>
  </si>
  <si>
    <t>NESTLE INDIA LTD.NOV2022FUT</t>
  </si>
  <si>
    <t>ASHOK LEYLAND LTD.NOV2022FUT</t>
  </si>
  <si>
    <t>GRANULES INDIA LTD.NOV2022FUT</t>
  </si>
  <si>
    <t>PERSISTENT SYSTEMS LTD.NOV2022FUT</t>
  </si>
  <si>
    <t>TATA POWER COMPANY LTD.NOV2022FUT</t>
  </si>
  <si>
    <t>VOLTAS LTD.NOV2022FUT</t>
  </si>
  <si>
    <t>AXIS BANK LTD.NOV2022FUT</t>
  </si>
  <si>
    <t>DABUR INDIA LTD.NOV2022FUT</t>
  </si>
  <si>
    <t>DELTA CORP LTD.NOV2022FUT</t>
  </si>
  <si>
    <t>DIVI LABORATORIES LTD.NOV2022FUT</t>
  </si>
  <si>
    <t>HDFC LIFE INSURANCE CO. LTD.NOV2022FUT</t>
  </si>
  <si>
    <t>UNITED SPIRITS LTD.NOV2022FUT</t>
  </si>
  <si>
    <t>NAVIN FLUORINE INTERNATIONAL LTD.NOV2022FUT</t>
  </si>
  <si>
    <t>ADANI PORTS AND SPECIAL ECONOMIC ZONE LTD.NOV2022FUT</t>
  </si>
  <si>
    <t>ASIAN PAINTS (INDIA) LTD.NOV2022FUT</t>
  </si>
  <si>
    <t>BIOCON LTD.NOV2022FUT</t>
  </si>
  <si>
    <t>ABBOTT INDIA LTD.NOV2022FUT</t>
  </si>
  <si>
    <t>DLF LTD.NOV2022FUT</t>
  </si>
  <si>
    <t>GUJ NARMADA VALLEY FER. &amp; CHEM. LTD.NOV2022FUT</t>
  </si>
  <si>
    <t>GUJARAT STATE PETRONET LTD.NOV2022FUT</t>
  </si>
  <si>
    <t>MINDTREE LTD.NOV2022FUT</t>
  </si>
  <si>
    <t>ULTRATECH CEMENT LTD.NOV2022FUT</t>
  </si>
  <si>
    <t>CHAMBAL FERTILISER &amp; CHEMICALS LTD.NOV2022FUT</t>
  </si>
  <si>
    <t>INDIABULLS HOUSING FINANCE LTD.NOV2022FUT</t>
  </si>
  <si>
    <t>IDFC LTD.NOV2022FUT</t>
  </si>
  <si>
    <t>INTERGLOBE AVIATION LTD.NOV2022FUT</t>
  </si>
  <si>
    <t>INDUSIND BANK LTD.NOV2022FUT</t>
  </si>
  <si>
    <t>MAX FINANCIAL SERVICES LTD.NOV2022FUT</t>
  </si>
  <si>
    <t>PIRAMAL ENTERPRISES LTD.NOV2022FUT</t>
  </si>
  <si>
    <t>BERGER PAINTS INDIA LTD.NOV2022FUT</t>
  </si>
  <si>
    <t>BHARAT HEAVY ELECTRICALS LTD.NOV2022FUT</t>
  </si>
  <si>
    <t>CAN FIN HOMES LTD.NOV2022FUT</t>
  </si>
  <si>
    <t>INDIA CEMENTS LTD.NOV2022FUT</t>
  </si>
  <si>
    <t>ICICI LOMBARD GENERAL INSURANCE CO. LTD.NOV2022FUT</t>
  </si>
  <si>
    <t>POWER FINANCE CORPORATION  LTD.NOV2022FUT</t>
  </si>
  <si>
    <t>PUNJAB NATIONAL BANKNOV2022FUT</t>
  </si>
  <si>
    <t>TATA CONSUMER PRODUCTS LTD.NOV2022FUT</t>
  </si>
  <si>
    <t>TECH MAHINDRA LTD.NOV2022FUT</t>
  </si>
  <si>
    <t>PIDILITE INDUSTRIES  LTD.NOV2022FUT</t>
  </si>
  <si>
    <t>TATA MOTORS LTD.NOV2022FUT</t>
  </si>
  <si>
    <t>ZEE ENTERTAINMENT ENTERPRISES LTD.NOV2022FUT</t>
  </si>
  <si>
    <t>BATA INDIA LTD.NOV2022FUT</t>
  </si>
  <si>
    <t>BHARAT ELECTRONICS LTD.NOV2022FUT</t>
  </si>
  <si>
    <t>MULTI COMMODITY EXCHANGE OF IND LTD.NOV2022FUT</t>
  </si>
  <si>
    <t>HINDUSTAN PETROLEUM CORPORATION LTD.NOV2022FUT</t>
  </si>
  <si>
    <t>SAMVARDHANA MOTHERSON INTERNATIONAL LTD.NOV2022FUT</t>
  </si>
  <si>
    <t>STATE BANK OF INDIANOV2022FUT</t>
  </si>
  <si>
    <t>L&amp;T FINANCE HOLDINGS LTD.NOV2022FUT</t>
  </si>
  <si>
    <t>ATUL LTD.NOV2022FUT</t>
  </si>
  <si>
    <t>BRITANNIA INDUSTRIES LTD.NOV2022FUT</t>
  </si>
  <si>
    <t>GODREJ CONSUMER PRODUCTS LTD.NOV2022FUT</t>
  </si>
  <si>
    <t>HAVELLS INDIA LTD.NOV2022FUT</t>
  </si>
  <si>
    <t>EXIDE INDUSTRIES LTD.NOV2022FUT</t>
  </si>
  <si>
    <t>GAIL ( INDIA ) LTD.NOV2022FUT</t>
  </si>
  <si>
    <t>AMARA RAJA BATTERIES LTD.NOV2022FUT</t>
  </si>
  <si>
    <t>BAJAJ FINSERV LTD.NOV2022FUT</t>
  </si>
  <si>
    <t>JUBILANT FOODWORKS LTD.NOV2022FUT</t>
  </si>
  <si>
    <t>HONEYWELL AUTOMATION INDIA LTD.NOV2022FUT</t>
  </si>
  <si>
    <t>LUPIN LTD.NOV2022FUT</t>
  </si>
  <si>
    <t>BALRAMPUR CHINI MILLS LTD.NOV2022FUT</t>
  </si>
  <si>
    <t>J K CEMENT LTD.NOV2022FUT</t>
  </si>
  <si>
    <t>NATIONAL ALUMINIUM CO. LTD.NOV2022FUT</t>
  </si>
  <si>
    <t>PETRONET LNG LTD.NOV2022FUT</t>
  </si>
  <si>
    <t>BAJAJ FINANCE LTD.NOV2022FUT</t>
  </si>
  <si>
    <t>AUROBINDO PHARMA LTD.NOV2022FUT</t>
  </si>
  <si>
    <t>DALMIA BHARAT LTD.NOV2022FUT</t>
  </si>
  <si>
    <t>DR REDDYs LABORATORIES LTD.NOV2022FUT</t>
  </si>
  <si>
    <t>HINDUSTAN AERONAUTICS LTD.NOV2022FUT</t>
  </si>
  <si>
    <t>IPCA LABORATORIES LTD.NOV2022FUT</t>
  </si>
  <si>
    <t>SUN TV NETWORK LTD.NOV2022FUT</t>
  </si>
  <si>
    <t>CONTAINER CORPORATION OF INDIA LTD.NOV2022FUT</t>
  </si>
  <si>
    <t>ASTRAL LTD. (ERSTWHILE ASTRAL POLY TECHNIK LTD.)NOV2022FUT</t>
  </si>
  <si>
    <t>MANAPPURAM FINANCE LTD.NOV2022FUT</t>
  </si>
  <si>
    <t>OIL &amp; NATURAL GAS CO.NOV2022FUT</t>
  </si>
  <si>
    <t>POWER GRID CORPORATION OF INDIA LTD.NOV2022FUT</t>
  </si>
  <si>
    <t>FEDERAL BANK LTD.NOV2022FUT</t>
  </si>
  <si>
    <t>ADITYA BIRLA CAPITAL LTD.NOV2022FUT</t>
  </si>
  <si>
    <t>INDIAN OIL CORPORATION LTD.NOV2022FUT</t>
  </si>
  <si>
    <t>RAIN INDUSTRIES LTD.NOV2022FUT</t>
  </si>
  <si>
    <t>PUNJAB NATIONAL BANKDEC2022FUT</t>
  </si>
  <si>
    <t>BHARAT PETROLEUM CORPORATION LTD.NOV2022FUT</t>
  </si>
  <si>
    <t>APOLLO TYRES LTD.DEC2022FUT</t>
  </si>
  <si>
    <t>KOTAK MAHINDRA BANK LTD.DEC2022FUT</t>
  </si>
  <si>
    <t>MAHINDRA AND MAHINDRA FINANCIAL SERVICES LTD.NOV2022FUT</t>
  </si>
  <si>
    <t>HINDUSTAN PETROLEUM CORPORATION LTD.DEC2022FUT</t>
  </si>
  <si>
    <t>JINDAL STEEL &amp; POWER LTD.DEC2022FUT</t>
  </si>
  <si>
    <t>TATA CHEMICALS LTD.DEC2022FUT</t>
  </si>
  <si>
    <t>TATA CONSUMER PRODUCTS LTD.DEC2022FUT</t>
  </si>
  <si>
    <t>VOLTAS LTD.DEC2022FUT</t>
  </si>
  <si>
    <t>PAGE INDUSTRIES LTD.NOV2022FUT</t>
  </si>
  <si>
    <t>ICICI PRUDENTIAL LIFE INSURANCE COMPANY LTD.NOV2022FUT</t>
  </si>
  <si>
    <t>BHARAT HEAVY ELECTRICALS LTD.DEC2022FUT</t>
  </si>
  <si>
    <t>MARICO LTD.NOV2022FUT</t>
  </si>
  <si>
    <t>ADANI ENTERPRISES LTD.DEC2022FUT</t>
  </si>
  <si>
    <t>AMARA RAJA BATTERIES LTD.DEC2022FUT</t>
  </si>
  <si>
    <t>APOLLO HOSPITALS ENTERPRISE LTD.DEC2022FUT</t>
  </si>
  <si>
    <t>AXIS BANK LTD.DEC2022FUT</t>
  </si>
  <si>
    <t>CANARA BANKDEC2022FUT</t>
  </si>
  <si>
    <t>DABUR INDIA LTD.DEC2022FUT</t>
  </si>
  <si>
    <t>INTERGLOBE AVIATION LTD.DEC2022FUT</t>
  </si>
  <si>
    <t>SBI CARDS AND PAYMENT SERVICES LTD.DEC2022FUT</t>
  </si>
  <si>
    <t>BAJAJ AUTO LTD.NOV2022FUT</t>
  </si>
  <si>
    <t>ICICI BANK LTD.DEC2022FUT</t>
  </si>
  <si>
    <t>INDUSIND BANK LTD.DEC2022FUT</t>
  </si>
  <si>
    <t>MULTI COMMODITY EXCHANGE OF IND LTD.DEC2022FUT</t>
  </si>
  <si>
    <t>AUROBINDO PHARMA LTD.DEC2022FUT</t>
  </si>
  <si>
    <t>FEDERAL BANK LTD.DEC2022FUT</t>
  </si>
  <si>
    <t>TITAN COMPANY LTD.DEC2022FUT</t>
  </si>
  <si>
    <t>TORRENT POWER LTD.DEC2022FUT</t>
  </si>
  <si>
    <t>VEDANTA LTD.DEC2022FUT</t>
  </si>
  <si>
    <t>ASHOK LEYLAND LTD.DEC2022FUT</t>
  </si>
  <si>
    <t>HDFC LIFE INSURANCE CO. LTD.DEC2022FUT</t>
  </si>
  <si>
    <t>ICICI LOMBARD GENERAL INSURANCE CO. LTD.DEC2022FUT</t>
  </si>
  <si>
    <t>ACC LTD.DEC2022FUT</t>
  </si>
  <si>
    <t>GLENMARK PHARMACEUTICALS LTD.DEC2022FUT</t>
  </si>
  <si>
    <t>HINDUSTAN AERONAUTICS LTD.DEC2022FUT</t>
  </si>
  <si>
    <t>MARUTI SUZUKI INDIA LTD.DEC2022FUT</t>
  </si>
  <si>
    <t>SAMVARDHANA MOTHERSON INTERNATIONAL LTD.DEC2022FUT</t>
  </si>
  <si>
    <t>ZYDUS LIFESCIENCES LTD.DEC2022FUT</t>
  </si>
  <si>
    <t>MAHANAGAR GAS LTD.DEC2022FUT</t>
  </si>
  <si>
    <t>PI INDUSTRIES LTD.DEC2022FUT</t>
  </si>
  <si>
    <t>TRENT LTD.DEC2022FUT</t>
  </si>
  <si>
    <t>GODREJ CONSUMER PRODUCTS LTD.DEC2022FUT</t>
  </si>
  <si>
    <t>ABB INDIA LTD.DEC2022FUT</t>
  </si>
  <si>
    <t>DALMIA BHARAT LTD.DEC2022FUT</t>
  </si>
  <si>
    <t>GRASIM INDUSTRIES LTD.DEC2022FUT</t>
  </si>
  <si>
    <t>MAHINDRA &amp; MAHINDRA LTD.DEC2022FUT</t>
  </si>
  <si>
    <t>BIOCON LTD.DEC2022FUT</t>
  </si>
  <si>
    <t>INDIAN HOTELS CO. LTD.DEC2022FUT</t>
  </si>
  <si>
    <t>UNITED SPIRITS LTD.DEC2022FUT</t>
  </si>
  <si>
    <t>METROPOLIS HEALTHCARE LTD.NOV2022FUT</t>
  </si>
  <si>
    <t>SUN PHARMACEUTICAL INDUSTRIES LTD.DEC2022FUT</t>
  </si>
  <si>
    <t>ADANI PORTS AND SPECIAL ECONOMIC ZONE LTD.DEC2022FUT</t>
  </si>
  <si>
    <t>BHARAT PETROLEUM CORPORATION LTD.DEC2022FUT</t>
  </si>
  <si>
    <t>BIRLASOFT LTD.DEC2022FUT</t>
  </si>
  <si>
    <t>CONTAINER CORPORATION OF INDIA LTD.DEC2022FUT</t>
  </si>
  <si>
    <t>COROMANDEL INTERNATIONAL LTD.DEC2022FUT</t>
  </si>
  <si>
    <t>HDFC BANK LTD.DEC2022FUT</t>
  </si>
  <si>
    <t>INDRAPRASTHA GAS LTD.DEC2022FUT</t>
  </si>
  <si>
    <t>INFO EDGE (INDIA) LTD.DEC2022FUT</t>
  </si>
  <si>
    <t>TATA MOTORS LTD.DEC2022FUT</t>
  </si>
  <si>
    <t>ASIAN PAINTS (INDIA) LTD.DEC2022FUT</t>
  </si>
  <si>
    <t>BALRAMPUR CHINI MILLS LTD.DEC2022FUT</t>
  </si>
  <si>
    <t>BOSCH LTD.DEC2022FUT</t>
  </si>
  <si>
    <t>BRITANNIA INDUSTRIES LTD.DEC2022FUT</t>
  </si>
  <si>
    <t>ABBOTT INDIA LTD.DEC2022FUT</t>
  </si>
  <si>
    <t>HOUSING DEVELOPMENT FINANCE CORPORATION LTD.DEC2022FUT</t>
  </si>
  <si>
    <t>INFOSYS LTD.DEC2022FUT</t>
  </si>
  <si>
    <t>MAHINDRA AND MAHINDRA FINANCIAL SERVICES LTD.DEC2022FUT</t>
  </si>
  <si>
    <t>MAX FINANCIAL SERVICES LTD.DEC2022FUT</t>
  </si>
  <si>
    <t>RELIANCE INDUSTRIES LTD.DEC2022FUT</t>
  </si>
  <si>
    <t>TATA CONSULTANCY SERVICES LTD.DEC2022FUT</t>
  </si>
  <si>
    <t>ZEE ENTERTAINMENT ENTERPRISES LTD.DEC2022FUT</t>
  </si>
  <si>
    <t>MPHASIS LTD.DEC2022FUT</t>
  </si>
  <si>
    <t>BERGER PAINTS INDIA LTD.DEC2022FUT</t>
  </si>
  <si>
    <t>CHAMBAL FERTILISER &amp; CHEMICALS LTD.DEC2022FUT</t>
  </si>
  <si>
    <t>EXIDE INDUSTRIES LTD.DEC2022FUT</t>
  </si>
  <si>
    <t>HONEYWELL AUTOMATION INDIA LTD.DEC2022FUT</t>
  </si>
  <si>
    <t>INDIAN ENERGY EXCHANGE LTD.DEC2022FUT</t>
  </si>
  <si>
    <t>J K CEMENT LTD.DEC2022FUT</t>
  </si>
  <si>
    <t>JSW STEEL LTD.DEC2022FUT</t>
  </si>
  <si>
    <t>L&amp;T FINANCE HOLDINGS LTD.DEC2022FUT</t>
  </si>
  <si>
    <t>NATIONAL ALUMINIUM CO. LTD.DEC2022FUT</t>
  </si>
  <si>
    <t>ORACLE FINANCIALS SERVICES SOFT LTD.DEC2022FUT</t>
  </si>
  <si>
    <t>PAGE INDUSTRIES LTD.DEC2022FUT</t>
  </si>
  <si>
    <t>STEEL AUTHORITY INDIA LTD.DEC2022FUT</t>
  </si>
  <si>
    <t>SRF LTD.DEC2022FUT</t>
  </si>
  <si>
    <t>TATA STEEL LTD.DEC2022FUT</t>
  </si>
  <si>
    <t>WHIRLPOOL OF INDIA LTD.DEC2022FUT</t>
  </si>
  <si>
    <t>ASTRAL LTD. (ERSTWHILE ASTRAL POLY TECHNIK LTD.)DEC2022FUT</t>
  </si>
  <si>
    <t>GRANULES INDIA LTD.DEC2022FUT</t>
  </si>
  <si>
    <t>INTELLECT DESIGN ARENA LTD.DEC2022FUT</t>
  </si>
  <si>
    <t>INDIAN OIL CORPORATION LTD.DEC2022FUT</t>
  </si>
  <si>
    <t>NESTLE INDIA LTD.DEC2022FUT</t>
  </si>
  <si>
    <t>NMDC LTD.DEC2022FUT</t>
  </si>
  <si>
    <t>OBEROI REALTY LTD.DEC2022FUT</t>
  </si>
  <si>
    <t>SIEMENS LTD.DEC2022FUT</t>
  </si>
  <si>
    <t>TORRENT PHARMACEUTICALS LTD.DEC2022FUT</t>
  </si>
  <si>
    <t>ADITYA BIRLA CAPITAL LTD.DEC2022FUT</t>
  </si>
  <si>
    <t>DIVI LABORATORIES LTD.DEC2022FUT</t>
  </si>
  <si>
    <t>CAN FIN HOMES LTD.DEC2022FUT</t>
  </si>
  <si>
    <t>CIPLA LTD.DEC2022FUT</t>
  </si>
  <si>
    <t>DELTA CORP LTD.DEC2022FUT</t>
  </si>
  <si>
    <t>GAIL ( INDIA ) LTD.DEC2022FUT</t>
  </si>
  <si>
    <t>ICICI PRUDENTIAL LIFE INSURANCE COMPANY LTD.DEC2022FUT</t>
  </si>
  <si>
    <t>LAURUS LABS LTD.DEC2022FUT</t>
  </si>
  <si>
    <t>MANAPPURAM FINANCE LTD.DEC2022FUT</t>
  </si>
  <si>
    <t>MARICO LTD.DEC2022FUT</t>
  </si>
  <si>
    <t>PERSISTENT SYSTEMS LTD.DEC2022FUT</t>
  </si>
  <si>
    <t>POWER FINANCE CORPORATION  LTD.DEC2022FUT</t>
  </si>
  <si>
    <t>RBL BANK LTD.DEC2022FUT</t>
  </si>
  <si>
    <t>HAVELLS INDIA LTD.DEC2022FUT</t>
  </si>
  <si>
    <t>COLGATE-PALMOLIVE INDIA LTD.DEC2022FUT</t>
  </si>
  <si>
    <t>HINDUSTAN UNILEVER LTD.DEC2022FUT</t>
  </si>
  <si>
    <t>IDFC LTD.DEC2022FUT</t>
  </si>
  <si>
    <t>IDFC FIRST BANK LTD.DEC2022FUT</t>
  </si>
  <si>
    <t>POWER GRID CORPORATION OF INDIA LTD.DEC2022FUT</t>
  </si>
  <si>
    <t>BAJAJ AUTO LTD.DEC2022FUT</t>
  </si>
  <si>
    <t>UPL LTD.DEC2022FUT</t>
  </si>
  <si>
    <t>BANDHAN BANK LTD.DEC2022FUT</t>
  </si>
  <si>
    <t>HINDUSTAN COPPER LTD.DEC2022FUT</t>
  </si>
  <si>
    <t>INDIABULLS HOUSING FINANCE LTD.DEC2022FUT</t>
  </si>
  <si>
    <t>PIDILITE INDUSTRIES  LTD.DEC2022FUT</t>
  </si>
  <si>
    <t>LUPIN LTD.DEC2022FUT</t>
  </si>
  <si>
    <t>Total Number of Contracts where stock futures were sold :</t>
  </si>
  <si>
    <t>Gross Notional Value of Contracts where stock futures were Bought :</t>
  </si>
  <si>
    <t xml:space="preserve"> Rs. </t>
  </si>
  <si>
    <t>Gross Notional Value of Contracts where stock futures were Sold :</t>
  </si>
  <si>
    <t>Net Profit/(Net Loss) on all contracts combined  :</t>
  </si>
  <si>
    <t>* This reflects profit/loss only on one leg of arbitrage position. This does not reflect actual profit/loss incurred to the Scheme.</t>
  </si>
  <si>
    <t xml:space="preserve">Other than Hedging positions through futures as on </t>
  </si>
  <si>
    <t>Long/Short (Units)</t>
  </si>
  <si>
    <t xml:space="preserve">Total exposure due to futures (non hedging positions) as a %age of net assets </t>
  </si>
  <si>
    <t>Total Number of Contracts where stock futures  were bought :</t>
  </si>
  <si>
    <t>Nos.</t>
  </si>
  <si>
    <t>Gross Notional Value of Contracts where stock futures were bought:</t>
  </si>
  <si>
    <t>Rs.</t>
  </si>
  <si>
    <t>Gross Notional Value of Contracts where stock futures were sold:</t>
  </si>
  <si>
    <t>Net Profit/(Net Loss) on all contracts combined  (Rs):</t>
  </si>
  <si>
    <t xml:space="preserve">For the period ended 30th November 2022 the following for non hedging transactions through futures which have been squared off/expired </t>
  </si>
  <si>
    <t>Total % of Existing assets hedged through equity futures :</t>
  </si>
  <si>
    <t>HCL TECHNOLOGIES LTD.DEC2022FUT</t>
  </si>
  <si>
    <t>Total Number of Contracts where stock futures were Sold :</t>
  </si>
  <si>
    <t>Net Profit/(Net Loss) on all contracts combined :</t>
  </si>
  <si>
    <t>@</t>
  </si>
  <si>
    <t>Total Number of Contracts where  futures  were bought :</t>
  </si>
  <si>
    <t>Total Number of Contracts where  futures were sold :</t>
  </si>
  <si>
    <t>Gross Notional Value of Contracts where  futures were bought:</t>
  </si>
  <si>
    <t>Gross Notional Value of Contracts where  futures were sold:</t>
  </si>
  <si>
    <t>@ Included in Total Margins provided in Table 'Disclosure of Funds parked in short term deposits as Margin Deposit as of 30th November 2022.</t>
  </si>
  <si>
    <t>BNK2F-FUT-29-DEC-22</t>
  </si>
  <si>
    <t>IND29F-FUT-29-DEC-22</t>
  </si>
  <si>
    <t>S&amp;P CNX NIFTYNOV2022FUT</t>
  </si>
  <si>
    <t>BANK NIFTY FUTURENOV2022FUT</t>
  </si>
  <si>
    <t xml:space="preserve">^ Hedging positions through Commodity futures (ETCDs) as on </t>
  </si>
  <si>
    <t>Total exposure due to commodity futures (ETCDs) (Hedging Positions)  as a % age of net assets:</t>
  </si>
  <si>
    <t>Total Number of Contracts where Commodities futures (ETCDs) were Bought:</t>
  </si>
  <si>
    <t>No.</t>
  </si>
  <si>
    <t>Total Number of Contracts where Commodities futures (ETCDs) were Sold:</t>
  </si>
  <si>
    <t>Gross Notional Value of Contracts where Commodities futures (ETCDs) were Bought:</t>
  </si>
  <si>
    <t>Gross Notional Value of Contracts where Commodities futures (ETCDs) were Sold:</t>
  </si>
  <si>
    <t xml:space="preserve">Other than Hedging positions through Commodity futures (ETCD) as on </t>
  </si>
  <si>
    <t>Long/Short (Lots)</t>
  </si>
  <si>
    <t xml:space="preserve">Total exposure due to Commodity futures (non hedging positions) as a %age of net assets </t>
  </si>
  <si>
    <t>STATE BANK OF INDIA-FUT-29-DEC-22</t>
  </si>
  <si>
    <t>POLYCAB INDIA LTD.NOV2022FUT</t>
  </si>
  <si>
    <t>AVERAGE MATURITY :   0.55 MONTHS</t>
  </si>
  <si>
    <t>AVERAGE MATURITY :   1.74 YEARS</t>
  </si>
  <si>
    <t>AVERAGE MATURITY :   1.13 YEARS</t>
  </si>
  <si>
    <t>AVERAGE MATURITY :   2.16 YEARS</t>
  </si>
  <si>
    <t>PORTFOLIO TURNOVER RATIO: 8.17 TIMES</t>
  </si>
  <si>
    <t>PORTFOLIO TURNOVER RATIO: 2.24 TIMES</t>
  </si>
  <si>
    <t>PORTFOLIO TURNOVER RATIO: 3.61 TIMES</t>
  </si>
  <si>
    <t>PORTFOLIO TURNOVER RATIO: 2.89 TIMES</t>
  </si>
  <si>
    <t>PORTFOLIO TURNOVER RATIO: 0.09 TIMES</t>
  </si>
  <si>
    <t>PORTFOLIO TURNOVER RATIO: 0.54 TIMES</t>
  </si>
  <si>
    <t>PORTFOLIO TURNOVER RATIO: 0.43 TIMES</t>
  </si>
  <si>
    <t>PORTFOLIO TURNOVER RATIO: 0.19 TIMES</t>
  </si>
  <si>
    <t>PORTFOLIO TURNOVER RATIO: 0.60 TIMES</t>
  </si>
  <si>
    <t>PORTFOLIO TURNOVER RATIO: 0.17 TIMES</t>
  </si>
  <si>
    <t>PORTFOLIO TURNOVER RATIO: 0.32 TIMES</t>
  </si>
  <si>
    <t>PORTFOLIO TURNOVER RATIO: 0.45 TIMES</t>
  </si>
  <si>
    <t>PORTFOLIO TURNOVER RATIO: 0.02 TIMES</t>
  </si>
  <si>
    <t>PORTFOLIO TURNOVER RATIO: 0.25 TIMES</t>
  </si>
  <si>
    <t>PORTFOLIO TURNOVER RATIO: 0.10 TIMES</t>
  </si>
  <si>
    <t>PORTFOLIO TURNOVER RATIO: 0.06 TIMES</t>
  </si>
  <si>
    <t>PORTFOLIO TURNOVER RATIO: 1.26 TIMES</t>
  </si>
  <si>
    <t>PORTFOLIO TURNOVER RATIO: 0.58 TIMES</t>
  </si>
  <si>
    <t>PORTFOLIO TURNOVER RATIO: 0.36 TIMES</t>
  </si>
  <si>
    <t>PORTFOLIO TURNOVER RATIO: 0.35 TIMES</t>
  </si>
  <si>
    <t>SILVER (30 KG) COMMODITYDEC2022CFUT</t>
  </si>
  <si>
    <t>CRUDE OIL (100 BARRELS) COMMODITYNOV2022CFUT</t>
  </si>
  <si>
    <t>SILVER (30 KG) COMMODITYMAR2023CFUT</t>
  </si>
  <si>
    <t>GOLD (1 KG-1000 GMS) COMMODITYDEC2022CFUT</t>
  </si>
  <si>
    <t>NATURAL GAS (1250 mmBtu) COMMODITYNOV2022CFUT</t>
  </si>
  <si>
    <t>GOLD MINI (100 GRAMS) COMMODITYDEC2022CFUT</t>
  </si>
  <si>
    <t>COPPER (2500 KGS) COMMODITYNOV2022CFUT</t>
  </si>
  <si>
    <t>Number of Contracts</t>
  </si>
  <si>
    <t>% of
underlying
shares</t>
  </si>
  <si>
    <t>Option price when Sold</t>
  </si>
  <si>
    <t>Current Option Price</t>
  </si>
  <si>
    <t>Margin
maintained
in Rs.
Lakhs</t>
  </si>
  <si>
    <t>Call options written as percentage of total market value of equity shares held in the scheme:</t>
  </si>
  <si>
    <t>Total Number of Option contracts entered into</t>
  </si>
  <si>
    <t>Gross Notional Value of Contracts where stock Options were bought:</t>
  </si>
  <si>
    <t>Gross Notional Value of Contracts where stock Options were sold:</t>
  </si>
  <si>
    <t>Net Profit/Loss on all contracts Combined (Rs)</t>
  </si>
  <si>
    <t xml:space="preserve">For the period ended 30 th November 2022 the following for hedging transactions through futures which have been squared off/expired </t>
  </si>
  <si>
    <t>Disclosure for Call Option as on 30th November 2022</t>
  </si>
  <si>
    <t>JSW STEEL LTD.-FUT-29-DEC-22</t>
  </si>
  <si>
    <t>GOLD MINI (100 GRAMS) COMMODITYNOV2022CFUT</t>
  </si>
  <si>
    <t>ZINC (5 MT-5000 GMS) COMMODITYDEC2022CFUT</t>
  </si>
  <si>
    <t>ZINC (5 MT-5000 GMS) COMMODITYNOV2022CFUT</t>
  </si>
  <si>
    <t>NATURAL GAS (1250 mmBtu) COMMODITYDEC2022CFUT</t>
  </si>
  <si>
    <t>CRUDE OIL (100 BARRELS) COMMODITYDEC2022CFUT</t>
  </si>
  <si>
    <t>MCXBULLDEXDEC2022CFUT</t>
  </si>
  <si>
    <t>GOLD MINI (100 GRAMS) COMMODITYJAN2023CFUT</t>
  </si>
  <si>
    <t>COPPER (2500 KGS) COMMODITYDEC2022CFUT</t>
  </si>
  <si>
    <t>NATURAL GAS (1250 mmBtu) COMMODITYJAN2023CFUT</t>
  </si>
  <si>
    <t>For the period ended 30th November 2022 the following for call options written which have already been exercised/expired</t>
  </si>
  <si>
    <t>COPPER (2500 KGS) COMMODITY - PHYSICAL</t>
  </si>
  <si>
    <t>GOLD (1 KG-1000 GMS) COMMODITY - PHYSICAL</t>
  </si>
  <si>
    <t>GOLD MINI (100 GRAMS) COMMODITY - PHYSICAL</t>
  </si>
  <si>
    <t>SILVER (30 KG) COMMODITY - PHYSICAL</t>
  </si>
  <si>
    <t>SILVER MICRO (1 KGS) COMMODITY - PHYSICAL</t>
  </si>
  <si>
    <t>TOTAL BELOW INVESTMENT GRADE OR DEFAULT PROVIDED FOR:</t>
  </si>
  <si>
    <t>TOTAL VALUE AND PERCENTAGE OF ILLIQUID EQUITY SHARES:</t>
  </si>
  <si>
    <t xml:space="preserve">TOTAL OUTSTANDING EXPOSURE IN DERIVATIVE INSTRUMENTS: </t>
  </si>
  <si>
    <t>PRC Matrix is as on 30th November 2022</t>
  </si>
  <si>
    <t>TOTAL INVESTMENTS IN FOREIGN SECURITIES - ETF RS: RS.6,684.74 LACS and 0.98% OF AUM</t>
  </si>
  <si>
    <t>TOTAL INVESTMENTS IN FOREIGN SECURITIES : RS.20,126.38 LACS and 2.94% OF AUM</t>
  </si>
  <si>
    <t>CRUDE OIL (100 BARRELS) COMMODITY NOV2022COPT C 7500.000</t>
  </si>
  <si>
    <t>CRUDE OIL (100 BARRELS) COMMODITY NOV2022COPT P 6000.000</t>
  </si>
  <si>
    <t>CRUDE OIL (100 BARRELS) COMMODITY NOV2022COPT P 6500.000</t>
  </si>
  <si>
    <t>CRUDE OIL (100 BARRELS) COMMODITY NOV2022COPT C 8000.000</t>
  </si>
  <si>
    <t>NATURAL GAS (1250 mmBtu) COMMODITY NOV2022COPT C 650.000</t>
  </si>
  <si>
    <t>NATURAL GAS (1250 mmBtu) COMMODITY NOV2022COPT C 700.000</t>
  </si>
  <si>
    <t>NATURAL GAS (1250 mmBtu) COMMODITY NOV2022COPT P 350.000</t>
  </si>
  <si>
    <t>NATURAL GAS (1250 mmBtu) COMMODITY NOV2022COPT P 400.000</t>
  </si>
  <si>
    <t>CRUDE OIL (100 BARRELS) COMMODITY DEC2022COPT C 7500.000</t>
  </si>
  <si>
    <t>CRUDE OIL (100 BARRELS) COMMODITY DEC2022COPT C 8000.000</t>
  </si>
  <si>
    <t>CRUDE OIL (100 BARRELS) COMMODITY DEC2022COPT P 6000.000</t>
  </si>
  <si>
    <t>CRUDE OIL (100 BARRELS) COMMODITY DEC2022COPT P 6500.000</t>
  </si>
  <si>
    <t>NATURAL GAS (1250 mmBtu) COMMODITY NOV2022COPT C 600.000</t>
  </si>
  <si>
    <t>NATURAL GAS (1250 mmBtu) COMMODITY NOV2022COPT P 450.000</t>
  </si>
  <si>
    <t>NATURAL GAS (1250 mmBtu) COMMODITY NOV2022COPT C 570.000</t>
  </si>
  <si>
    <t>NATURAL GAS (1250 mmBtu) COMMODITY NOV2022COPT P 470.000</t>
  </si>
  <si>
    <t>NATURAL GAS (1250 mmBtu) COMMODITY NOV2022COPT P 430.000</t>
  </si>
  <si>
    <t>NATURAL GAS (1250 mmBtu) COMMODITY DEC2022COPT P 450.000</t>
  </si>
  <si>
    <t>NATURAL GAS (1250 mmBtu) COMMODITY DEC2022COPT P 400.000</t>
  </si>
  <si>
    <t>NATURAL GAS (1250 mmBtu) COMMODITY DEC2022COPT C 750.000</t>
  </si>
  <si>
    <t>NATURAL GAS (1250 mmBtu) COMMODITY DEC2022COPT C 700.000</t>
  </si>
  <si>
    <t>TATA CORPORATE BOND FUND (The scheme had 1 segregated portfolio which was created under Tata Medium Term Fund ).</t>
  </si>
  <si>
    <t>TATA TREASURY ADVANTAGE FUND ( Scheme had 1 Segregrated Portfolio )</t>
  </si>
  <si>
    <t>Dividend History</t>
  </si>
  <si>
    <t>NOTE:</t>
  </si>
  <si>
    <t>There are no investments in Partly Paid up Debentures.</t>
  </si>
  <si>
    <t>MUTUAL FUND INVESTMENTS ARE SUBJECT TO MARKET RISKS, READ ALL SCHEME RELATED DOCUMENTS CAREFULLY.</t>
  </si>
  <si>
    <t>None of the schemes of Tata Mutual Fund have participated in Credit Default Swaps (CDS) from 1st November 2022 to 30th November 2022.</t>
  </si>
  <si>
    <t>There were no Repo Transactions in Corporate Debt Securities from 1st November 2022 to 30th November 2022.</t>
  </si>
  <si>
    <t>There were No transactions in Interest Rate Futures (IRFs) from 1st November 2022 to 30th November 2022.</t>
  </si>
  <si>
    <t>There were No Fresh Intra - Scheme Investments from 1st November 2022 to 30th November 2022,but the previous Intra scheme Investments still continue.</t>
  </si>
  <si>
    <t>There were no Covered Call Transactions from 1st November 2022 to 30th November 2022.</t>
  </si>
  <si>
    <t>AVERAGE MATURITY :   2.67 YEARS</t>
  </si>
  <si>
    <t xml:space="preserve">Hedging Position through Interest Rate Swaps as on 30th November 2022 : GOI - 6.10% (12/07/2031) of Notional Value Rs. 500.00 Lakhs  Pay Fixed &amp; Receive Floating. </t>
  </si>
  <si>
    <t xml:space="preserve">Hedging Position through Interest Rate Swaps as on 30th November 2022 : POWER FINANCE CORPORATION LTD (SR 184 OPT B) 9.10% NCD (23/03/2029) of Notional Value Rs. 500.00 Lakhs  Pay Fixed &amp; Receive Floating. </t>
  </si>
  <si>
    <t xml:space="preserve">Hedging Position through Interest Rate Swaps as on 30th November 2022 : YARROW INFRASTRUCTURE PRIVATE LTD 6.49% NCD (01/07/2024) of Notional Value Rs. 1,500.00 Lakhs  Pay Fixed &amp; Receive Floating. </t>
  </si>
  <si>
    <t>Hedging Position through Interest Rate Swaps as on 30th November 2022 : TATA CAPITAL FINANCIAL SERVICES LTD NCD (SR - E  FY21-22 OPTION - II) 5.85% (04/10/2024) of Notional Value Rs. 2,500.00 Lakhs Pay Fixed &amp; Receive Floating.</t>
  </si>
  <si>
    <t xml:space="preserve">Hedging Position through Interest Rate Swaps as on 30th November 2022 : SDL KARNATAKA 5.75% (10/06/2025) of Notional Value Rs. 2,500.00 Lakhs  Pay Fixed &amp; Receive Floating. </t>
  </si>
  <si>
    <t xml:space="preserve">Hedging Position through Interest Rate Swaps as on 30th November 2022 : SDL ANDHRA PRADESH 8.09% (28/01/2025) of Notional Value Rs. 1,000.00 Lakhs  Pay Fixed &amp; Receive Floating. </t>
  </si>
  <si>
    <t xml:space="preserve">Hedging Position through Interest Rate Swaps as on 30th November 2022 : SDL KARNATAKA 8.08% (11/03/2025) of Notional Value Rs. 1,000.00 Lakhs  Pay Fixed &amp; Receive Floating. </t>
  </si>
  <si>
    <t xml:space="preserve">Hedging Position through Interest Rate Swaps as on 30th November 2022 : SDL MADHYA PRADESH 8.30% (13/01/2026) of Notional Value Rs. 2,000.00 Lakhs  Pay Fixed &amp; Receive Floating. </t>
  </si>
  <si>
    <t xml:space="preserve">Hedging Position through Interest Rate Swaps as on 30th November 2022 : EXPORT IMPORT BANK OF INDIA (SR R 22-2025) 8.11% NCD (03/02/2025) of Notional Value Rs. 1,000.00 Lakhs  Pay Fixed &amp; Receive Floating. </t>
  </si>
  <si>
    <t xml:space="preserve">Hedging Position through Interest Rate Swaps as on 30th November 2022 : GOI - 5.74% (15/11/2026) of Notional Value Rs. 2,500.00 Lakhs  Pay Fixed &amp; Receive Floating. </t>
  </si>
  <si>
    <t xml:space="preserve">Hedging Position through Interest Rate Swaps as on 30th November 2022 : GOI - 5.63% (12/04/2026) of Notional Value Rs. 2,500.00 Lakhs  Pay Fixed &amp; Receive Floating. </t>
  </si>
  <si>
    <t xml:space="preserve">Hedging Position through Interest Rate Swaps as on 30th November 2022 : HOUSING DEVELOPMENT FINANCE CORPORATION LTD 5.90%  SR AA-003 NCD (25/02/2025) of Notional Value Rs. 2,500.00 Lakhs  Pay Fixed &amp; Receive Floating. </t>
  </si>
  <si>
    <t>Hedging Position through Interest Rate Swaps as on 30th November 2022 : INDIAN OIL CORPORATION LTD 6.39% (SR XVI) NCD (06/03/2025) of Notional Value Rs. 2,500.00 Lakhs Pay Fixed &amp; Receive Floating.</t>
  </si>
  <si>
    <t xml:space="preserve">Hedging Position through Interest Rate Swaps as on 30th November 2022 : POWER GRID CORPORATION OF INDIA LTD(XLVIII-STRPP-C) 8.20% NCD (23/01/2025) of Notional Value Rs. 5,000.00 Lakhs  Pay Fixed &amp; Receive Floating. </t>
  </si>
  <si>
    <t xml:space="preserve">Hedging Position through Interest Rate Swaps as on 30th November 2022 : NABARD 5.23% NCD (SR-22C) (31/01/2025) of Notional Value Rs. 1,500.00 Lakhs  Pay Fixed &amp; Receive Floating. </t>
  </si>
  <si>
    <t xml:space="preserve">Hedging Position through Interest Rate Swaps as on 30th November 2022 : LIC HOUSING FINANCE LTD  7.38% (TR-424) OPTION - II  NCD (18/08/2025) of Notional Value Rs. 3,500.00 Lakhs  Pay Fixed &amp; Receive Floating. </t>
  </si>
  <si>
    <t>Hedging Position through Interest Rate Swaps as on 30th November 2022 is 0.74 % of the net assets. (On Notional Value of IRS to Net Assets Basis)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</si>
</sst>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409]dd\-mmm\-yy;@"/>
    <numFmt numFmtId="165" formatCode="#,##0.000"/>
    <numFmt numFmtId="166" formatCode="#,##0.00000"/>
    <numFmt numFmtId="167" formatCode="0.00000"/>
    <numFmt numFmtId="168" formatCode="0.0000"/>
    <numFmt numFmtId="169" formatCode="######0.00000"/>
    <numFmt numFmtId="170" formatCode="#,##0.0000"/>
    <numFmt numFmtId="171" formatCode="[$-409]d\-mmm\-yyyy;@"/>
    <numFmt numFmtId="172" formatCode="#,##0.0000_);[Red]\(#,##0.0000\)"/>
  </numFmts>
  <fonts count="43">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Rupee Foradian"/>
    </font>
    <font>
      <sz val="10"/>
      <name val="Rupee Foradian"/>
    </font>
    <font>
      <u/>
      <sz val="10"/>
      <color indexed="12"/>
      <name val="Arial"/>
      <family val="2"/>
    </font>
    <font>
      <sz val="10"/>
      <name val="Arial"/>
      <family val="2"/>
    </font>
    <font>
      <b/>
      <sz val="11"/>
      <color theme="1"/>
      <name val="Calibri"/>
      <family val="2"/>
      <scheme val="minor"/>
    </font>
    <font>
      <sz val="10"/>
      <name val="Rupee Foradian"/>
      <family val="2"/>
    </font>
    <font>
      <b/>
      <sz val="10"/>
      <name val="Rupee Foradian"/>
      <family val="2"/>
    </font>
    <font>
      <sz val="11"/>
      <name val="Calibri"/>
      <family val="2"/>
    </font>
    <font>
      <b/>
      <sz val="11"/>
      <name val="Calibri"/>
      <family val="2"/>
    </font>
    <font>
      <b/>
      <sz val="10"/>
      <name val="Arial"/>
      <family val="2"/>
    </font>
    <font>
      <sz val="11"/>
      <name val="Calibri"/>
      <family val="2"/>
      <scheme val="minor"/>
    </font>
    <font>
      <b/>
      <sz val="11"/>
      <name val="Times New Roman"/>
      <family val="1"/>
    </font>
    <font>
      <b/>
      <sz val="11"/>
      <color rgb="FF000000"/>
      <name val="Calibri"/>
      <family val="2"/>
      <scheme val="minor"/>
    </font>
    <font>
      <sz val="11"/>
      <color rgb="FF000000"/>
      <name val="Calibri"/>
      <family val="2"/>
      <scheme val="minor"/>
    </font>
    <font>
      <b/>
      <sz val="12"/>
      <name val="Calibri"/>
      <family val="2"/>
    </font>
    <font>
      <sz val="10"/>
      <color indexed="8"/>
      <name val="Arial"/>
      <family val="2"/>
    </font>
    <font>
      <b/>
      <sz val="12"/>
      <color indexed="8"/>
      <name val="Calibri"/>
      <family val="2"/>
      <scheme val="minor"/>
    </font>
    <font>
      <b/>
      <sz val="10"/>
      <color indexed="8"/>
      <name val="Calibri"/>
      <family val="2"/>
      <scheme val="minor"/>
    </font>
    <font>
      <sz val="11"/>
      <color indexed="8"/>
      <name val="Calibri"/>
      <family val="2"/>
      <scheme val="minor"/>
    </font>
    <font>
      <sz val="8"/>
      <color indexed="8"/>
      <name val="Calibri"/>
      <family val="2"/>
      <scheme val="minor"/>
    </font>
    <font>
      <sz val="10"/>
      <color indexed="8"/>
      <name val="Calibri"/>
      <family val="2"/>
      <scheme val="minor"/>
    </font>
    <font>
      <sz val="8"/>
      <color theme="1"/>
      <name val="Calibri"/>
      <family val="2"/>
      <scheme val="minor"/>
    </font>
    <font>
      <b/>
      <sz val="14"/>
      <color theme="1"/>
      <name val="Calibri"/>
      <family val="2"/>
      <scheme val="minor"/>
    </font>
    <font>
      <b/>
      <sz val="14"/>
      <name val="Calibri"/>
      <family val="2"/>
      <scheme val="minor"/>
    </font>
    <font>
      <b/>
      <sz val="11"/>
      <name val="Calibri"/>
      <family val="2"/>
      <scheme val="minor"/>
    </font>
    <font>
      <b/>
      <sz val="10"/>
      <color theme="1"/>
      <name val="Rupee Foradian"/>
    </font>
    <font>
      <sz val="10"/>
      <color theme="1"/>
      <name val="Times New Roman"/>
      <family val="1"/>
    </font>
    <font>
      <b/>
      <sz val="11"/>
      <color theme="1"/>
      <name val="Calibri"/>
      <family val="2"/>
    </font>
    <font>
      <i/>
      <sz val="11"/>
      <name val="Calibri"/>
      <family val="2"/>
    </font>
    <font>
      <b/>
      <sz val="11"/>
      <color indexed="8"/>
      <name val="Calibri"/>
      <family val="2"/>
    </font>
    <font>
      <b/>
      <sz val="11"/>
      <color indexed="8"/>
      <name val="Calibri"/>
      <family val="2"/>
      <scheme val="minor"/>
    </font>
    <font>
      <sz val="11"/>
      <color indexed="8"/>
      <name val="Calibri"/>
      <family val="2"/>
    </font>
    <font>
      <b/>
      <sz val="12"/>
      <name val="Calibri"/>
      <family val="2"/>
      <scheme val="minor"/>
    </font>
    <font>
      <b/>
      <sz val="11"/>
      <color indexed="8"/>
      <name val="Times New Roman"/>
      <family val="1"/>
    </font>
    <font>
      <b/>
      <sz val="10"/>
      <name val="Calibri"/>
      <family val="2"/>
      <scheme val="minor"/>
    </font>
    <font>
      <b/>
      <sz val="11"/>
      <name val="Rupee Foradian"/>
      <family val="2"/>
    </font>
  </fonts>
  <fills count="5">
    <fill>
      <patternFill patternType="none"/>
    </fill>
    <fill>
      <patternFill patternType="gray125"/>
    </fill>
    <fill>
      <patternFill patternType="solid">
        <fgColor indexed="44"/>
        <bgColor indexed="64"/>
      </patternFill>
    </fill>
    <fill>
      <patternFill patternType="solid">
        <fgColor theme="4" tint="0.39997558519241921"/>
        <bgColor indexed="64"/>
      </patternFill>
    </fill>
    <fill>
      <patternFill patternType="solid">
        <fgColor theme="0"/>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rgb="FF000000"/>
      </right>
      <top/>
      <bottom/>
      <diagonal/>
    </border>
    <border>
      <left style="medium">
        <color rgb="FF000000"/>
      </left>
      <right style="medium">
        <color indexed="64"/>
      </right>
      <top/>
      <bottom/>
      <diagonal/>
    </border>
    <border>
      <left style="medium">
        <color indexed="64"/>
      </left>
      <right style="medium">
        <color indexed="64"/>
      </right>
      <top/>
      <bottom/>
      <diagonal/>
    </border>
    <border>
      <left style="medium">
        <color indexed="64"/>
      </left>
      <right style="medium">
        <color rgb="FF000000"/>
      </right>
      <top/>
      <bottom style="medium">
        <color indexed="64"/>
      </bottom>
      <diagonal/>
    </border>
    <border>
      <left style="medium">
        <color rgb="FF000000"/>
      </left>
      <right style="medium">
        <color indexed="64"/>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thin">
        <color indexed="64"/>
      </top>
      <bottom style="thin">
        <color indexed="64"/>
      </bottom>
      <diagonal/>
    </border>
    <border>
      <left style="thin">
        <color indexed="64"/>
      </left>
      <right style="medium">
        <color indexed="64"/>
      </right>
      <top/>
      <bottom/>
      <diagonal/>
    </border>
    <border>
      <left style="medium">
        <color indexed="64"/>
      </left>
      <right/>
      <top style="thin">
        <color indexed="64"/>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rgb="FF000000"/>
      </left>
      <right/>
      <top style="medium">
        <color indexed="64"/>
      </top>
      <bottom/>
      <diagonal/>
    </border>
    <border>
      <left style="medium">
        <color rgb="FF000000"/>
      </left>
      <right/>
      <top/>
      <bottom/>
      <diagonal/>
    </border>
    <border>
      <left style="medium">
        <color rgb="FF000000"/>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medium">
        <color rgb="FF000000"/>
      </top>
      <bottom/>
      <diagonal/>
    </border>
    <border>
      <left/>
      <right/>
      <top/>
      <bottom style="medium">
        <color rgb="FF000000"/>
      </bottom>
      <diagonal/>
    </border>
    <border>
      <left style="thin">
        <color indexed="64"/>
      </left>
      <right style="thin">
        <color indexed="64"/>
      </right>
      <top/>
      <bottom/>
      <diagonal/>
    </border>
  </borders>
  <cellStyleXfs count="12">
    <xf numFmtId="0" fontId="0" fillId="0" borderId="0"/>
    <xf numFmtId="0" fontId="9" fillId="0" borderId="0" applyNumberFormat="0" applyFill="0" applyBorder="0" applyAlignment="0" applyProtection="0">
      <alignment vertical="top"/>
      <protection locked="0"/>
    </xf>
    <xf numFmtId="0" fontId="10" fillId="0" borderId="0"/>
    <xf numFmtId="0" fontId="10" fillId="0" borderId="0"/>
    <xf numFmtId="0" fontId="10" fillId="0" borderId="0"/>
    <xf numFmtId="0" fontId="5" fillId="0" borderId="0"/>
    <xf numFmtId="0" fontId="22" fillId="0" borderId="0"/>
    <xf numFmtId="0" fontId="5" fillId="0" borderId="0"/>
    <xf numFmtId="43" fontId="10" fillId="0" borderId="0" applyFont="0" applyFill="0" applyBorder="0" applyAlignment="0" applyProtection="0"/>
    <xf numFmtId="43" fontId="38" fillId="0" borderId="0" applyFont="0" applyFill="0" applyBorder="0" applyAlignment="0" applyProtection="0"/>
    <xf numFmtId="0" fontId="4" fillId="0" borderId="0"/>
    <xf numFmtId="9" fontId="10" fillId="0" borderId="0" applyFont="0" applyFill="0" applyBorder="0" applyAlignment="0" applyProtection="0"/>
  </cellStyleXfs>
  <cellXfs count="465">
    <xf numFmtId="0" fontId="0" fillId="0" borderId="0" xfId="0"/>
    <xf numFmtId="0" fontId="8" fillId="0" borderId="0" xfId="0" applyFont="1"/>
    <xf numFmtId="0" fontId="7" fillId="0" borderId="0" xfId="0" applyFont="1"/>
    <xf numFmtId="0" fontId="9" fillId="0" borderId="0" xfId="1" applyAlignment="1" applyProtection="1"/>
    <xf numFmtId="2" fontId="8" fillId="0" borderId="0" xfId="0" applyNumberFormat="1" applyFont="1" applyAlignment="1">
      <alignment horizontal="right"/>
    </xf>
    <xf numFmtId="2" fontId="8" fillId="0" borderId="0" xfId="0" applyNumberFormat="1" applyFont="1"/>
    <xf numFmtId="0" fontId="7" fillId="0" borderId="2" xfId="0" applyFont="1" applyBorder="1"/>
    <xf numFmtId="2" fontId="7" fillId="0" borderId="2" xfId="0" applyNumberFormat="1" applyFont="1" applyBorder="1"/>
    <xf numFmtId="2" fontId="7" fillId="0" borderId="2" xfId="0" applyNumberFormat="1" applyFont="1" applyBorder="1" applyAlignment="1">
      <alignment horizontal="right"/>
    </xf>
    <xf numFmtId="2" fontId="7" fillId="0" borderId="0" xfId="0" applyNumberFormat="1" applyFont="1"/>
    <xf numFmtId="2" fontId="7" fillId="0" borderId="0" xfId="0" applyNumberFormat="1" applyFont="1" applyAlignment="1">
      <alignment horizontal="right"/>
    </xf>
    <xf numFmtId="0" fontId="7" fillId="0" borderId="0" xfId="0" applyFont="1" applyAlignment="1">
      <alignment wrapText="1"/>
    </xf>
    <xf numFmtId="0" fontId="7" fillId="0" borderId="0" xfId="0" applyFont="1" applyAlignment="1">
      <alignment vertical="center"/>
    </xf>
    <xf numFmtId="164" fontId="7" fillId="0" borderId="0" xfId="0" applyNumberFormat="1" applyFont="1" applyAlignment="1">
      <alignment horizontal="center"/>
    </xf>
    <xf numFmtId="2" fontId="8" fillId="0" borderId="0" xfId="0" applyNumberFormat="1" applyFont="1" applyAlignment="1">
      <alignment horizontal="center"/>
    </xf>
    <xf numFmtId="2" fontId="7" fillId="0" borderId="0" xfId="0" applyNumberFormat="1" applyFont="1" applyAlignment="1">
      <alignment horizontal="center"/>
    </xf>
    <xf numFmtId="0" fontId="12" fillId="0" borderId="0" xfId="0" applyFont="1"/>
    <xf numFmtId="2" fontId="12" fillId="0" borderId="0" xfId="0" applyNumberFormat="1" applyFont="1" applyAlignment="1">
      <alignment horizontal="right"/>
    </xf>
    <xf numFmtId="2" fontId="13" fillId="0" borderId="0" xfId="0" applyNumberFormat="1" applyFont="1" applyAlignment="1">
      <alignment horizontal="left"/>
    </xf>
    <xf numFmtId="2" fontId="13" fillId="0" borderId="0" xfId="0" applyNumberFormat="1" applyFont="1" applyAlignment="1">
      <alignment horizontal="center"/>
    </xf>
    <xf numFmtId="0" fontId="14" fillId="0" borderId="4" xfId="0" applyFont="1" applyBorder="1" applyAlignment="1">
      <alignment horizontal="justify" vertical="center" wrapText="1"/>
    </xf>
    <xf numFmtId="0" fontId="14" fillId="0" borderId="6" xfId="0" applyFont="1" applyBorder="1" applyAlignment="1">
      <alignment horizontal="justify" vertical="center" wrapText="1"/>
    </xf>
    <xf numFmtId="0" fontId="7" fillId="0" borderId="4" xfId="0" applyFont="1" applyBorder="1"/>
    <xf numFmtId="0" fontId="15" fillId="0" borderId="8" xfId="0" applyFont="1" applyBorder="1" applyAlignment="1">
      <alignment vertical="center" wrapText="1"/>
    </xf>
    <xf numFmtId="0" fontId="14" fillId="0" borderId="11" xfId="0" applyFont="1" applyBorder="1" applyAlignment="1">
      <alignment horizontal="justify" vertical="center" wrapText="1"/>
    </xf>
    <xf numFmtId="0" fontId="14" fillId="0" borderId="14" xfId="0" applyFont="1" applyBorder="1" applyAlignment="1">
      <alignment horizontal="justify" vertical="center" wrapText="1"/>
    </xf>
    <xf numFmtId="0" fontId="16" fillId="0" borderId="1" xfId="0" applyFont="1" applyBorder="1" applyAlignment="1">
      <alignment horizontal="center" vertical="center" wrapText="1"/>
    </xf>
    <xf numFmtId="0" fontId="16" fillId="0" borderId="1" xfId="0" applyFont="1" applyBorder="1" applyAlignment="1">
      <alignment vertical="center" wrapText="1"/>
    </xf>
    <xf numFmtId="0" fontId="10" fillId="0" borderId="1" xfId="0" applyFont="1" applyBorder="1" applyAlignment="1">
      <alignment horizontal="center" vertical="center" wrapText="1"/>
    </xf>
    <xf numFmtId="0" fontId="13" fillId="0" borderId="1" xfId="0" applyFont="1" applyBorder="1"/>
    <xf numFmtId="0" fontId="11" fillId="0" borderId="0" xfId="0" applyFont="1" applyAlignment="1">
      <alignment vertical="center"/>
    </xf>
    <xf numFmtId="4" fontId="6" fillId="0" borderId="0" xfId="0" applyNumberFormat="1" applyFont="1" applyAlignment="1">
      <alignment horizontal="center"/>
    </xf>
    <xf numFmtId="0" fontId="6" fillId="0" borderId="0" xfId="0" applyFont="1"/>
    <xf numFmtId="0" fontId="11" fillId="0" borderId="1" xfId="0" applyFont="1" applyBorder="1" applyAlignment="1">
      <alignment horizontal="center" vertical="center" wrapText="1"/>
    </xf>
    <xf numFmtId="4" fontId="11" fillId="0" borderId="1" xfId="0" applyNumberFormat="1" applyFont="1" applyBorder="1" applyAlignment="1">
      <alignment horizontal="center" vertical="center" wrapText="1"/>
    </xf>
    <xf numFmtId="0" fontId="17" fillId="0" borderId="1" xfId="0" applyFont="1" applyBorder="1"/>
    <xf numFmtId="2" fontId="17" fillId="0" borderId="1" xfId="0" applyNumberFormat="1" applyFont="1" applyBorder="1" applyAlignment="1">
      <alignment horizontal="center"/>
    </xf>
    <xf numFmtId="4" fontId="17" fillId="0" borderId="1" xfId="0" applyNumberFormat="1" applyFont="1" applyBorder="1" applyAlignment="1">
      <alignment horizontal="center" wrapText="1"/>
    </xf>
    <xf numFmtId="2" fontId="0" fillId="0" borderId="0" xfId="0" applyNumberFormat="1"/>
    <xf numFmtId="0" fontId="8" fillId="0" borderId="0" xfId="0" applyFont="1" applyAlignment="1">
      <alignment vertical="center" wrapText="1"/>
    </xf>
    <xf numFmtId="2" fontId="8" fillId="0" borderId="0" xfId="0" applyNumberFormat="1" applyFont="1" applyAlignment="1">
      <alignment horizontal="center" vertical="center" wrapText="1"/>
    </xf>
    <xf numFmtId="2" fontId="8" fillId="0" borderId="0" xfId="0" applyNumberFormat="1" applyFont="1" applyAlignment="1">
      <alignment horizontal="right" vertical="center" wrapText="1"/>
    </xf>
    <xf numFmtId="2" fontId="7" fillId="0" borderId="0" xfId="0" applyNumberFormat="1" applyFont="1" applyAlignment="1">
      <alignment horizontal="center" vertical="center" wrapText="1"/>
    </xf>
    <xf numFmtId="2" fontId="7" fillId="0" borderId="0" xfId="0" applyNumberFormat="1" applyFont="1" applyAlignment="1">
      <alignment horizontal="right" vertical="center" wrapText="1"/>
    </xf>
    <xf numFmtId="0" fontId="7" fillId="0" borderId="0" xfId="0" applyFont="1" applyAlignment="1">
      <alignment vertical="center" wrapText="1"/>
    </xf>
    <xf numFmtId="4" fontId="8" fillId="0" borderId="0" xfId="0" applyNumberFormat="1" applyFont="1" applyAlignment="1">
      <alignment horizontal="center" vertical="center"/>
    </xf>
    <xf numFmtId="0" fontId="8" fillId="0" borderId="0" xfId="0" applyFont="1" applyAlignment="1">
      <alignment vertical="center"/>
    </xf>
    <xf numFmtId="2" fontId="8" fillId="0" borderId="0" xfId="0" applyNumberFormat="1" applyFont="1" applyAlignment="1">
      <alignment horizontal="right" vertical="center"/>
    </xf>
    <xf numFmtId="0" fontId="7" fillId="0" borderId="1" xfId="0" applyFont="1" applyBorder="1" applyAlignment="1">
      <alignment horizontal="center" vertical="center" wrapText="1"/>
    </xf>
    <xf numFmtId="4" fontId="7" fillId="0" borderId="1" xfId="0" applyNumberFormat="1" applyFont="1" applyBorder="1" applyAlignment="1">
      <alignment horizontal="center" vertical="center" wrapText="1"/>
    </xf>
    <xf numFmtId="0" fontId="18" fillId="0" borderId="1" xfId="0" applyFont="1" applyBorder="1" applyAlignment="1">
      <alignment horizontal="center" vertical="center" wrapText="1"/>
    </xf>
    <xf numFmtId="2" fontId="7" fillId="0" borderId="1" xfId="0" applyNumberFormat="1" applyFont="1" applyBorder="1" applyAlignment="1">
      <alignment horizontal="center" vertical="center" wrapText="1"/>
    </xf>
    <xf numFmtId="0" fontId="8" fillId="0" borderId="1" xfId="0" applyFont="1" applyBorder="1" applyAlignment="1">
      <alignment vertical="center"/>
    </xf>
    <xf numFmtId="4" fontId="8" fillId="0" borderId="1" xfId="0" applyNumberFormat="1" applyFont="1" applyBorder="1" applyAlignment="1">
      <alignment horizontal="center" vertical="center"/>
    </xf>
    <xf numFmtId="0" fontId="8" fillId="0" borderId="1" xfId="0" applyFont="1" applyBorder="1" applyAlignment="1">
      <alignment horizontal="center" vertical="center"/>
    </xf>
    <xf numFmtId="2" fontId="8" fillId="0" borderId="1" xfId="0" applyNumberFormat="1" applyFont="1" applyBorder="1" applyAlignment="1">
      <alignment horizontal="right" vertical="center"/>
    </xf>
    <xf numFmtId="164" fontId="0" fillId="0" borderId="0" xfId="0" applyNumberFormat="1"/>
    <xf numFmtId="0" fontId="20" fillId="0" borderId="1" xfId="0" applyFont="1" applyBorder="1" applyAlignment="1">
      <alignment vertical="center" wrapText="1"/>
    </xf>
    <xf numFmtId="3" fontId="17" fillId="0" borderId="1" xfId="0" applyNumberFormat="1" applyFont="1" applyBorder="1" applyAlignment="1" applyProtection="1">
      <alignment horizontal="center"/>
      <protection locked="0"/>
    </xf>
    <xf numFmtId="4" fontId="17" fillId="0" borderId="1" xfId="0" applyNumberFormat="1" applyFont="1" applyBorder="1" applyAlignment="1">
      <alignment horizontal="center"/>
    </xf>
    <xf numFmtId="4" fontId="17" fillId="0" borderId="0" xfId="0" applyNumberFormat="1" applyFont="1" applyAlignment="1">
      <alignment horizontal="center"/>
    </xf>
    <xf numFmtId="4" fontId="8" fillId="0" borderId="1" xfId="0" applyNumberFormat="1" applyFont="1" applyBorder="1" applyAlignment="1">
      <alignment horizontal="right" vertical="center"/>
    </xf>
    <xf numFmtId="0" fontId="21" fillId="0" borderId="0" xfId="0" applyFont="1" applyAlignment="1">
      <alignment vertical="center"/>
    </xf>
    <xf numFmtId="0" fontId="8" fillId="0" borderId="0" xfId="2" applyFont="1"/>
    <xf numFmtId="2" fontId="8" fillId="0" borderId="0" xfId="2" applyNumberFormat="1" applyFont="1"/>
    <xf numFmtId="2" fontId="8" fillId="0" borderId="0" xfId="2" applyNumberFormat="1" applyFont="1" applyAlignment="1">
      <alignment horizontal="right"/>
    </xf>
    <xf numFmtId="0" fontId="16" fillId="0" borderId="0" xfId="0" applyFont="1"/>
    <xf numFmtId="2" fontId="7" fillId="0" borderId="0" xfId="3" applyNumberFormat="1" applyFont="1" applyAlignment="1">
      <alignment horizontal="center"/>
    </xf>
    <xf numFmtId="4" fontId="0" fillId="0" borderId="0" xfId="0" applyNumberFormat="1" applyAlignment="1">
      <alignment horizontal="center" vertical="center"/>
    </xf>
    <xf numFmtId="4" fontId="8" fillId="0" borderId="0" xfId="2" applyNumberFormat="1" applyFont="1" applyAlignment="1">
      <alignment horizontal="right"/>
    </xf>
    <xf numFmtId="4" fontId="0" fillId="0" borderId="0" xfId="0" applyNumberFormat="1" applyAlignment="1">
      <alignment horizontal="center"/>
    </xf>
    <xf numFmtId="4" fontId="16" fillId="0" borderId="0" xfId="0" applyNumberFormat="1" applyFont="1" applyAlignment="1">
      <alignment horizontal="center"/>
    </xf>
    <xf numFmtId="0" fontId="0" fillId="0" borderId="0" xfId="0" applyAlignment="1">
      <alignment wrapText="1"/>
    </xf>
    <xf numFmtId="0" fontId="13" fillId="0" borderId="0" xfId="3" applyFont="1"/>
    <xf numFmtId="4" fontId="12" fillId="0" borderId="0" xfId="3" applyNumberFormat="1" applyFont="1" applyAlignment="1">
      <alignment horizontal="center"/>
    </xf>
    <xf numFmtId="4" fontId="13" fillId="0" borderId="0" xfId="3" applyNumberFormat="1" applyFont="1" applyAlignment="1">
      <alignment horizontal="center"/>
    </xf>
    <xf numFmtId="0" fontId="15" fillId="0" borderId="19" xfId="0" applyFont="1" applyBorder="1" applyAlignment="1">
      <alignment vertical="center" wrapText="1"/>
    </xf>
    <xf numFmtId="0" fontId="14" fillId="0" borderId="21" xfId="0" applyFont="1" applyBorder="1" applyAlignment="1">
      <alignment horizontal="justify" vertical="center" wrapText="1"/>
    </xf>
    <xf numFmtId="0" fontId="14" fillId="0" borderId="23" xfId="0" applyFont="1" applyBorder="1" applyAlignment="1">
      <alignment horizontal="justify" vertical="center" wrapText="1"/>
    </xf>
    <xf numFmtId="0" fontId="10" fillId="0" borderId="1" xfId="0" applyFont="1" applyBorder="1" applyAlignment="1">
      <alignment horizontal="left" vertical="center" wrapText="1" indent="2"/>
    </xf>
    <xf numFmtId="3" fontId="20" fillId="0" borderId="1" xfId="0" applyNumberFormat="1" applyFont="1" applyBorder="1" applyAlignment="1">
      <alignment horizontal="center" vertical="center" wrapText="1"/>
    </xf>
    <xf numFmtId="0" fontId="14" fillId="0" borderId="11" xfId="0" applyFont="1" applyBorder="1" applyAlignment="1">
      <alignment vertical="center" wrapText="1"/>
    </xf>
    <xf numFmtId="0" fontId="14" fillId="0" borderId="14" xfId="0" applyFont="1" applyBorder="1" applyAlignment="1">
      <alignment vertical="center" wrapText="1"/>
    </xf>
    <xf numFmtId="0" fontId="12" fillId="0" borderId="0" xfId="0" applyFont="1" applyAlignment="1">
      <alignment vertical="center" wrapText="1"/>
    </xf>
    <xf numFmtId="0" fontId="6" fillId="0" borderId="0" xfId="0" applyFont="1" applyAlignment="1">
      <alignment vertical="center"/>
    </xf>
    <xf numFmtId="0" fontId="6" fillId="0" borderId="1" xfId="0" applyFont="1" applyBorder="1" applyAlignment="1">
      <alignment horizontal="center" vertical="center" wrapText="1"/>
    </xf>
    <xf numFmtId="4" fontId="6" fillId="0" borderId="1" xfId="0" applyNumberFormat="1" applyFont="1" applyBorder="1" applyAlignment="1">
      <alignment horizontal="center" vertical="center" wrapText="1"/>
    </xf>
    <xf numFmtId="0" fontId="15" fillId="0" borderId="10" xfId="0" applyFont="1" applyBorder="1" applyAlignment="1">
      <alignment vertical="center" wrapText="1"/>
    </xf>
    <xf numFmtId="0" fontId="0" fillId="0" borderId="13" xfId="0" applyBorder="1" applyAlignment="1">
      <alignment wrapText="1"/>
    </xf>
    <xf numFmtId="0" fontId="12" fillId="0" borderId="0" xfId="0" applyFont="1" applyAlignment="1">
      <alignment wrapText="1"/>
    </xf>
    <xf numFmtId="0" fontId="14" fillId="0" borderId="13" xfId="0" applyFont="1" applyBorder="1" applyAlignment="1">
      <alignment horizontal="justify" vertical="center" wrapText="1"/>
    </xf>
    <xf numFmtId="0" fontId="14" fillId="0" borderId="16" xfId="0" applyFont="1" applyBorder="1" applyAlignment="1">
      <alignment horizontal="justify" vertical="center" wrapText="1"/>
    </xf>
    <xf numFmtId="2" fontId="8" fillId="0" borderId="1" xfId="0" applyNumberFormat="1" applyFont="1" applyBorder="1"/>
    <xf numFmtId="0" fontId="8" fillId="0" borderId="1" xfId="0" applyFont="1" applyBorder="1"/>
    <xf numFmtId="4" fontId="0" fillId="0" borderId="0" xfId="0" applyNumberFormat="1" applyAlignment="1">
      <alignment vertical="center"/>
    </xf>
    <xf numFmtId="4" fontId="0" fillId="0" borderId="0" xfId="0" applyNumberFormat="1"/>
    <xf numFmtId="4" fontId="16" fillId="0" borderId="0" xfId="0" applyNumberFormat="1" applyFont="1"/>
    <xf numFmtId="2" fontId="8" fillId="0" borderId="0" xfId="0" applyNumberFormat="1" applyFont="1" applyAlignment="1">
      <alignment vertical="center" wrapText="1"/>
    </xf>
    <xf numFmtId="0" fontId="15" fillId="0" borderId="1" xfId="0" applyFont="1" applyBorder="1" applyAlignment="1">
      <alignment vertical="center" wrapText="1"/>
    </xf>
    <xf numFmtId="0" fontId="8" fillId="0" borderId="0" xfId="0" applyFont="1" applyAlignment="1">
      <alignment wrapText="1"/>
    </xf>
    <xf numFmtId="0" fontId="14" fillId="0" borderId="1" xfId="0" applyFont="1" applyBorder="1" applyAlignment="1">
      <alignment horizontal="justify" wrapText="1"/>
    </xf>
    <xf numFmtId="2" fontId="8" fillId="0" borderId="0" xfId="0" applyNumberFormat="1" applyFont="1" applyAlignment="1">
      <alignment horizontal="right" wrapText="1"/>
    </xf>
    <xf numFmtId="0" fontId="14" fillId="0" borderId="1" xfId="0" applyFont="1" applyBorder="1" applyAlignment="1">
      <alignment horizontal="justify" vertical="center" wrapText="1"/>
    </xf>
    <xf numFmtId="0" fontId="6" fillId="0" borderId="1" xfId="0" applyFont="1" applyBorder="1"/>
    <xf numFmtId="2" fontId="6" fillId="0" borderId="1" xfId="0" applyNumberFormat="1" applyFont="1" applyBorder="1" applyAlignment="1" applyProtection="1">
      <alignment horizontal="center"/>
      <protection locked="0"/>
    </xf>
    <xf numFmtId="4" fontId="6" fillId="0" borderId="1" xfId="0" applyNumberFormat="1" applyFont="1" applyBorder="1" applyAlignment="1">
      <alignment horizontal="center"/>
    </xf>
    <xf numFmtId="2" fontId="6" fillId="0" borderId="1" xfId="0" applyNumberFormat="1" applyFont="1" applyBorder="1" applyAlignment="1">
      <alignment horizontal="center"/>
    </xf>
    <xf numFmtId="0" fontId="13" fillId="0" borderId="0" xfId="0" applyFont="1"/>
    <xf numFmtId="2" fontId="13" fillId="0" borderId="0" xfId="0" applyNumberFormat="1" applyFont="1" applyAlignment="1">
      <alignment horizontal="right"/>
    </xf>
    <xf numFmtId="0" fontId="8" fillId="0" borderId="0" xfId="0" applyFont="1" applyFill="1"/>
    <xf numFmtId="0" fontId="0" fillId="0" borderId="0" xfId="0" applyFill="1"/>
    <xf numFmtId="0" fontId="12" fillId="0" borderId="0" xfId="0" applyFont="1" applyFill="1"/>
    <xf numFmtId="0" fontId="13" fillId="0" borderId="0" xfId="4" applyFont="1"/>
    <xf numFmtId="2" fontId="12" fillId="0" borderId="0" xfId="0" applyNumberFormat="1" applyFont="1" applyAlignment="1">
      <alignment horizontal="center"/>
    </xf>
    <xf numFmtId="0" fontId="9" fillId="0" borderId="0" xfId="1" applyFill="1" applyAlignment="1" applyProtection="1"/>
    <xf numFmtId="0" fontId="16" fillId="0" borderId="1" xfId="0" applyFont="1" applyBorder="1" applyAlignment="1">
      <alignment horizontal="center" vertical="center" wrapText="1"/>
    </xf>
    <xf numFmtId="2" fontId="8" fillId="0" borderId="0" xfId="0" applyNumberFormat="1" applyFont="1" applyFill="1" applyAlignment="1">
      <alignment horizontal="right"/>
    </xf>
    <xf numFmtId="2" fontId="8" fillId="0" borderId="0" xfId="0" applyNumberFormat="1" applyFont="1" applyFill="1"/>
    <xf numFmtId="0" fontId="5" fillId="0" borderId="0" xfId="5" applyAlignment="1">
      <alignment horizontal="center"/>
    </xf>
    <xf numFmtId="0" fontId="5" fillId="0" borderId="0" xfId="5"/>
    <xf numFmtId="0" fontId="5" fillId="0" borderId="0" xfId="5" applyAlignment="1">
      <alignment vertical="center" wrapText="1"/>
    </xf>
    <xf numFmtId="15" fontId="24" fillId="3" borderId="1" xfId="5" applyNumberFormat="1" applyFont="1" applyFill="1" applyBorder="1" applyAlignment="1">
      <alignment horizontal="center" vertical="center" wrapText="1"/>
    </xf>
    <xf numFmtId="166" fontId="24" fillId="3" borderId="1" xfId="5" applyNumberFormat="1" applyFont="1" applyFill="1" applyBorder="1" applyAlignment="1">
      <alignment horizontal="center" vertical="center" wrapText="1"/>
    </xf>
    <xf numFmtId="167" fontId="24" fillId="3" borderId="1" xfId="5" applyNumberFormat="1" applyFont="1" applyFill="1" applyBorder="1" applyAlignment="1">
      <alignment horizontal="center" vertical="center" wrapText="1"/>
    </xf>
    <xf numFmtId="15" fontId="25" fillId="0" borderId="1" xfId="5" applyNumberFormat="1" applyFont="1" applyBorder="1" applyAlignment="1">
      <alignment horizontal="center"/>
    </xf>
    <xf numFmtId="168" fontId="25" fillId="0" borderId="1" xfId="5" applyNumberFormat="1" applyFont="1" applyBorder="1"/>
    <xf numFmtId="15" fontId="26" fillId="0" borderId="0" xfId="5" applyNumberFormat="1" applyFont="1" applyAlignment="1">
      <alignment horizontal="center"/>
    </xf>
    <xf numFmtId="168" fontId="26" fillId="0" borderId="0" xfId="5" applyNumberFormat="1" applyFont="1"/>
    <xf numFmtId="0" fontId="5" fillId="0" borderId="0" xfId="5" applyAlignment="1">
      <alignment wrapText="1"/>
    </xf>
    <xf numFmtId="15" fontId="5" fillId="0" borderId="0" xfId="5" quotePrefix="1" applyNumberFormat="1" applyAlignment="1">
      <alignment horizontal="center"/>
    </xf>
    <xf numFmtId="168" fontId="27" fillId="0" borderId="0" xfId="5" applyNumberFormat="1" applyFont="1"/>
    <xf numFmtId="0" fontId="28" fillId="0" borderId="0" xfId="5" applyFont="1" applyAlignment="1">
      <alignment horizontal="center" wrapText="1"/>
    </xf>
    <xf numFmtId="168" fontId="26" fillId="0" borderId="0" xfId="5" applyNumberFormat="1" applyFont="1" applyAlignment="1">
      <alignment horizontal="right"/>
    </xf>
    <xf numFmtId="15" fontId="24" fillId="3" borderId="18" xfId="5" applyNumberFormat="1" applyFont="1" applyFill="1" applyBorder="1" applyAlignment="1">
      <alignment horizontal="center" vertical="center" wrapText="1"/>
    </xf>
    <xf numFmtId="166" fontId="24" fillId="3" borderId="18" xfId="5" applyNumberFormat="1" applyFont="1" applyFill="1" applyBorder="1" applyAlignment="1">
      <alignment horizontal="center" vertical="center" wrapText="1"/>
    </xf>
    <xf numFmtId="167" fontId="24" fillId="3" borderId="18" xfId="5" applyNumberFormat="1" applyFont="1" applyFill="1" applyBorder="1" applyAlignment="1">
      <alignment horizontal="center" vertical="center" wrapText="1"/>
    </xf>
    <xf numFmtId="15" fontId="27" fillId="0" borderId="0" xfId="5" applyNumberFormat="1" applyFont="1" applyAlignment="1">
      <alignment horizontal="center"/>
    </xf>
    <xf numFmtId="169" fontId="26" fillId="0" borderId="0" xfId="5" applyNumberFormat="1" applyFont="1"/>
    <xf numFmtId="170" fontId="27" fillId="0" borderId="0" xfId="5" applyNumberFormat="1" applyFont="1"/>
    <xf numFmtId="0" fontId="5" fillId="0" borderId="0" xfId="7"/>
    <xf numFmtId="0" fontId="29" fillId="0" borderId="1" xfId="7" applyFont="1" applyBorder="1" applyAlignment="1">
      <alignment horizontal="center"/>
    </xf>
    <xf numFmtId="0" fontId="17" fillId="0" borderId="0" xfId="7" applyFont="1"/>
    <xf numFmtId="0" fontId="17" fillId="0" borderId="0" xfId="7" applyFont="1" applyAlignment="1">
      <alignment horizontal="left" vertical="center"/>
    </xf>
    <xf numFmtId="0" fontId="31" fillId="3" borderId="1" xfId="7" applyFont="1" applyFill="1" applyBorder="1" applyAlignment="1">
      <alignment horizontal="center" vertical="center" wrapText="1"/>
    </xf>
    <xf numFmtId="0" fontId="31" fillId="0" borderId="0" xfId="7" applyFont="1" applyAlignment="1">
      <alignment horizontal="center" vertical="center" wrapText="1"/>
    </xf>
    <xf numFmtId="0" fontId="17" fillId="0" borderId="0" xfId="7" applyFont="1" applyAlignment="1">
      <alignment horizontal="left"/>
    </xf>
    <xf numFmtId="0" fontId="17" fillId="0" borderId="1" xfId="7" applyFont="1" applyFill="1" applyBorder="1" applyAlignment="1">
      <alignment horizontal="center" vertical="center"/>
    </xf>
    <xf numFmtId="0" fontId="17" fillId="0" borderId="1" xfId="7" applyFont="1" applyFill="1" applyBorder="1"/>
    <xf numFmtId="0" fontId="17" fillId="0" borderId="1" xfId="7" applyFont="1" applyFill="1" applyBorder="1" applyAlignment="1">
      <alignment horizontal="left" vertical="center"/>
    </xf>
    <xf numFmtId="0" fontId="5" fillId="0" borderId="1" xfId="7" applyFill="1" applyBorder="1" applyAlignment="1">
      <alignment wrapText="1"/>
    </xf>
    <xf numFmtId="0" fontId="17" fillId="0" borderId="0" xfId="7" applyFont="1" applyFill="1"/>
    <xf numFmtId="0" fontId="5" fillId="0" borderId="1" xfId="7" applyFill="1" applyBorder="1"/>
    <xf numFmtId="0" fontId="5" fillId="0" borderId="32" xfId="7" applyFill="1" applyBorder="1" applyAlignment="1">
      <alignment wrapText="1"/>
    </xf>
    <xf numFmtId="0" fontId="5" fillId="0" borderId="1" xfId="7" applyFill="1" applyBorder="1" applyAlignment="1">
      <alignment horizontal="left"/>
    </xf>
    <xf numFmtId="0" fontId="17" fillId="0" borderId="1" xfId="7" applyFont="1" applyFill="1" applyBorder="1" applyAlignment="1">
      <alignment wrapText="1"/>
    </xf>
    <xf numFmtId="0" fontId="17" fillId="0" borderId="0" xfId="7" applyFont="1" applyFill="1" applyAlignment="1">
      <alignment wrapText="1"/>
    </xf>
    <xf numFmtId="0" fontId="17" fillId="0" borderId="1" xfId="7" applyFont="1" applyFill="1" applyBorder="1" applyAlignment="1">
      <alignment vertical="top"/>
    </xf>
    <xf numFmtId="0" fontId="18" fillId="0" borderId="0" xfId="0" applyFont="1" applyAlignment="1">
      <alignment vertical="center"/>
    </xf>
    <xf numFmtId="0" fontId="0" fillId="0" borderId="1" xfId="0" applyBorder="1" applyAlignment="1">
      <alignment horizontal="left" vertical="center" wrapText="1"/>
    </xf>
    <xf numFmtId="4" fontId="0" fillId="0" borderId="1" xfId="0" applyNumberFormat="1" applyBorder="1" applyAlignment="1">
      <alignment horizontal="right" vertical="center" wrapText="1"/>
    </xf>
    <xf numFmtId="0" fontId="16" fillId="0" borderId="1" xfId="0" applyFont="1" applyBorder="1" applyAlignment="1">
      <alignment horizontal="left" vertical="center" wrapText="1"/>
    </xf>
    <xf numFmtId="4" fontId="16" fillId="0" borderId="1" xfId="0" applyNumberFormat="1" applyFont="1" applyBorder="1" applyAlignment="1">
      <alignment horizontal="right" vertical="center" wrapText="1"/>
    </xf>
    <xf numFmtId="0" fontId="7" fillId="0" borderId="0" xfId="4" applyFont="1"/>
    <xf numFmtId="0" fontId="13" fillId="0" borderId="0" xfId="4" applyFont="1" applyAlignment="1">
      <alignment wrapText="1"/>
    </xf>
    <xf numFmtId="0" fontId="32" fillId="0" borderId="0" xfId="0" applyFont="1" applyAlignment="1">
      <alignment vertical="center"/>
    </xf>
    <xf numFmtId="4" fontId="33" fillId="0" borderId="0" xfId="0" applyNumberFormat="1" applyFont="1" applyAlignment="1">
      <alignment horizontal="center"/>
    </xf>
    <xf numFmtId="0" fontId="33" fillId="0" borderId="0" xfId="0" applyFont="1"/>
    <xf numFmtId="0" fontId="34" fillId="0" borderId="1" xfId="0" applyFont="1" applyBorder="1" applyAlignment="1">
      <alignment horizontal="center" vertical="center" wrapText="1"/>
    </xf>
    <xf numFmtId="4" fontId="34" fillId="0" borderId="1" xfId="0" applyNumberFormat="1" applyFont="1" applyBorder="1" applyAlignment="1">
      <alignment horizontal="center" vertical="center" wrapText="1"/>
    </xf>
    <xf numFmtId="0" fontId="0" fillId="0" borderId="1" xfId="0" applyBorder="1"/>
    <xf numFmtId="4" fontId="0" fillId="0" borderId="1" xfId="0" applyNumberFormat="1" applyBorder="1"/>
    <xf numFmtId="4" fontId="8" fillId="0" borderId="1" xfId="0" applyNumberFormat="1" applyFont="1" applyBorder="1" applyAlignment="1">
      <alignment horizontal="center"/>
    </xf>
    <xf numFmtId="2" fontId="0" fillId="0" borderId="1" xfId="0" applyNumberFormat="1" applyBorder="1"/>
    <xf numFmtId="2" fontId="8" fillId="0" borderId="0" xfId="0" applyNumberFormat="1" applyFont="1" applyFill="1" applyAlignment="1">
      <alignment horizontal="center"/>
    </xf>
    <xf numFmtId="2" fontId="13" fillId="0" borderId="0" xfId="0" applyNumberFormat="1" applyFont="1"/>
    <xf numFmtId="4" fontId="12" fillId="0" borderId="0" xfId="0" applyNumberFormat="1" applyFont="1"/>
    <xf numFmtId="0" fontId="14" fillId="0" borderId="13" xfId="0" applyFont="1" applyBorder="1" applyAlignment="1">
      <alignment vertical="center" wrapText="1"/>
    </xf>
    <xf numFmtId="0" fontId="14" fillId="0" borderId="16" xfId="0" applyFont="1" applyBorder="1" applyAlignment="1">
      <alignment vertical="center" wrapText="1"/>
    </xf>
    <xf numFmtId="0" fontId="14" fillId="0" borderId="6" xfId="0" applyFont="1" applyBorder="1" applyAlignment="1">
      <alignment vertical="center" wrapText="1"/>
    </xf>
    <xf numFmtId="2" fontId="12" fillId="0" borderId="0" xfId="0" applyNumberFormat="1" applyFont="1" applyAlignment="1">
      <alignment horizontal="right" vertical="center" wrapText="1"/>
    </xf>
    <xf numFmtId="0" fontId="15" fillId="0" borderId="11" xfId="0" applyFont="1" applyBorder="1" applyAlignment="1">
      <alignment vertical="center" wrapText="1"/>
    </xf>
    <xf numFmtId="171" fontId="36" fillId="0" borderId="0" xfId="0" applyNumberFormat="1" applyFont="1" applyAlignment="1">
      <alignment horizontal="center" vertical="center"/>
    </xf>
    <xf numFmtId="39" fontId="17" fillId="0" borderId="1" xfId="0" applyNumberFormat="1" applyFont="1" applyBorder="1" applyAlignment="1">
      <alignment horizontal="center"/>
    </xf>
    <xf numFmtId="4" fontId="17" fillId="0" borderId="1" xfId="0" applyNumberFormat="1" applyFont="1" applyBorder="1"/>
    <xf numFmtId="0" fontId="11" fillId="0" borderId="0" xfId="0" applyFont="1"/>
    <xf numFmtId="43" fontId="38" fillId="0" borderId="0" xfId="8" applyFont="1" applyFill="1"/>
    <xf numFmtId="4" fontId="36" fillId="0" borderId="1" xfId="8" applyNumberFormat="1" applyFont="1" applyFill="1" applyBorder="1" applyAlignment="1">
      <alignment horizontal="center" vertical="center" wrapText="1"/>
    </xf>
    <xf numFmtId="43" fontId="33" fillId="0" borderId="1" xfId="8" applyFont="1" applyFill="1" applyBorder="1" applyAlignment="1">
      <alignment horizontal="center" vertical="top" wrapText="1"/>
    </xf>
    <xf numFmtId="43" fontId="36" fillId="0" borderId="0" xfId="8" applyFont="1" applyFill="1" applyAlignment="1">
      <alignment horizontal="center"/>
    </xf>
    <xf numFmtId="37" fontId="4" fillId="0" borderId="0" xfId="8" applyNumberFormat="1" applyFont="1" applyFill="1" applyBorder="1"/>
    <xf numFmtId="43" fontId="36" fillId="0" borderId="1" xfId="8" applyFont="1" applyFill="1" applyBorder="1" applyAlignment="1">
      <alignment horizontal="center" vertical="center"/>
    </xf>
    <xf numFmtId="43" fontId="36" fillId="0" borderId="1" xfId="8" applyFont="1" applyFill="1" applyBorder="1" applyAlignment="1">
      <alignment horizontal="center"/>
    </xf>
    <xf numFmtId="4" fontId="25" fillId="0" borderId="1" xfId="8" applyNumberFormat="1" applyFont="1" applyFill="1" applyBorder="1" applyAlignment="1">
      <alignment horizontal="right" vertical="center" wrapText="1"/>
    </xf>
    <xf numFmtId="43" fontId="25" fillId="0" borderId="1" xfId="9" applyFont="1" applyFill="1" applyBorder="1" applyAlignment="1">
      <alignment horizontal="right" vertical="top" wrapText="1"/>
    </xf>
    <xf numFmtId="10" fontId="13" fillId="0" borderId="0" xfId="11" applyNumberFormat="1" applyFont="1" applyFill="1" applyBorder="1" applyAlignment="1">
      <alignment horizontal="center" vertical="center"/>
    </xf>
    <xf numFmtId="43" fontId="36" fillId="0" borderId="1" xfId="8" applyFont="1" applyFill="1" applyBorder="1" applyAlignment="1">
      <alignment horizontal="left"/>
    </xf>
    <xf numFmtId="0" fontId="25" fillId="0" borderId="1" xfId="3" applyFont="1" applyBorder="1" applyAlignment="1">
      <alignment horizontal="justify" vertical="top" wrapText="1"/>
    </xf>
    <xf numFmtId="3" fontId="25" fillId="0" borderId="1" xfId="8" applyNumberFormat="1" applyFont="1" applyFill="1" applyBorder="1" applyAlignment="1">
      <alignment horizontal="center"/>
    </xf>
    <xf numFmtId="3" fontId="37" fillId="0" borderId="1" xfId="8" applyNumberFormat="1" applyFont="1" applyFill="1" applyBorder="1" applyAlignment="1">
      <alignment horizontal="center" vertical="center"/>
    </xf>
    <xf numFmtId="43" fontId="37" fillId="0" borderId="1" xfId="8" applyFont="1" applyFill="1" applyBorder="1" applyAlignment="1">
      <alignment horizontal="center"/>
    </xf>
    <xf numFmtId="43" fontId="25" fillId="0" borderId="1" xfId="8" applyFont="1" applyFill="1" applyBorder="1" applyAlignment="1">
      <alignment horizontal="center"/>
    </xf>
    <xf numFmtId="3" fontId="25" fillId="0" borderId="1" xfId="8" applyNumberFormat="1" applyFont="1" applyFill="1" applyBorder="1" applyAlignment="1">
      <alignment horizontal="right"/>
    </xf>
    <xf numFmtId="0" fontId="16" fillId="0" borderId="0" xfId="0" applyFont="1" applyAlignment="1">
      <alignment vertical="center"/>
    </xf>
    <xf numFmtId="10" fontId="13" fillId="0" borderId="0" xfId="0" applyNumberFormat="1" applyFont="1" applyAlignment="1">
      <alignment horizontal="center"/>
    </xf>
    <xf numFmtId="2" fontId="12" fillId="0" borderId="0" xfId="4" applyNumberFormat="1" applyFont="1" applyAlignment="1">
      <alignment horizontal="center"/>
    </xf>
    <xf numFmtId="0" fontId="23" fillId="0" borderId="1" xfId="3" applyFont="1" applyBorder="1" applyAlignment="1">
      <alignment horizontal="justify" vertical="top" wrapText="1"/>
    </xf>
    <xf numFmtId="4" fontId="23" fillId="0" borderId="1" xfId="8" applyNumberFormat="1" applyFont="1" applyFill="1" applyBorder="1" applyAlignment="1">
      <alignment horizontal="center" vertical="center"/>
    </xf>
    <xf numFmtId="0" fontId="36" fillId="0" borderId="0" xfId="0" applyFont="1" applyAlignment="1">
      <alignment vertical="center"/>
    </xf>
    <xf numFmtId="43" fontId="36" fillId="0" borderId="1" xfId="8" applyFont="1" applyFill="1" applyBorder="1" applyAlignment="1">
      <alignment horizontal="center" vertical="center" wrapText="1"/>
    </xf>
    <xf numFmtId="4" fontId="31" fillId="0" borderId="1" xfId="0" applyNumberFormat="1" applyFont="1" applyBorder="1"/>
    <xf numFmtId="43" fontId="36" fillId="0" borderId="0" xfId="8" applyFont="1" applyFill="1" applyAlignment="1">
      <alignment vertical="center"/>
    </xf>
    <xf numFmtId="0" fontId="31" fillId="0" borderId="1" xfId="0" applyFont="1" applyBorder="1" applyAlignment="1">
      <alignment horizontal="center" vertical="center" wrapText="1"/>
    </xf>
    <xf numFmtId="43" fontId="37" fillId="0" borderId="1" xfId="8" applyFont="1" applyFill="1" applyBorder="1" applyAlignment="1">
      <alignment horizontal="center" vertical="center" wrapText="1"/>
    </xf>
    <xf numFmtId="0" fontId="31" fillId="0" borderId="17" xfId="0" applyFont="1" applyBorder="1" applyAlignment="1">
      <alignment horizontal="center" vertical="center" wrapText="1"/>
    </xf>
    <xf numFmtId="4" fontId="17" fillId="0" borderId="4" xfId="0" applyNumberFormat="1" applyFont="1" applyBorder="1"/>
    <xf numFmtId="4" fontId="7" fillId="0" borderId="17" xfId="0" applyNumberFormat="1" applyFont="1" applyBorder="1" applyAlignment="1">
      <alignment horizontal="right" vertical="top" wrapText="1"/>
    </xf>
    <xf numFmtId="2" fontId="8" fillId="0" borderId="43" xfId="0" applyNumberFormat="1" applyFont="1" applyBorder="1" applyAlignment="1">
      <alignment horizontal="right" vertical="top"/>
    </xf>
    <xf numFmtId="2" fontId="8" fillId="0" borderId="18" xfId="0" applyNumberFormat="1" applyFont="1" applyBorder="1" applyAlignment="1">
      <alignment horizontal="right" vertical="top"/>
    </xf>
    <xf numFmtId="0" fontId="12" fillId="0" borderId="0" xfId="4" applyFont="1"/>
    <xf numFmtId="2" fontId="12" fillId="0" borderId="0" xfId="4" applyNumberFormat="1" applyFont="1" applyAlignment="1">
      <alignment horizontal="right"/>
    </xf>
    <xf numFmtId="3" fontId="25" fillId="0" borderId="1" xfId="8" applyNumberFormat="1" applyFont="1" applyFill="1" applyBorder="1" applyAlignment="1">
      <alignment horizontal="center" vertical="center"/>
    </xf>
    <xf numFmtId="2" fontId="12" fillId="0" borderId="0" xfId="0" applyNumberFormat="1" applyFont="1"/>
    <xf numFmtId="0" fontId="39" fillId="0" borderId="1" xfId="0" applyFont="1" applyBorder="1"/>
    <xf numFmtId="4" fontId="25" fillId="0" borderId="1" xfId="8" applyNumberFormat="1" applyFont="1" applyFill="1" applyBorder="1" applyAlignment="1">
      <alignment horizontal="right" vertical="center"/>
    </xf>
    <xf numFmtId="4" fontId="39" fillId="0" borderId="1" xfId="0" applyNumberFormat="1" applyFont="1" applyBorder="1" applyAlignment="1">
      <alignment horizontal="right"/>
    </xf>
    <xf numFmtId="0" fontId="37" fillId="0" borderId="1" xfId="0" applyFont="1" applyBorder="1"/>
    <xf numFmtId="43" fontId="36" fillId="0" borderId="17" xfId="8" applyFont="1" applyFill="1" applyBorder="1" applyAlignment="1">
      <alignment horizontal="center" vertical="center" wrapText="1"/>
    </xf>
    <xf numFmtId="43" fontId="25" fillId="0" borderId="1" xfId="8" applyFont="1" applyFill="1" applyBorder="1" applyAlignment="1">
      <alignment horizontal="center" vertical="center" wrapText="1"/>
    </xf>
    <xf numFmtId="43" fontId="37" fillId="0" borderId="1" xfId="8" applyFont="1" applyFill="1" applyBorder="1" applyAlignment="1">
      <alignment horizontal="center" vertical="center"/>
    </xf>
    <xf numFmtId="37" fontId="2" fillId="0" borderId="0" xfId="8" applyNumberFormat="1" applyFont="1" applyFill="1" applyBorder="1" applyAlignment="1">
      <alignment horizontal="center"/>
    </xf>
    <xf numFmtId="43" fontId="2" fillId="0" borderId="0" xfId="8" applyFont="1" applyFill="1" applyBorder="1" applyAlignment="1">
      <alignment horizontal="center" vertical="center"/>
    </xf>
    <xf numFmtId="4" fontId="36" fillId="0" borderId="1" xfId="8" applyNumberFormat="1" applyFont="1" applyFill="1" applyBorder="1" applyAlignment="1">
      <alignment horizontal="center" vertical="center"/>
    </xf>
    <xf numFmtId="39" fontId="2" fillId="0" borderId="0" xfId="8" applyNumberFormat="1" applyFont="1" applyFill="1" applyBorder="1" applyAlignment="1" applyProtection="1">
      <alignment horizontal="right"/>
      <protection locked="0"/>
    </xf>
    <xf numFmtId="43" fontId="2" fillId="0" borderId="0" xfId="8" applyFont="1" applyFill="1" applyBorder="1" applyProtection="1">
      <protection locked="0"/>
    </xf>
    <xf numFmtId="0" fontId="17" fillId="0" borderId="1" xfId="0" applyFont="1" applyFill="1" applyBorder="1"/>
    <xf numFmtId="4" fontId="17" fillId="0" borderId="1" xfId="0" applyNumberFormat="1" applyFont="1" applyFill="1" applyBorder="1"/>
    <xf numFmtId="2" fontId="7" fillId="0" borderId="0" xfId="0" applyNumberFormat="1" applyFont="1" applyFill="1"/>
    <xf numFmtId="40" fontId="17" fillId="0" borderId="1" xfId="0" applyNumberFormat="1" applyFont="1" applyFill="1" applyBorder="1" applyAlignment="1">
      <alignment horizontal="center"/>
    </xf>
    <xf numFmtId="4" fontId="17" fillId="0" borderId="1" xfId="0" applyNumberFormat="1" applyFont="1" applyFill="1" applyBorder="1" applyAlignment="1">
      <alignment horizontal="center"/>
    </xf>
    <xf numFmtId="39" fontId="17" fillId="0" borderId="1" xfId="0" applyNumberFormat="1" applyFont="1" applyFill="1" applyBorder="1" applyAlignment="1">
      <alignment horizontal="center"/>
    </xf>
    <xf numFmtId="0" fontId="7" fillId="0" borderId="2" xfId="0" applyFont="1" applyFill="1" applyBorder="1"/>
    <xf numFmtId="2" fontId="7" fillId="0" borderId="2" xfId="0" applyNumberFormat="1" applyFont="1" applyFill="1" applyBorder="1"/>
    <xf numFmtId="2" fontId="7" fillId="0" borderId="2" xfId="0" applyNumberFormat="1" applyFont="1" applyFill="1" applyBorder="1" applyAlignment="1">
      <alignment horizontal="right"/>
    </xf>
    <xf numFmtId="0" fontId="7" fillId="0" borderId="0" xfId="0" applyFont="1" applyFill="1"/>
    <xf numFmtId="2" fontId="7" fillId="0" borderId="0" xfId="0" applyNumberFormat="1" applyFont="1" applyFill="1" applyAlignment="1">
      <alignment horizontal="center"/>
    </xf>
    <xf numFmtId="2" fontId="7" fillId="0" borderId="0" xfId="0" applyNumberFormat="1" applyFont="1" applyFill="1" applyAlignment="1">
      <alignment horizontal="right"/>
    </xf>
    <xf numFmtId="0" fontId="13" fillId="0" borderId="0" xfId="0" applyFont="1" applyFill="1"/>
    <xf numFmtId="2" fontId="13" fillId="0" borderId="0" xfId="0" applyNumberFormat="1" applyFont="1" applyFill="1" applyAlignment="1">
      <alignment horizontal="center"/>
    </xf>
    <xf numFmtId="2" fontId="13" fillId="0" borderId="0" xfId="0" applyNumberFormat="1" applyFont="1" applyFill="1" applyAlignment="1">
      <alignment horizontal="right"/>
    </xf>
    <xf numFmtId="164" fontId="7" fillId="0" borderId="0" xfId="0" applyNumberFormat="1" applyFont="1" applyFill="1" applyAlignment="1">
      <alignment horizontal="center"/>
    </xf>
    <xf numFmtId="0" fontId="7" fillId="0" borderId="0" xfId="0" applyFont="1" applyFill="1" applyAlignment="1">
      <alignment wrapText="1"/>
    </xf>
    <xf numFmtId="0" fontId="7" fillId="0" borderId="0" xfId="4" applyFont="1" applyFill="1"/>
    <xf numFmtId="165" fontId="8" fillId="0" borderId="0" xfId="0" applyNumberFormat="1" applyFont="1" applyFill="1"/>
    <xf numFmtId="0" fontId="6" fillId="0" borderId="0" xfId="0" applyFont="1" applyFill="1"/>
    <xf numFmtId="0" fontId="7" fillId="0" borderId="0" xfId="0" applyFont="1" applyFill="1" applyAlignment="1">
      <alignment vertical="center"/>
    </xf>
    <xf numFmtId="164" fontId="0" fillId="0" borderId="0" xfId="0" applyNumberFormat="1" applyFill="1"/>
    <xf numFmtId="0" fontId="6" fillId="0" borderId="1" xfId="0" applyFont="1" applyFill="1" applyBorder="1" applyProtection="1">
      <protection locked="0"/>
    </xf>
    <xf numFmtId="3" fontId="17" fillId="0" borderId="1" xfId="0" applyNumberFormat="1" applyFont="1" applyFill="1" applyBorder="1" applyAlignment="1" applyProtection="1">
      <alignment horizontal="center"/>
      <protection locked="0"/>
    </xf>
    <xf numFmtId="4" fontId="17" fillId="0" borderId="0" xfId="0" applyNumberFormat="1" applyFont="1" applyFill="1" applyAlignment="1">
      <alignment horizontal="center"/>
    </xf>
    <xf numFmtId="0" fontId="8" fillId="0" borderId="0" xfId="0" applyFont="1" applyFill="1" applyAlignment="1">
      <alignment vertical="center" wrapText="1"/>
    </xf>
    <xf numFmtId="2" fontId="8" fillId="0" borderId="0" xfId="0" applyNumberFormat="1" applyFont="1" applyFill="1" applyAlignment="1">
      <alignment horizontal="right" vertical="center" wrapText="1"/>
    </xf>
    <xf numFmtId="37" fontId="25" fillId="0" borderId="1" xfId="8" applyNumberFormat="1" applyFont="1" applyFill="1" applyBorder="1" applyAlignment="1">
      <alignment horizontal="center" vertical="center"/>
    </xf>
    <xf numFmtId="39" fontId="25" fillId="0" borderId="1" xfId="8" applyNumberFormat="1" applyFont="1" applyFill="1" applyBorder="1" applyAlignment="1">
      <alignment horizontal="right" vertical="center"/>
    </xf>
    <xf numFmtId="0" fontId="18" fillId="0" borderId="0" xfId="0" applyFont="1" applyFill="1" applyAlignment="1">
      <alignment vertical="center"/>
    </xf>
    <xf numFmtId="0" fontId="8" fillId="0" borderId="0" xfId="0" applyFont="1" applyFill="1" applyAlignment="1">
      <alignment vertical="center"/>
    </xf>
    <xf numFmtId="0" fontId="16" fillId="0" borderId="1" xfId="0" applyFont="1" applyFill="1" applyBorder="1" applyAlignment="1">
      <alignment horizontal="center" vertical="center" wrapText="1"/>
    </xf>
    <xf numFmtId="0" fontId="0" fillId="0" borderId="1" xfId="0" applyFill="1" applyBorder="1" applyAlignment="1">
      <alignment horizontal="left" vertical="center" wrapText="1"/>
    </xf>
    <xf numFmtId="4" fontId="0" fillId="0" borderId="1" xfId="0" applyNumberFormat="1" applyFill="1" applyBorder="1" applyAlignment="1">
      <alignment horizontal="right" vertical="center" wrapText="1"/>
    </xf>
    <xf numFmtId="0" fontId="16" fillId="0" borderId="1" xfId="0" applyFont="1" applyFill="1" applyBorder="1" applyAlignment="1">
      <alignment horizontal="left" vertical="center" wrapText="1"/>
    </xf>
    <xf numFmtId="4" fontId="16" fillId="0" borderId="1" xfId="0" applyNumberFormat="1" applyFont="1" applyFill="1" applyBorder="1" applyAlignment="1">
      <alignment horizontal="right" vertical="center" wrapText="1"/>
    </xf>
    <xf numFmtId="0" fontId="36" fillId="0" borderId="0" xfId="0" applyFont="1" applyFill="1" applyAlignment="1">
      <alignment vertical="center"/>
    </xf>
    <xf numFmtId="171" fontId="36" fillId="0" borderId="0" xfId="0" applyNumberFormat="1" applyFont="1" applyFill="1" applyAlignment="1">
      <alignment horizontal="center" vertical="center"/>
    </xf>
    <xf numFmtId="2" fontId="12" fillId="0" borderId="0" xfId="0" applyNumberFormat="1" applyFont="1" applyFill="1" applyAlignment="1">
      <alignment horizontal="right"/>
    </xf>
    <xf numFmtId="0" fontId="31" fillId="0" borderId="1" xfId="0" applyFont="1" applyFill="1" applyBorder="1" applyAlignment="1">
      <alignment horizontal="center" vertical="center" wrapText="1"/>
    </xf>
    <xf numFmtId="0" fontId="31" fillId="0" borderId="1" xfId="0" applyFont="1" applyFill="1" applyBorder="1" applyAlignment="1">
      <alignment horizontal="center" vertical="top" wrapText="1"/>
    </xf>
    <xf numFmtId="4" fontId="7" fillId="0" borderId="17" xfId="0" applyNumberFormat="1" applyFont="1" applyFill="1" applyBorder="1" applyAlignment="1">
      <alignment horizontal="right"/>
    </xf>
    <xf numFmtId="2" fontId="8" fillId="0" borderId="43" xfId="0" applyNumberFormat="1" applyFont="1" applyFill="1" applyBorder="1" applyAlignment="1">
      <alignment horizontal="right"/>
    </xf>
    <xf numFmtId="2" fontId="8" fillId="0" borderId="18" xfId="0" applyNumberFormat="1" applyFont="1" applyFill="1" applyBorder="1" applyAlignment="1">
      <alignment horizontal="right"/>
    </xf>
    <xf numFmtId="0" fontId="11" fillId="0" borderId="1" xfId="0" applyFont="1" applyFill="1" applyBorder="1"/>
    <xf numFmtId="10" fontId="11" fillId="0" borderId="1" xfId="0" applyNumberFormat="1" applyFont="1" applyFill="1" applyBorder="1" applyAlignment="1">
      <alignment horizontal="center"/>
    </xf>
    <xf numFmtId="0" fontId="11" fillId="0" borderId="0" xfId="0" applyFont="1" applyFill="1"/>
    <xf numFmtId="10" fontId="11" fillId="0" borderId="0" xfId="0" applyNumberFormat="1" applyFont="1" applyFill="1" applyAlignment="1">
      <alignment horizontal="center"/>
    </xf>
    <xf numFmtId="0" fontId="39" fillId="0" borderId="1" xfId="0" applyFont="1" applyFill="1" applyBorder="1"/>
    <xf numFmtId="2" fontId="39" fillId="0" borderId="1" xfId="0" applyNumberFormat="1" applyFont="1" applyFill="1" applyBorder="1" applyAlignment="1">
      <alignment horizontal="center"/>
    </xf>
    <xf numFmtId="3" fontId="17" fillId="0" borderId="1" xfId="0" applyNumberFormat="1" applyFont="1" applyFill="1" applyBorder="1" applyAlignment="1">
      <alignment horizontal="center"/>
    </xf>
    <xf numFmtId="4" fontId="39" fillId="0" borderId="1" xfId="0" applyNumberFormat="1" applyFont="1" applyFill="1" applyBorder="1" applyAlignment="1">
      <alignment horizontal="right"/>
    </xf>
    <xf numFmtId="0" fontId="13" fillId="0" borderId="0" xfId="0" applyFont="1" applyFill="1" applyAlignment="1">
      <alignment vertical="center"/>
    </xf>
    <xf numFmtId="0" fontId="10" fillId="0" borderId="0" xfId="3" applyFill="1"/>
    <xf numFmtId="2" fontId="12" fillId="0" borderId="0" xfId="0" applyNumberFormat="1" applyFont="1" applyFill="1" applyAlignment="1">
      <alignment horizontal="right" vertical="center"/>
    </xf>
    <xf numFmtId="0" fontId="36" fillId="0" borderId="1" xfId="3" applyFont="1" applyFill="1" applyBorder="1" applyAlignment="1">
      <alignment horizontal="center" vertical="center" wrapText="1"/>
    </xf>
    <xf numFmtId="4" fontId="36" fillId="0" borderId="1" xfId="3" applyNumberFormat="1" applyFont="1" applyFill="1" applyBorder="1" applyAlignment="1">
      <alignment horizontal="center" vertical="center" wrapText="1"/>
    </xf>
    <xf numFmtId="0" fontId="33" fillId="0" borderId="1" xfId="0" applyFont="1" applyFill="1" applyBorder="1" applyAlignment="1">
      <alignment horizontal="center" vertical="center"/>
    </xf>
    <xf numFmtId="0" fontId="33" fillId="0" borderId="1" xfId="0" applyFont="1" applyFill="1" applyBorder="1" applyAlignment="1">
      <alignment horizontal="center" vertical="top" wrapText="1"/>
    </xf>
    <xf numFmtId="2" fontId="12" fillId="0" borderId="0" xfId="0" applyNumberFormat="1" applyFont="1" applyFill="1" applyAlignment="1">
      <alignment horizontal="center"/>
    </xf>
    <xf numFmtId="0" fontId="12" fillId="0" borderId="0" xfId="0" applyFont="1" applyFill="1" applyAlignment="1">
      <alignment horizontal="center"/>
    </xf>
    <xf numFmtId="0" fontId="12" fillId="0" borderId="0" xfId="0" quotePrefix="1" applyFont="1" applyFill="1" applyAlignment="1">
      <alignment vertical="center"/>
    </xf>
    <xf numFmtId="0" fontId="12" fillId="0" borderId="0" xfId="0" applyFont="1" applyFill="1" applyAlignment="1">
      <alignment vertical="center"/>
    </xf>
    <xf numFmtId="0" fontId="12" fillId="0" borderId="1" xfId="0" applyFont="1" applyFill="1" applyBorder="1"/>
    <xf numFmtId="0" fontId="36" fillId="0" borderId="0" xfId="3" applyFont="1" applyFill="1" applyAlignment="1">
      <alignment horizontal="justify" vertical="top" wrapText="1"/>
    </xf>
    <xf numFmtId="0" fontId="38" fillId="0" borderId="1" xfId="10" applyFont="1" applyFill="1" applyBorder="1"/>
    <xf numFmtId="17" fontId="10" fillId="0" borderId="0" xfId="3" applyNumberFormat="1" applyFill="1"/>
    <xf numFmtId="0" fontId="36" fillId="0" borderId="1" xfId="3" applyFont="1" applyFill="1" applyBorder="1" applyAlignment="1">
      <alignment horizontal="justify" vertical="top" wrapText="1"/>
    </xf>
    <xf numFmtId="0" fontId="36" fillId="0" borderId="1" xfId="3" applyFont="1" applyFill="1" applyBorder="1"/>
    <xf numFmtId="0" fontId="16" fillId="0" borderId="1" xfId="0" applyFont="1" applyFill="1" applyBorder="1" applyAlignment="1">
      <alignment vertical="center"/>
    </xf>
    <xf numFmtId="0" fontId="23" fillId="0" borderId="1" xfId="3" applyFont="1" applyFill="1" applyBorder="1" applyAlignment="1">
      <alignment horizontal="justify" vertical="top" wrapText="1"/>
    </xf>
    <xf numFmtId="0" fontId="40" fillId="0" borderId="1" xfId="0" applyFont="1" applyFill="1" applyBorder="1"/>
    <xf numFmtId="171" fontId="36" fillId="0" borderId="0" xfId="3" applyNumberFormat="1" applyFont="1" applyFill="1" applyAlignment="1">
      <alignment horizontal="center" vertical="center"/>
    </xf>
    <xf numFmtId="0" fontId="25" fillId="0" borderId="1" xfId="3" applyFont="1" applyFill="1" applyBorder="1" applyAlignment="1">
      <alignment horizontal="left" vertical="center" wrapText="1"/>
    </xf>
    <xf numFmtId="3" fontId="25" fillId="0" borderId="1" xfId="3" applyNumberFormat="1" applyFont="1" applyFill="1" applyBorder="1" applyAlignment="1">
      <alignment horizontal="center" vertical="center" wrapText="1"/>
    </xf>
    <xf numFmtId="4" fontId="25" fillId="0" borderId="1" xfId="3" applyNumberFormat="1" applyFont="1" applyFill="1" applyBorder="1" applyAlignment="1">
      <alignment horizontal="right" vertical="center" wrapText="1"/>
    </xf>
    <xf numFmtId="0" fontId="16" fillId="0" borderId="17" xfId="0" applyFont="1" applyFill="1" applyBorder="1" applyAlignment="1">
      <alignment horizontal="center" vertical="center" wrapText="1"/>
    </xf>
    <xf numFmtId="0" fontId="3" fillId="0" borderId="1" xfId="0" applyFont="1" applyFill="1" applyBorder="1" applyAlignment="1">
      <alignment horizontal="left"/>
    </xf>
    <xf numFmtId="3" fontId="3" fillId="0" borderId="1" xfId="0" applyNumberFormat="1" applyFont="1" applyFill="1" applyBorder="1" applyAlignment="1">
      <alignment horizontal="center" vertical="top" wrapText="1"/>
    </xf>
    <xf numFmtId="0" fontId="25" fillId="0" borderId="1" xfId="3" applyFont="1" applyFill="1" applyBorder="1" applyAlignment="1">
      <alignment horizontal="justify" vertical="top" wrapText="1"/>
    </xf>
    <xf numFmtId="3" fontId="12" fillId="0" borderId="0" xfId="0" applyNumberFormat="1" applyFont="1" applyFill="1" applyAlignment="1">
      <alignment horizontal="center"/>
    </xf>
    <xf numFmtId="4" fontId="31" fillId="0" borderId="1" xfId="0" applyNumberFormat="1" applyFont="1" applyFill="1" applyBorder="1" applyAlignment="1">
      <alignment horizontal="right"/>
    </xf>
    <xf numFmtId="40" fontId="0" fillId="0" borderId="0" xfId="0" applyNumberFormat="1" applyFont="1" applyFill="1" applyBorder="1"/>
    <xf numFmtId="4" fontId="7" fillId="0" borderId="0" xfId="0" applyNumberFormat="1" applyFont="1" applyFill="1"/>
    <xf numFmtId="0" fontId="31" fillId="0" borderId="17" xfId="0" applyFont="1" applyFill="1" applyBorder="1" applyAlignment="1">
      <alignment horizontal="center" vertical="center" wrapText="1"/>
    </xf>
    <xf numFmtId="0" fontId="17" fillId="0" borderId="1" xfId="0" applyFont="1" applyFill="1" applyBorder="1" applyAlignment="1">
      <alignment horizontal="left" vertical="center" wrapText="1"/>
    </xf>
    <xf numFmtId="39" fontId="17" fillId="0" borderId="1" xfId="0" applyNumberFormat="1" applyFont="1" applyFill="1" applyBorder="1" applyAlignment="1">
      <alignment horizontal="center" vertical="center" wrapText="1"/>
    </xf>
    <xf numFmtId="4" fontId="17" fillId="0" borderId="4" xfId="0" applyNumberFormat="1" applyFont="1" applyFill="1" applyBorder="1" applyAlignment="1">
      <alignment horizontal="right" vertical="center" wrapText="1"/>
    </xf>
    <xf numFmtId="4" fontId="31" fillId="0" borderId="17" xfId="0" applyNumberFormat="1" applyFont="1" applyFill="1" applyBorder="1" applyAlignment="1">
      <alignment horizontal="right" vertical="center" wrapText="1"/>
    </xf>
    <xf numFmtId="0" fontId="31" fillId="0" borderId="43" xfId="0" applyFont="1" applyFill="1" applyBorder="1" applyAlignment="1">
      <alignment horizontal="center" vertical="center" wrapText="1"/>
    </xf>
    <xf numFmtId="0" fontId="16" fillId="0" borderId="0" xfId="0" applyFont="1" applyFill="1" applyAlignment="1">
      <alignment vertical="center"/>
    </xf>
    <xf numFmtId="10" fontId="13" fillId="0" borderId="0" xfId="0" applyNumberFormat="1" applyFont="1" applyFill="1" applyAlignment="1">
      <alignment horizontal="center"/>
    </xf>
    <xf numFmtId="4" fontId="23" fillId="0" borderId="1" xfId="8" applyNumberFormat="1" applyFont="1" applyFill="1" applyBorder="1" applyAlignment="1">
      <alignment horizontal="center"/>
    </xf>
    <xf numFmtId="0" fontId="40" fillId="0" borderId="0" xfId="0" applyFont="1" applyFill="1"/>
    <xf numFmtId="4" fontId="39" fillId="0" borderId="0" xfId="0" applyNumberFormat="1" applyFont="1" applyFill="1"/>
    <xf numFmtId="2" fontId="13" fillId="0" borderId="0" xfId="0" applyNumberFormat="1" applyFont="1" applyFill="1" applyAlignment="1">
      <alignment horizontal="right" vertical="center"/>
    </xf>
    <xf numFmtId="2" fontId="17" fillId="0" borderId="17" xfId="0" applyNumberFormat="1" applyFont="1" applyFill="1" applyBorder="1" applyAlignment="1">
      <alignment horizontal="center"/>
    </xf>
    <xf numFmtId="2" fontId="17" fillId="0" borderId="43" xfId="0" applyNumberFormat="1" applyFont="1" applyFill="1" applyBorder="1" applyAlignment="1">
      <alignment horizontal="right"/>
    </xf>
    <xf numFmtId="172" fontId="0" fillId="0" borderId="0" xfId="0" applyNumberFormat="1" applyFill="1"/>
    <xf numFmtId="2" fontId="17" fillId="0" borderId="18" xfId="0" applyNumberFormat="1" applyFont="1" applyFill="1" applyBorder="1" applyAlignment="1">
      <alignment horizontal="right"/>
    </xf>
    <xf numFmtId="2" fontId="17" fillId="0" borderId="0" xfId="0" applyNumberFormat="1" applyFont="1" applyFill="1" applyAlignment="1">
      <alignment horizontal="right"/>
    </xf>
    <xf numFmtId="0" fontId="13" fillId="0" borderId="0" xfId="0" applyFont="1" applyFill="1" applyAlignment="1">
      <alignment vertical="center" wrapText="1"/>
    </xf>
    <xf numFmtId="10" fontId="13" fillId="0" borderId="0" xfId="11" applyNumberFormat="1" applyFont="1" applyFill="1" applyAlignment="1">
      <alignment horizontal="center" vertical="center"/>
    </xf>
    <xf numFmtId="0" fontId="16" fillId="0" borderId="0" xfId="3" applyFont="1" applyFill="1" applyAlignment="1">
      <alignment vertical="center"/>
    </xf>
    <xf numFmtId="0" fontId="41" fillId="0" borderId="17" xfId="0" applyFont="1" applyFill="1" applyBorder="1" applyAlignment="1">
      <alignment horizontal="center" vertical="center" wrapText="1"/>
    </xf>
    <xf numFmtId="4" fontId="0" fillId="0" borderId="0" xfId="0" applyNumberFormat="1" applyFill="1"/>
    <xf numFmtId="4" fontId="8" fillId="0" borderId="0" xfId="0" applyNumberFormat="1" applyFont="1" applyFill="1"/>
    <xf numFmtId="0" fontId="41" fillId="0" borderId="43" xfId="0" applyFont="1" applyFill="1" applyBorder="1" applyAlignment="1">
      <alignment horizontal="center" vertical="center" wrapText="1"/>
    </xf>
    <xf numFmtId="0" fontId="41" fillId="0" borderId="18" xfId="0" applyFont="1" applyFill="1" applyBorder="1" applyAlignment="1">
      <alignment horizontal="center" vertical="center" wrapText="1"/>
    </xf>
    <xf numFmtId="0" fontId="13" fillId="0" borderId="0" xfId="0" applyFont="1" applyFill="1" applyAlignment="1">
      <alignment horizontal="left" vertical="center" wrapText="1"/>
    </xf>
    <xf numFmtId="0" fontId="23" fillId="0" borderId="1" xfId="3" applyFont="1" applyFill="1" applyBorder="1" applyAlignment="1">
      <alignment horizontal="justify" vertical="center" wrapText="1"/>
    </xf>
    <xf numFmtId="0" fontId="17" fillId="0" borderId="1" xfId="0" applyFont="1" applyFill="1" applyBorder="1" applyAlignment="1">
      <alignment horizontal="center"/>
    </xf>
    <xf numFmtId="0" fontId="37" fillId="0" borderId="1" xfId="3" applyFont="1" applyFill="1" applyBorder="1" applyAlignment="1">
      <alignment horizontal="justify" vertical="center" wrapText="1"/>
    </xf>
    <xf numFmtId="0" fontId="23" fillId="0" borderId="1" xfId="0" applyFont="1" applyFill="1" applyBorder="1" applyAlignment="1">
      <alignment vertical="center"/>
    </xf>
    <xf numFmtId="4" fontId="39" fillId="0" borderId="1" xfId="11" applyNumberFormat="1" applyFont="1" applyFill="1" applyBorder="1" applyAlignment="1">
      <alignment horizontal="right"/>
    </xf>
    <xf numFmtId="4" fontId="39" fillId="0" borderId="0" xfId="4" applyNumberFormat="1" applyFont="1" applyFill="1"/>
    <xf numFmtId="0" fontId="39" fillId="0" borderId="0" xfId="4" applyFont="1" applyFill="1"/>
    <xf numFmtId="2" fontId="39" fillId="0" borderId="0" xfId="4" applyNumberFormat="1" applyFont="1" applyFill="1" applyAlignment="1">
      <alignment horizontal="right"/>
    </xf>
    <xf numFmtId="0" fontId="7" fillId="0" borderId="0" xfId="0" applyFont="1" applyFill="1" applyAlignment="1">
      <alignment vertical="center" wrapText="1"/>
    </xf>
    <xf numFmtId="0" fontId="16" fillId="0" borderId="1" xfId="0" applyFont="1" applyFill="1" applyBorder="1" applyAlignment="1">
      <alignment vertical="center" wrapText="1"/>
    </xf>
    <xf numFmtId="2" fontId="7" fillId="0" borderId="0" xfId="0" applyNumberFormat="1" applyFont="1" applyFill="1" applyAlignment="1">
      <alignment horizontal="right" vertical="center" wrapText="1"/>
    </xf>
    <xf numFmtId="0" fontId="10" fillId="0" borderId="1" xfId="3" applyFill="1" applyBorder="1" applyAlignment="1">
      <alignment horizontal="center" vertical="center"/>
    </xf>
    <xf numFmtId="40" fontId="10" fillId="0" borderId="1" xfId="3" applyNumberFormat="1" applyFill="1" applyBorder="1" applyAlignment="1">
      <alignment horizontal="center" vertical="top" wrapText="1"/>
    </xf>
    <xf numFmtId="10" fontId="8" fillId="0" borderId="1" xfId="0" applyNumberFormat="1" applyFont="1" applyFill="1" applyBorder="1" applyAlignment="1">
      <alignment horizontal="center" vertical="center"/>
    </xf>
    <xf numFmtId="0" fontId="36" fillId="0" borderId="1" xfId="3" applyFont="1" applyFill="1" applyBorder="1" applyAlignment="1">
      <alignment vertical="center" wrapText="1"/>
    </xf>
    <xf numFmtId="40" fontId="10" fillId="0" borderId="1" xfId="3" applyNumberFormat="1" applyFill="1" applyBorder="1" applyAlignment="1">
      <alignment horizontal="center" vertical="center" wrapText="1"/>
    </xf>
    <xf numFmtId="0" fontId="37" fillId="0" borderId="0" xfId="3" applyFont="1" applyFill="1"/>
    <xf numFmtId="0" fontId="37" fillId="0" borderId="1" xfId="0" applyFont="1" applyFill="1" applyBorder="1" applyAlignment="1">
      <alignment horizontal="justify" vertical="top" wrapText="1"/>
    </xf>
    <xf numFmtId="0" fontId="25" fillId="0" borderId="1" xfId="0" applyFont="1" applyFill="1" applyBorder="1" applyAlignment="1">
      <alignment horizontal="justify" vertical="top" wrapText="1"/>
    </xf>
    <xf numFmtId="43" fontId="8" fillId="0" borderId="0" xfId="0" applyNumberFormat="1" applyFont="1" applyFill="1"/>
    <xf numFmtId="0" fontId="37" fillId="0" borderId="0" xfId="0" applyFont="1" applyFill="1"/>
    <xf numFmtId="0" fontId="31" fillId="0" borderId="18" xfId="0" applyFont="1" applyFill="1" applyBorder="1" applyAlignment="1">
      <alignment horizontal="center" vertical="center" wrapText="1"/>
    </xf>
    <xf numFmtId="4" fontId="17" fillId="0" borderId="4" xfId="0" applyNumberFormat="1" applyFont="1" applyFill="1" applyBorder="1" applyAlignment="1">
      <alignment horizontal="center"/>
    </xf>
    <xf numFmtId="0" fontId="13" fillId="0" borderId="0" xfId="4" applyFont="1" applyFill="1"/>
    <xf numFmtId="2" fontId="12" fillId="0" borderId="0" xfId="4" applyNumberFormat="1" applyFont="1" applyFill="1" applyAlignment="1">
      <alignment horizontal="center"/>
    </xf>
    <xf numFmtId="0" fontId="17" fillId="0" borderId="1" xfId="0" applyFont="1" applyFill="1" applyBorder="1" applyAlignment="1">
      <alignment horizontal="center" vertical="center" wrapText="1"/>
    </xf>
    <xf numFmtId="0" fontId="13" fillId="0" borderId="1" xfId="0" applyFont="1" applyFill="1" applyBorder="1" applyAlignment="1">
      <alignment vertical="center" wrapText="1"/>
    </xf>
    <xf numFmtId="10" fontId="13" fillId="0" borderId="1" xfId="0" applyNumberFormat="1" applyFont="1" applyFill="1" applyBorder="1" applyAlignment="1">
      <alignment horizontal="center" vertical="center"/>
    </xf>
    <xf numFmtId="17" fontId="3" fillId="0" borderId="1" xfId="0" applyNumberFormat="1" applyFont="1" applyFill="1" applyBorder="1" applyAlignment="1">
      <alignment horizontal="center"/>
    </xf>
    <xf numFmtId="17" fontId="3" fillId="0" borderId="0" xfId="0" applyNumberFormat="1" applyFont="1" applyFill="1"/>
    <xf numFmtId="4" fontId="31" fillId="0" borderId="1" xfId="0" applyNumberFormat="1" applyFont="1" applyFill="1" applyBorder="1"/>
    <xf numFmtId="0" fontId="8" fillId="0" borderId="1" xfId="0" applyFont="1" applyFill="1" applyBorder="1" applyAlignment="1">
      <alignment horizontal="center"/>
    </xf>
    <xf numFmtId="0" fontId="13" fillId="0" borderId="1" xfId="0" applyFont="1" applyFill="1" applyBorder="1" applyAlignment="1">
      <alignment horizontal="left" vertical="center" wrapText="1"/>
    </xf>
    <xf numFmtId="0" fontId="12" fillId="0" borderId="1" xfId="0" applyFont="1" applyBorder="1" applyAlignment="1">
      <alignment horizontal="center" vertical="center" wrapText="1"/>
    </xf>
    <xf numFmtId="0" fontId="12" fillId="0" borderId="1" xfId="0" applyFont="1" applyBorder="1" applyAlignment="1">
      <alignment vertical="center" wrapText="1"/>
    </xf>
    <xf numFmtId="0" fontId="8" fillId="0" borderId="1" xfId="0" applyFont="1" applyBorder="1" applyAlignment="1">
      <alignment vertical="center" wrapText="1"/>
    </xf>
    <xf numFmtId="0" fontId="42" fillId="0" borderId="0" xfId="0" applyFont="1" applyAlignment="1">
      <alignment vertical="center" wrapText="1"/>
    </xf>
    <xf numFmtId="0" fontId="7" fillId="0" borderId="0" xfId="0" applyFont="1" applyFill="1" applyAlignment="1">
      <alignment horizontal="center"/>
    </xf>
    <xf numFmtId="0" fontId="13" fillId="0" borderId="17" xfId="0" applyFont="1" applyBorder="1" applyAlignment="1">
      <alignment horizontal="center" vertical="center" wrapText="1"/>
    </xf>
    <xf numFmtId="0" fontId="13" fillId="0" borderId="43" xfId="0" applyFont="1" applyBorder="1" applyAlignment="1">
      <alignment horizontal="center" vertical="center" wrapText="1"/>
    </xf>
    <xf numFmtId="0" fontId="13" fillId="0" borderId="18" xfId="0" applyFont="1" applyBorder="1" applyAlignment="1">
      <alignment horizontal="center" vertical="center" wrapText="1"/>
    </xf>
    <xf numFmtId="0" fontId="42" fillId="0" borderId="0" xfId="0" applyFont="1" applyAlignment="1">
      <alignment horizontal="center" vertical="center" wrapText="1"/>
    </xf>
    <xf numFmtId="0" fontId="23" fillId="0" borderId="1" xfId="6" applyFont="1" applyBorder="1" applyAlignment="1">
      <alignment horizontal="center"/>
    </xf>
    <xf numFmtId="0" fontId="23" fillId="4" borderId="1" xfId="6" applyFont="1" applyFill="1" applyBorder="1" applyAlignment="1">
      <alignment horizontal="center"/>
    </xf>
    <xf numFmtId="0" fontId="29" fillId="0" borderId="1" xfId="7" applyFont="1" applyBorder="1" applyAlignment="1">
      <alignment horizontal="left"/>
    </xf>
    <xf numFmtId="0" fontId="30" fillId="3" borderId="1" xfId="7" applyFont="1" applyFill="1" applyBorder="1" applyAlignment="1">
      <alignment horizontal="center"/>
    </xf>
    <xf numFmtId="0" fontId="7" fillId="2" borderId="1" xfId="0" applyFont="1" applyFill="1" applyBorder="1" applyAlignment="1">
      <alignment horizontal="center"/>
    </xf>
    <xf numFmtId="0" fontId="14" fillId="0" borderId="9" xfId="0" applyFont="1" applyBorder="1" applyAlignment="1">
      <alignment horizontal="center" vertical="top" wrapText="1"/>
    </xf>
    <xf numFmtId="0" fontId="14" fillId="0" borderId="12" xfId="0" applyFont="1" applyBorder="1" applyAlignment="1">
      <alignment horizontal="center" vertical="top" wrapText="1"/>
    </xf>
    <xf numFmtId="0" fontId="14" fillId="0" borderId="15" xfId="0" applyFont="1" applyBorder="1" applyAlignment="1">
      <alignment horizontal="center" vertical="top" wrapText="1"/>
    </xf>
    <xf numFmtId="0" fontId="12" fillId="0" borderId="10" xfId="0" applyFont="1" applyBorder="1" applyAlignment="1">
      <alignment horizontal="center"/>
    </xf>
    <xf numFmtId="0" fontId="12" fillId="0" borderId="13" xfId="0" applyFont="1" applyBorder="1" applyAlignment="1">
      <alignment horizontal="center"/>
    </xf>
    <xf numFmtId="0" fontId="12" fillId="0" borderId="16" xfId="0" applyFont="1" applyBorder="1" applyAlignment="1">
      <alignment horizontal="center"/>
    </xf>
    <xf numFmtId="0" fontId="8" fillId="0" borderId="1" xfId="0" applyFont="1" applyFill="1" applyBorder="1" applyAlignment="1">
      <alignment horizontal="left" wrapText="1"/>
    </xf>
    <xf numFmtId="0" fontId="16" fillId="0" borderId="17" xfId="0" applyFont="1" applyFill="1" applyBorder="1" applyAlignment="1">
      <alignment horizontal="center" vertical="center" wrapText="1"/>
    </xf>
    <xf numFmtId="0" fontId="16" fillId="0" borderId="18" xfId="0" applyFont="1" applyFill="1" applyBorder="1" applyAlignment="1">
      <alignment horizontal="center" vertical="center" wrapText="1"/>
    </xf>
    <xf numFmtId="0" fontId="36" fillId="0" borderId="4" xfId="0" applyFont="1" applyFill="1" applyBorder="1" applyAlignment="1">
      <alignment horizontal="left" vertical="center" wrapText="1"/>
    </xf>
    <xf numFmtId="0" fontId="36" fillId="0" borderId="25" xfId="0" applyFont="1" applyFill="1" applyBorder="1" applyAlignment="1">
      <alignment horizontal="left" vertical="center" wrapText="1"/>
    </xf>
    <xf numFmtId="0" fontId="8" fillId="0" borderId="1" xfId="0" applyFont="1" applyBorder="1" applyAlignment="1">
      <alignment horizontal="left" wrapText="1"/>
    </xf>
    <xf numFmtId="0" fontId="15" fillId="0" borderId="41" xfId="0" applyFont="1" applyBorder="1" applyAlignment="1">
      <alignment horizontal="center" vertical="top" wrapText="1"/>
    </xf>
    <xf numFmtId="0" fontId="15" fillId="0" borderId="0" xfId="0" applyFont="1" applyAlignment="1">
      <alignment horizontal="center" vertical="top" wrapText="1"/>
    </xf>
    <xf numFmtId="0" fontId="15" fillId="0" borderId="42" xfId="0" applyFont="1" applyBorder="1" applyAlignment="1">
      <alignment horizontal="center" vertical="top" wrapText="1"/>
    </xf>
    <xf numFmtId="0" fontId="14" fillId="0" borderId="41" xfId="0" applyFont="1" applyBorder="1" applyAlignment="1">
      <alignment horizontal="center" vertical="top" wrapText="1"/>
    </xf>
    <xf numFmtId="0" fontId="14" fillId="0" borderId="0" xfId="0" applyFont="1" applyAlignment="1">
      <alignment horizontal="center" vertical="top" wrapText="1"/>
    </xf>
    <xf numFmtId="0" fontId="14" fillId="0" borderId="42" xfId="0" applyFont="1" applyBorder="1" applyAlignment="1">
      <alignment horizontal="center" vertical="top" wrapText="1"/>
    </xf>
    <xf numFmtId="0" fontId="8" fillId="0" borderId="33" xfId="0" applyFont="1" applyBorder="1" applyAlignment="1">
      <alignment horizontal="left" vertical="center" wrapText="1"/>
    </xf>
    <xf numFmtId="0" fontId="8" fillId="0" borderId="34" xfId="0" applyFont="1" applyBorder="1" applyAlignment="1">
      <alignment horizontal="left" vertical="center" wrapText="1"/>
    </xf>
    <xf numFmtId="0" fontId="8" fillId="0" borderId="35" xfId="0" applyFont="1" applyBorder="1" applyAlignment="1">
      <alignment horizontal="left" vertical="center" wrapText="1"/>
    </xf>
    <xf numFmtId="0" fontId="8" fillId="0" borderId="36" xfId="0" applyFont="1" applyBorder="1" applyAlignment="1">
      <alignment horizontal="left" vertical="center" wrapText="1"/>
    </xf>
    <xf numFmtId="0" fontId="8" fillId="0" borderId="0" xfId="0" applyFont="1" applyAlignment="1">
      <alignment horizontal="left" vertical="center" wrapText="1"/>
    </xf>
    <xf numFmtId="0" fontId="8" fillId="0" borderId="37" xfId="0" applyFont="1" applyBorder="1" applyAlignment="1">
      <alignment horizontal="left" vertical="center" wrapText="1"/>
    </xf>
    <xf numFmtId="0" fontId="8" fillId="0" borderId="38" xfId="0" applyFont="1" applyBorder="1" applyAlignment="1">
      <alignment horizontal="left" vertical="center" wrapText="1"/>
    </xf>
    <xf numFmtId="0" fontId="8" fillId="0" borderId="39" xfId="0" applyFont="1" applyBorder="1" applyAlignment="1">
      <alignment horizontal="left" vertical="center" wrapText="1"/>
    </xf>
    <xf numFmtId="0" fontId="8" fillId="0" borderId="40" xfId="0" applyFont="1" applyBorder="1" applyAlignment="1">
      <alignment horizontal="left" vertical="center" wrapText="1"/>
    </xf>
    <xf numFmtId="0" fontId="35" fillId="0" borderId="9" xfId="0" applyFont="1" applyBorder="1" applyAlignment="1">
      <alignment horizontal="center" vertical="center" wrapText="1"/>
    </xf>
    <xf numFmtId="0" fontId="35" fillId="0" borderId="12" xfId="0" applyFont="1" applyBorder="1" applyAlignment="1">
      <alignment horizontal="center" vertical="center" wrapText="1"/>
    </xf>
    <xf numFmtId="0" fontId="35" fillId="0" borderId="15" xfId="0" applyFont="1" applyBorder="1" applyAlignment="1">
      <alignment horizontal="center" vertical="center" wrapText="1"/>
    </xf>
    <xf numFmtId="0" fontId="35" fillId="0" borderId="10" xfId="0" applyFont="1" applyBorder="1" applyAlignment="1">
      <alignment horizontal="center" vertical="center" wrapText="1"/>
    </xf>
    <xf numFmtId="0" fontId="35" fillId="0" borderId="13" xfId="0" applyFont="1" applyBorder="1" applyAlignment="1">
      <alignment horizontal="center" vertical="center" wrapText="1"/>
    </xf>
    <xf numFmtId="0" fontId="35" fillId="0" borderId="16" xfId="0" applyFont="1" applyBorder="1" applyAlignment="1">
      <alignment horizontal="center" vertical="center" wrapText="1"/>
    </xf>
    <xf numFmtId="2" fontId="8" fillId="0" borderId="7" xfId="0" applyNumberFormat="1" applyFont="1" applyBorder="1" applyAlignment="1">
      <alignment horizontal="center"/>
    </xf>
    <xf numFmtId="2" fontId="8" fillId="0" borderId="5" xfId="0" applyNumberFormat="1" applyFont="1" applyBorder="1" applyAlignment="1">
      <alignment horizontal="center"/>
    </xf>
    <xf numFmtId="2" fontId="8" fillId="0" borderId="3" xfId="0" applyNumberFormat="1" applyFont="1" applyBorder="1" applyAlignment="1">
      <alignment horizontal="center"/>
    </xf>
    <xf numFmtId="0" fontId="8" fillId="0" borderId="7" xfId="0" applyFont="1" applyBorder="1" applyAlignment="1">
      <alignment horizontal="center"/>
    </xf>
    <xf numFmtId="0" fontId="8" fillId="0" borderId="5" xfId="0" applyFont="1" applyBorder="1" applyAlignment="1">
      <alignment horizontal="center"/>
    </xf>
    <xf numFmtId="0" fontId="8" fillId="0" borderId="3" xfId="0" applyFont="1" applyBorder="1" applyAlignment="1">
      <alignment horizontal="center"/>
    </xf>
    <xf numFmtId="0" fontId="16" fillId="0" borderId="1" xfId="0" applyFont="1" applyBorder="1" applyAlignment="1">
      <alignment horizontal="center" vertical="center" wrapText="1"/>
    </xf>
    <xf numFmtId="0" fontId="14" fillId="0" borderId="1" xfId="0" applyFont="1" applyBorder="1" applyAlignment="1">
      <alignment horizontal="justify" vertical="center" wrapText="1"/>
    </xf>
    <xf numFmtId="0" fontId="20" fillId="0" borderId="1" xfId="0" applyFont="1" applyBorder="1" applyAlignment="1">
      <alignment horizontal="center" vertical="center" wrapText="1"/>
    </xf>
    <xf numFmtId="0" fontId="6" fillId="0" borderId="1" xfId="0" applyFont="1" applyBorder="1" applyAlignment="1">
      <alignment horizontal="left" vertical="center" wrapText="1"/>
    </xf>
    <xf numFmtId="0" fontId="19" fillId="0" borderId="17" xfId="0" applyFont="1" applyBorder="1" applyAlignment="1">
      <alignment horizontal="left" vertical="center" wrapText="1"/>
    </xf>
    <xf numFmtId="0" fontId="19" fillId="0" borderId="18" xfId="0" applyFont="1" applyBorder="1" applyAlignment="1">
      <alignment horizontal="left" vertical="center" wrapText="1"/>
    </xf>
    <xf numFmtId="0" fontId="19" fillId="0" borderId="1"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4" fillId="0" borderId="20" xfId="0" applyFont="1" applyBorder="1" applyAlignment="1">
      <alignment horizontal="center" vertical="top" wrapText="1"/>
    </xf>
    <xf numFmtId="0" fontId="14" fillId="0" borderId="22" xfId="0" applyFont="1" applyBorder="1" applyAlignment="1">
      <alignment horizontal="center" vertical="top" wrapText="1"/>
    </xf>
    <xf numFmtId="0" fontId="14" fillId="0" borderId="24" xfId="0" applyFont="1" applyBorder="1" applyAlignment="1">
      <alignment horizontal="center" vertical="top" wrapText="1"/>
    </xf>
    <xf numFmtId="0" fontId="20" fillId="0" borderId="4" xfId="0" applyFont="1" applyBorder="1" applyAlignment="1">
      <alignment horizontal="center" vertical="center" wrapText="1"/>
    </xf>
    <xf numFmtId="0" fontId="20" fillId="0" borderId="25" xfId="0" applyFont="1" applyBorder="1" applyAlignment="1">
      <alignment horizontal="center" vertical="center" wrapText="1"/>
    </xf>
    <xf numFmtId="0" fontId="14" fillId="0" borderId="26" xfId="0" applyFont="1" applyBorder="1" applyAlignment="1">
      <alignment horizontal="center" vertical="top" wrapText="1"/>
    </xf>
    <xf numFmtId="0" fontId="14" fillId="0" borderId="27" xfId="0" applyFont="1" applyBorder="1" applyAlignment="1">
      <alignment horizontal="center" vertical="top" wrapText="1"/>
    </xf>
    <xf numFmtId="0" fontId="14" fillId="0" borderId="28" xfId="0" applyFont="1" applyBorder="1" applyAlignment="1">
      <alignment horizontal="center" vertical="top" wrapText="1"/>
    </xf>
    <xf numFmtId="0" fontId="8" fillId="0" borderId="1" xfId="0" applyFont="1" applyBorder="1" applyAlignment="1">
      <alignment horizontal="center"/>
    </xf>
    <xf numFmtId="0" fontId="14" fillId="0" borderId="29" xfId="0" applyFont="1" applyBorder="1" applyAlignment="1">
      <alignment horizontal="center" vertical="top" wrapText="1"/>
    </xf>
    <xf numFmtId="0" fontId="14" fillId="0" borderId="30" xfId="0" applyFont="1" applyBorder="1" applyAlignment="1">
      <alignment horizontal="center" vertical="top" wrapText="1"/>
    </xf>
    <xf numFmtId="0" fontId="14" fillId="0" borderId="31" xfId="0" applyFont="1" applyBorder="1" applyAlignment="1">
      <alignment horizontal="center" vertical="top" wrapText="1"/>
    </xf>
    <xf numFmtId="0" fontId="20" fillId="0" borderId="1"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19" fillId="0" borderId="17" xfId="0" applyFont="1" applyFill="1" applyBorder="1" applyAlignment="1">
      <alignment horizontal="left" vertical="center" wrapText="1"/>
    </xf>
    <xf numFmtId="0" fontId="19" fillId="0" borderId="18" xfId="0" applyFont="1" applyFill="1" applyBorder="1" applyAlignment="1">
      <alignment horizontal="left" vertical="center" wrapText="1"/>
    </xf>
    <xf numFmtId="0" fontId="19" fillId="0" borderId="1" xfId="0" applyFont="1" applyFill="1" applyBorder="1" applyAlignment="1">
      <alignment horizontal="center" vertical="center" wrapText="1"/>
    </xf>
    <xf numFmtId="0" fontId="19" fillId="0" borderId="17" xfId="0" applyFont="1" applyFill="1" applyBorder="1" applyAlignment="1">
      <alignment horizontal="center" vertical="center" wrapText="1"/>
    </xf>
    <xf numFmtId="0" fontId="19" fillId="0" borderId="18" xfId="0" applyFont="1" applyFill="1" applyBorder="1" applyAlignment="1">
      <alignment horizontal="center" vertical="center" wrapText="1"/>
    </xf>
    <xf numFmtId="0" fontId="14" fillId="0" borderId="1" xfId="0" applyFont="1" applyBorder="1" applyAlignment="1">
      <alignment horizontal="center" vertical="top" wrapText="1"/>
    </xf>
    <xf numFmtId="0" fontId="12" fillId="0" borderId="1" xfId="0" applyFont="1" applyBorder="1" applyAlignment="1">
      <alignment horizontal="center"/>
    </xf>
    <xf numFmtId="164" fontId="0" fillId="0" borderId="0" xfId="0" applyNumberFormat="1" applyFont="1"/>
    <xf numFmtId="0" fontId="1" fillId="0" borderId="1" xfId="0" applyFont="1" applyBorder="1" applyProtection="1">
      <protection locked="0"/>
    </xf>
    <xf numFmtId="0" fontId="1" fillId="0"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0" borderId="0" xfId="0" applyFont="1"/>
  </cellXfs>
  <cellStyles count="12">
    <cellStyle name="Comma 2 2" xfId="8" xr:uid="{5578B4BE-5F38-459F-9C97-CAFC68A22C9C}"/>
    <cellStyle name="Comma 3" xfId="9" xr:uid="{5A8BD1B6-F7DC-4781-B788-7902AD9B3F2C}"/>
    <cellStyle name="Hyperlink" xfId="1" builtinId="8"/>
    <cellStyle name="Normal" xfId="0" builtinId="0"/>
    <cellStyle name="Normal 2" xfId="10" xr:uid="{55419769-F56F-4ECE-85BB-44647743F0E5}"/>
    <cellStyle name="Normal 2 2" xfId="6" xr:uid="{7CA81018-4255-4E0F-84D9-2C5C59B778FE}"/>
    <cellStyle name="Normal 2 3 2" xfId="2" xr:uid="{CDA5B32E-2074-4BD6-9F95-B2FFF7B00256}"/>
    <cellStyle name="Normal 2 3 2 2 2 3" xfId="7" xr:uid="{F178A02B-5916-45BF-9FAD-408040626074}"/>
    <cellStyle name="Normal 2 4" xfId="5" xr:uid="{E0D67CAD-3F60-4375-B58B-370569DA3FFC}"/>
    <cellStyle name="Normal 3" xfId="3" xr:uid="{DD61A529-F3A5-4FD1-8C3B-E9C2A0F3EE5C}"/>
    <cellStyle name="Normal 5" xfId="4" xr:uid="{31DD7FC4-EE4B-49EF-A615-1567F618C158}"/>
    <cellStyle name="Percent" xfId="11" builtinId="5"/>
  </cellStyles>
  <dxfs count="1">
    <dxf>
      <fill>
        <patternFill patternType="solid">
          <fgColor indexed="64"/>
          <bgColor indexed="4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1.png"/></Relationships>
</file>

<file path=xl/drawings/_rels/drawing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5.png"/></Relationships>
</file>

<file path=xl/drawings/_rels/drawing1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6.png"/></Relationships>
</file>

<file path=xl/drawings/_rels/drawing1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7.png"/></Relationships>
</file>

<file path=xl/drawings/_rels/drawing1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8.png"/></Relationships>
</file>

<file path=xl/drawings/_rels/drawing1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9.png"/></Relationships>
</file>

<file path=xl/drawings/_rels/drawing1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0.png"/></Relationships>
</file>

<file path=xl/drawings/_rels/drawing1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3.png"/></Relationships>
</file>

<file path=xl/drawings/_rels/drawing2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4.png"/></Relationships>
</file>

<file path=xl/drawings/_rels/drawing22.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5.png"/></Relationships>
</file>

<file path=xl/drawings/_rels/drawing2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6.png"/></Relationships>
</file>

<file path=xl/drawings/_rels/drawing2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7.png"/></Relationships>
</file>

<file path=xl/drawings/_rels/drawing2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7.png"/></Relationships>
</file>

<file path=xl/drawings/_rels/drawing26.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7.png"/></Relationships>
</file>

<file path=xl/drawings/_rels/drawing2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8.png"/></Relationships>
</file>

<file path=xl/drawings/_rels/drawing2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9.png"/></Relationships>
</file>

<file path=xl/drawings/_rels/drawing29.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0.png"/></Relationships>
</file>

<file path=xl/drawings/_rels/drawing3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0.png"/></Relationships>
</file>

<file path=xl/drawings/_rels/drawing31.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0.png"/></Relationships>
</file>

<file path=xl/drawings/_rels/drawing32.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27.png"/></Relationships>
</file>

<file path=xl/drawings/_rels/drawing3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32.png"/></Relationships>
</file>

<file path=xl/drawings/_rels/drawing35.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6.png"/></Relationships>
</file>

<file path=xl/drawings/_rels/drawing36.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4.png"/></Relationships>
</file>

<file path=xl/drawings/_rels/drawing3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6.png"/></Relationships>
</file>

<file path=xl/drawings/_rels/drawing38.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6.png"/></Relationships>
</file>

<file path=xl/drawings/_rels/drawing39.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5.png"/></Relationships>
</file>

<file path=xl/drawings/_rels/drawing40.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8.png"/></Relationships>
</file>

<file path=xl/drawings/_rels/drawing4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7.png"/></Relationships>
</file>

<file path=xl/drawings/_rels/drawing4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9.png"/></Relationships>
</file>

<file path=xl/drawings/_rels/drawing43.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5.png"/></Relationships>
</file>

<file path=xl/drawings/_rels/drawing44.xml.rels><?xml version="1.0" encoding="UTF-8" standalone="yes"?>
<Relationships xmlns="http://schemas.openxmlformats.org/package/2006/relationships"><Relationship Id="rId2" Type="http://schemas.openxmlformats.org/officeDocument/2006/relationships/image" Target="../media/image37.png"/><Relationship Id="rId1" Type="http://schemas.openxmlformats.org/officeDocument/2006/relationships/image" Target="../media/image5.png"/></Relationships>
</file>

<file path=xl/drawings/_rels/drawing4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7.png"/></Relationships>
</file>

<file path=xl/drawings/_rels/drawing4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0.png"/></Relationships>
</file>

<file path=xl/drawings/_rels/drawing47.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xdr:from>
      <xdr:col>2</xdr:col>
      <xdr:colOff>66675</xdr:colOff>
      <xdr:row>2</xdr:row>
      <xdr:rowOff>76199</xdr:rowOff>
    </xdr:from>
    <xdr:to>
      <xdr:col>3</xdr:col>
      <xdr:colOff>9524</xdr:colOff>
      <xdr:row>6</xdr:row>
      <xdr:rowOff>390524</xdr:rowOff>
    </xdr:to>
    <xdr:pic>
      <xdr:nvPicPr>
        <xdr:cNvPr id="2" name="Picture 1">
          <a:extLst>
            <a:ext uri="{FF2B5EF4-FFF2-40B4-BE49-F238E27FC236}">
              <a16:creationId xmlns:a16="http://schemas.microsoft.com/office/drawing/2014/main" id="{D8118372-2D31-413E-BBD6-A47706873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57925" y="409574"/>
          <a:ext cx="1990724"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152399</xdr:colOff>
      <xdr:row>2</xdr:row>
      <xdr:rowOff>57150</xdr:rowOff>
    </xdr:from>
    <xdr:to>
      <xdr:col>3</xdr:col>
      <xdr:colOff>1962150</xdr:colOff>
      <xdr:row>6</xdr:row>
      <xdr:rowOff>238124</xdr:rowOff>
    </xdr:to>
    <xdr:pic>
      <xdr:nvPicPr>
        <xdr:cNvPr id="3" name="Picture 2">
          <a:extLst>
            <a:ext uri="{FF2B5EF4-FFF2-40B4-BE49-F238E27FC236}">
              <a16:creationId xmlns:a16="http://schemas.microsoft.com/office/drawing/2014/main" id="{C52E14E4-761A-4EA5-A2A8-522F6E4BFB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91524" y="390525"/>
          <a:ext cx="1809751" cy="942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57151</xdr:colOff>
      <xdr:row>2</xdr:row>
      <xdr:rowOff>66675</xdr:rowOff>
    </xdr:from>
    <xdr:to>
      <xdr:col>3</xdr:col>
      <xdr:colOff>1943101</xdr:colOff>
      <xdr:row>6</xdr:row>
      <xdr:rowOff>257175</xdr:rowOff>
    </xdr:to>
    <xdr:pic>
      <xdr:nvPicPr>
        <xdr:cNvPr id="2" name="Picture 1">
          <a:extLst>
            <a:ext uri="{FF2B5EF4-FFF2-40B4-BE49-F238E27FC236}">
              <a16:creationId xmlns:a16="http://schemas.microsoft.com/office/drawing/2014/main" id="{9FDB898E-B33D-4656-9B62-5814E617B8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96276" y="400050"/>
          <a:ext cx="188595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114300</xdr:colOff>
      <xdr:row>2</xdr:row>
      <xdr:rowOff>47624</xdr:rowOff>
    </xdr:from>
    <xdr:to>
      <xdr:col>2</xdr:col>
      <xdr:colOff>1933575</xdr:colOff>
      <xdr:row>6</xdr:row>
      <xdr:rowOff>333375</xdr:rowOff>
    </xdr:to>
    <xdr:pic>
      <xdr:nvPicPr>
        <xdr:cNvPr id="3" name="Picture 2">
          <a:extLst>
            <a:ext uri="{FF2B5EF4-FFF2-40B4-BE49-F238E27FC236}">
              <a16:creationId xmlns:a16="http://schemas.microsoft.com/office/drawing/2014/main" id="{535C7B37-451F-4F2A-9228-ED1C47F641D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943600" y="380999"/>
          <a:ext cx="1819275" cy="10477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104774</xdr:colOff>
      <xdr:row>2</xdr:row>
      <xdr:rowOff>28575</xdr:rowOff>
    </xdr:from>
    <xdr:to>
      <xdr:col>3</xdr:col>
      <xdr:colOff>2019299</xdr:colOff>
      <xdr:row>6</xdr:row>
      <xdr:rowOff>228600</xdr:rowOff>
    </xdr:to>
    <xdr:pic>
      <xdr:nvPicPr>
        <xdr:cNvPr id="3" name="Picture 11">
          <a:extLst>
            <a:ext uri="{FF2B5EF4-FFF2-40B4-BE49-F238E27FC236}">
              <a16:creationId xmlns:a16="http://schemas.microsoft.com/office/drawing/2014/main" id="{A8C49FD4-C58D-4928-8959-E53D2492DF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05799" y="361950"/>
          <a:ext cx="19145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114300</xdr:colOff>
      <xdr:row>2</xdr:row>
      <xdr:rowOff>66675</xdr:rowOff>
    </xdr:from>
    <xdr:to>
      <xdr:col>2</xdr:col>
      <xdr:colOff>1943100</xdr:colOff>
      <xdr:row>6</xdr:row>
      <xdr:rowOff>352425</xdr:rowOff>
    </xdr:to>
    <xdr:pic>
      <xdr:nvPicPr>
        <xdr:cNvPr id="4" name="Picture 315">
          <a:extLst>
            <a:ext uri="{FF2B5EF4-FFF2-40B4-BE49-F238E27FC236}">
              <a16:creationId xmlns:a16="http://schemas.microsoft.com/office/drawing/2014/main" id="{B1C1625B-BF0D-46DA-81A7-24DFAC2633C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496050" y="400050"/>
          <a:ext cx="18288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47624</xdr:colOff>
      <xdr:row>2</xdr:row>
      <xdr:rowOff>85725</xdr:rowOff>
    </xdr:from>
    <xdr:to>
      <xdr:col>2</xdr:col>
      <xdr:colOff>1981199</xdr:colOff>
      <xdr:row>6</xdr:row>
      <xdr:rowOff>276225</xdr:rowOff>
    </xdr:to>
    <xdr:pic>
      <xdr:nvPicPr>
        <xdr:cNvPr id="2" name="Picture 304">
          <a:extLst>
            <a:ext uri="{FF2B5EF4-FFF2-40B4-BE49-F238E27FC236}">
              <a16:creationId xmlns:a16="http://schemas.microsoft.com/office/drawing/2014/main" id="{F77AA845-1414-4499-80C7-CD051ABFC9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4" y="419100"/>
          <a:ext cx="193357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38100</xdr:rowOff>
    </xdr:from>
    <xdr:to>
      <xdr:col>3</xdr:col>
      <xdr:colOff>1943100</xdr:colOff>
      <xdr:row>6</xdr:row>
      <xdr:rowOff>190500</xdr:rowOff>
    </xdr:to>
    <xdr:pic>
      <xdr:nvPicPr>
        <xdr:cNvPr id="4" name="Picture 3">
          <a:extLst>
            <a:ext uri="{FF2B5EF4-FFF2-40B4-BE49-F238E27FC236}">
              <a16:creationId xmlns:a16="http://schemas.microsoft.com/office/drawing/2014/main" id="{166F4141-0B55-4D24-89C0-88AD3949CD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62900" y="371475"/>
          <a:ext cx="185737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47624</xdr:colOff>
      <xdr:row>2</xdr:row>
      <xdr:rowOff>104775</xdr:rowOff>
    </xdr:from>
    <xdr:to>
      <xdr:col>2</xdr:col>
      <xdr:colOff>1943099</xdr:colOff>
      <xdr:row>7</xdr:row>
      <xdr:rowOff>209550</xdr:rowOff>
    </xdr:to>
    <xdr:pic>
      <xdr:nvPicPr>
        <xdr:cNvPr id="4" name="Picture 304">
          <a:extLst>
            <a:ext uri="{FF2B5EF4-FFF2-40B4-BE49-F238E27FC236}">
              <a16:creationId xmlns:a16="http://schemas.microsoft.com/office/drawing/2014/main" id="{654E66BE-CFAD-4740-A390-D9E48B1D25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4" y="438150"/>
          <a:ext cx="189547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xdr:colOff>
      <xdr:row>2</xdr:row>
      <xdr:rowOff>85725</xdr:rowOff>
    </xdr:from>
    <xdr:to>
      <xdr:col>3</xdr:col>
      <xdr:colOff>1981200</xdr:colOff>
      <xdr:row>7</xdr:row>
      <xdr:rowOff>95250</xdr:rowOff>
    </xdr:to>
    <xdr:pic>
      <xdr:nvPicPr>
        <xdr:cNvPr id="5" name="Picture 314">
          <a:extLst>
            <a:ext uri="{FF2B5EF4-FFF2-40B4-BE49-F238E27FC236}">
              <a16:creationId xmlns:a16="http://schemas.microsoft.com/office/drawing/2014/main" id="{DF240022-2910-4D2F-8C29-D22BAC0C4E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96225" y="419100"/>
          <a:ext cx="19621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66675</xdr:colOff>
      <xdr:row>2</xdr:row>
      <xdr:rowOff>57151</xdr:rowOff>
    </xdr:from>
    <xdr:to>
      <xdr:col>3</xdr:col>
      <xdr:colOff>0</xdr:colOff>
      <xdr:row>7</xdr:row>
      <xdr:rowOff>0</xdr:rowOff>
    </xdr:to>
    <xdr:pic>
      <xdr:nvPicPr>
        <xdr:cNvPr id="2" name="Picture 288">
          <a:extLst>
            <a:ext uri="{FF2B5EF4-FFF2-40B4-BE49-F238E27FC236}">
              <a16:creationId xmlns:a16="http://schemas.microsoft.com/office/drawing/2014/main" id="{B84899E3-99D3-4CB9-A7A7-93C35970F1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390526"/>
          <a:ext cx="1981200" cy="1085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38100</xdr:rowOff>
    </xdr:from>
    <xdr:to>
      <xdr:col>3</xdr:col>
      <xdr:colOff>2000250</xdr:colOff>
      <xdr:row>6</xdr:row>
      <xdr:rowOff>133350</xdr:rowOff>
    </xdr:to>
    <xdr:pic>
      <xdr:nvPicPr>
        <xdr:cNvPr id="3" name="Picture 314">
          <a:extLst>
            <a:ext uri="{FF2B5EF4-FFF2-40B4-BE49-F238E27FC236}">
              <a16:creationId xmlns:a16="http://schemas.microsoft.com/office/drawing/2014/main" id="{039DE0C7-D60C-43BA-8F84-B43814EA4C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72425" y="371475"/>
          <a:ext cx="190500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85725</xdr:colOff>
      <xdr:row>2</xdr:row>
      <xdr:rowOff>85724</xdr:rowOff>
    </xdr:from>
    <xdr:to>
      <xdr:col>2</xdr:col>
      <xdr:colOff>1952625</xdr:colOff>
      <xdr:row>6</xdr:row>
      <xdr:rowOff>323849</xdr:rowOff>
    </xdr:to>
    <xdr:pic>
      <xdr:nvPicPr>
        <xdr:cNvPr id="2" name="Picture 289">
          <a:extLst>
            <a:ext uri="{FF2B5EF4-FFF2-40B4-BE49-F238E27FC236}">
              <a16:creationId xmlns:a16="http://schemas.microsoft.com/office/drawing/2014/main" id="{D11AF8D3-32FF-42AE-8AB6-4A1026CE70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15025" y="419099"/>
          <a:ext cx="186690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95250</xdr:rowOff>
    </xdr:from>
    <xdr:to>
      <xdr:col>3</xdr:col>
      <xdr:colOff>1895475</xdr:colOff>
      <xdr:row>6</xdr:row>
      <xdr:rowOff>228600</xdr:rowOff>
    </xdr:to>
    <xdr:pic>
      <xdr:nvPicPr>
        <xdr:cNvPr id="3" name="Picture 314">
          <a:extLst>
            <a:ext uri="{FF2B5EF4-FFF2-40B4-BE49-F238E27FC236}">
              <a16:creationId xmlns:a16="http://schemas.microsoft.com/office/drawing/2014/main" id="{E1823B45-F511-438C-9540-882FAB9B28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20050" y="428625"/>
          <a:ext cx="17526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114300</xdr:colOff>
      <xdr:row>2</xdr:row>
      <xdr:rowOff>47625</xdr:rowOff>
    </xdr:from>
    <xdr:to>
      <xdr:col>2</xdr:col>
      <xdr:colOff>1962149</xdr:colOff>
      <xdr:row>6</xdr:row>
      <xdr:rowOff>352425</xdr:rowOff>
    </xdr:to>
    <xdr:pic>
      <xdr:nvPicPr>
        <xdr:cNvPr id="4" name="Picture 290">
          <a:extLst>
            <a:ext uri="{FF2B5EF4-FFF2-40B4-BE49-F238E27FC236}">
              <a16:creationId xmlns:a16="http://schemas.microsoft.com/office/drawing/2014/main" id="{D54B7ABE-69CB-4A77-B827-8B5D2F2474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381000"/>
          <a:ext cx="1847849"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1981200</xdr:colOff>
      <xdr:row>6</xdr:row>
      <xdr:rowOff>190500</xdr:rowOff>
    </xdr:to>
    <xdr:pic>
      <xdr:nvPicPr>
        <xdr:cNvPr id="5" name="Picture 314">
          <a:extLst>
            <a:ext uri="{FF2B5EF4-FFF2-40B4-BE49-F238E27FC236}">
              <a16:creationId xmlns:a16="http://schemas.microsoft.com/office/drawing/2014/main" id="{65E88AA8-A016-4E1C-9774-29C5A62BDD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15275" y="390525"/>
          <a:ext cx="19431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66675</xdr:colOff>
      <xdr:row>2</xdr:row>
      <xdr:rowOff>66675</xdr:rowOff>
    </xdr:from>
    <xdr:to>
      <xdr:col>2</xdr:col>
      <xdr:colOff>2009775</xdr:colOff>
      <xdr:row>6</xdr:row>
      <xdr:rowOff>200025</xdr:rowOff>
    </xdr:to>
    <xdr:pic>
      <xdr:nvPicPr>
        <xdr:cNvPr id="2" name="Picture 292">
          <a:extLst>
            <a:ext uri="{FF2B5EF4-FFF2-40B4-BE49-F238E27FC236}">
              <a16:creationId xmlns:a16="http://schemas.microsoft.com/office/drawing/2014/main" id="{8B82DA6D-3405-494B-9FC1-07F21EC2A4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00050"/>
          <a:ext cx="19431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104774</xdr:colOff>
      <xdr:row>2</xdr:row>
      <xdr:rowOff>57149</xdr:rowOff>
    </xdr:from>
    <xdr:to>
      <xdr:col>3</xdr:col>
      <xdr:colOff>1981199</xdr:colOff>
      <xdr:row>6</xdr:row>
      <xdr:rowOff>85724</xdr:rowOff>
    </xdr:to>
    <xdr:pic>
      <xdr:nvPicPr>
        <xdr:cNvPr id="3" name="Picture 314">
          <a:extLst>
            <a:ext uri="{FF2B5EF4-FFF2-40B4-BE49-F238E27FC236}">
              <a16:creationId xmlns:a16="http://schemas.microsoft.com/office/drawing/2014/main" id="{C8535D58-9CD9-4D07-BCCF-3A6C84B148A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81949" y="390524"/>
          <a:ext cx="18764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114300</xdr:colOff>
      <xdr:row>2</xdr:row>
      <xdr:rowOff>66675</xdr:rowOff>
    </xdr:from>
    <xdr:to>
      <xdr:col>2</xdr:col>
      <xdr:colOff>1885949</xdr:colOff>
      <xdr:row>6</xdr:row>
      <xdr:rowOff>285750</xdr:rowOff>
    </xdr:to>
    <xdr:pic>
      <xdr:nvPicPr>
        <xdr:cNvPr id="2" name="Picture 296">
          <a:extLst>
            <a:ext uri="{FF2B5EF4-FFF2-40B4-BE49-F238E27FC236}">
              <a16:creationId xmlns:a16="http://schemas.microsoft.com/office/drawing/2014/main" id="{9A34DA15-3E15-43BA-A055-21A2B2D495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400050"/>
          <a:ext cx="1771649"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47625</xdr:rowOff>
    </xdr:from>
    <xdr:to>
      <xdr:col>3</xdr:col>
      <xdr:colOff>2009774</xdr:colOff>
      <xdr:row>6</xdr:row>
      <xdr:rowOff>238125</xdr:rowOff>
    </xdr:to>
    <xdr:pic>
      <xdr:nvPicPr>
        <xdr:cNvPr id="3" name="Picture 314">
          <a:extLst>
            <a:ext uri="{FF2B5EF4-FFF2-40B4-BE49-F238E27FC236}">
              <a16:creationId xmlns:a16="http://schemas.microsoft.com/office/drawing/2014/main" id="{AD2D478C-9795-4C02-BF44-2FE4BEC204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4" y="381000"/>
          <a:ext cx="19526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104776</xdr:colOff>
      <xdr:row>2</xdr:row>
      <xdr:rowOff>85724</xdr:rowOff>
    </xdr:from>
    <xdr:to>
      <xdr:col>2</xdr:col>
      <xdr:colOff>1981202</xdr:colOff>
      <xdr:row>6</xdr:row>
      <xdr:rowOff>295275</xdr:rowOff>
    </xdr:to>
    <xdr:pic>
      <xdr:nvPicPr>
        <xdr:cNvPr id="2" name="Picture 299">
          <a:extLst>
            <a:ext uri="{FF2B5EF4-FFF2-40B4-BE49-F238E27FC236}">
              <a16:creationId xmlns:a16="http://schemas.microsoft.com/office/drawing/2014/main" id="{129144E8-37DE-470E-8BCB-0A36D5BA6A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162676" y="419099"/>
          <a:ext cx="1876426" cy="9715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66676</xdr:rowOff>
    </xdr:from>
    <xdr:to>
      <xdr:col>3</xdr:col>
      <xdr:colOff>1933574</xdr:colOff>
      <xdr:row>6</xdr:row>
      <xdr:rowOff>304800</xdr:rowOff>
    </xdr:to>
    <xdr:pic>
      <xdr:nvPicPr>
        <xdr:cNvPr id="3" name="Picture 314">
          <a:extLst>
            <a:ext uri="{FF2B5EF4-FFF2-40B4-BE49-F238E27FC236}">
              <a16:creationId xmlns:a16="http://schemas.microsoft.com/office/drawing/2014/main" id="{8F1182AB-A2C9-41EC-B479-537C45A167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2924" y="400051"/>
          <a:ext cx="1876425" cy="1000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104775</xdr:colOff>
      <xdr:row>2</xdr:row>
      <xdr:rowOff>47626</xdr:rowOff>
    </xdr:from>
    <xdr:to>
      <xdr:col>2</xdr:col>
      <xdr:colOff>1981201</xdr:colOff>
      <xdr:row>6</xdr:row>
      <xdr:rowOff>276226</xdr:rowOff>
    </xdr:to>
    <xdr:pic>
      <xdr:nvPicPr>
        <xdr:cNvPr id="2" name="Picture 293">
          <a:extLst>
            <a:ext uri="{FF2B5EF4-FFF2-40B4-BE49-F238E27FC236}">
              <a16:creationId xmlns:a16="http://schemas.microsoft.com/office/drawing/2014/main" id="{438CE1E1-3C99-4A87-8C0B-DC0FAE2A9E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381001"/>
          <a:ext cx="1876426"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38099</xdr:colOff>
      <xdr:row>2</xdr:row>
      <xdr:rowOff>85725</xdr:rowOff>
    </xdr:from>
    <xdr:to>
      <xdr:col>3</xdr:col>
      <xdr:colOff>1933574</xdr:colOff>
      <xdr:row>6</xdr:row>
      <xdr:rowOff>180975</xdr:rowOff>
    </xdr:to>
    <xdr:pic>
      <xdr:nvPicPr>
        <xdr:cNvPr id="3" name="Picture 314">
          <a:extLst>
            <a:ext uri="{FF2B5EF4-FFF2-40B4-BE49-F238E27FC236}">
              <a16:creationId xmlns:a16="http://schemas.microsoft.com/office/drawing/2014/main" id="{DFC9DE9E-8377-49F8-9F22-696C76CD24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15274" y="419100"/>
          <a:ext cx="18954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47625</xdr:colOff>
      <xdr:row>2</xdr:row>
      <xdr:rowOff>95250</xdr:rowOff>
    </xdr:from>
    <xdr:to>
      <xdr:col>2</xdr:col>
      <xdr:colOff>1933574</xdr:colOff>
      <xdr:row>6</xdr:row>
      <xdr:rowOff>276225</xdr:rowOff>
    </xdr:to>
    <xdr:pic>
      <xdr:nvPicPr>
        <xdr:cNvPr id="2" name="Picture 291">
          <a:extLst>
            <a:ext uri="{FF2B5EF4-FFF2-40B4-BE49-F238E27FC236}">
              <a16:creationId xmlns:a16="http://schemas.microsoft.com/office/drawing/2014/main" id="{30EB4C42-637D-4723-A675-25B202408F6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28625"/>
          <a:ext cx="1885949"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85725</xdr:rowOff>
    </xdr:from>
    <xdr:to>
      <xdr:col>3</xdr:col>
      <xdr:colOff>2009774</xdr:colOff>
      <xdr:row>6</xdr:row>
      <xdr:rowOff>180975</xdr:rowOff>
    </xdr:to>
    <xdr:pic>
      <xdr:nvPicPr>
        <xdr:cNvPr id="3" name="Picture 314">
          <a:extLst>
            <a:ext uri="{FF2B5EF4-FFF2-40B4-BE49-F238E27FC236}">
              <a16:creationId xmlns:a16="http://schemas.microsoft.com/office/drawing/2014/main" id="{225FA9B5-6BBB-4A07-B769-3B0778F9B9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4" y="419100"/>
          <a:ext cx="19526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104775</xdr:colOff>
      <xdr:row>2</xdr:row>
      <xdr:rowOff>114300</xdr:rowOff>
    </xdr:from>
    <xdr:to>
      <xdr:col>2</xdr:col>
      <xdr:colOff>1971674</xdr:colOff>
      <xdr:row>6</xdr:row>
      <xdr:rowOff>352425</xdr:rowOff>
    </xdr:to>
    <xdr:pic>
      <xdr:nvPicPr>
        <xdr:cNvPr id="4" name="Picture 290">
          <a:extLst>
            <a:ext uri="{FF2B5EF4-FFF2-40B4-BE49-F238E27FC236}">
              <a16:creationId xmlns:a16="http://schemas.microsoft.com/office/drawing/2014/main" id="{75EF1CA4-9EF8-4903-90EB-DD8613100C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6500" y="447675"/>
          <a:ext cx="1866899"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1981200</xdr:colOff>
      <xdr:row>6</xdr:row>
      <xdr:rowOff>190500</xdr:rowOff>
    </xdr:to>
    <xdr:pic>
      <xdr:nvPicPr>
        <xdr:cNvPr id="5" name="Picture 314">
          <a:extLst>
            <a:ext uri="{FF2B5EF4-FFF2-40B4-BE49-F238E27FC236}">
              <a16:creationId xmlns:a16="http://schemas.microsoft.com/office/drawing/2014/main" id="{F9AD0217-C683-4FF7-9B12-DB9C545ACD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267700" y="390525"/>
          <a:ext cx="19431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57151</xdr:colOff>
      <xdr:row>2</xdr:row>
      <xdr:rowOff>104775</xdr:rowOff>
    </xdr:from>
    <xdr:to>
      <xdr:col>2</xdr:col>
      <xdr:colOff>1952625</xdr:colOff>
      <xdr:row>6</xdr:row>
      <xdr:rowOff>304800</xdr:rowOff>
    </xdr:to>
    <xdr:pic>
      <xdr:nvPicPr>
        <xdr:cNvPr id="2" name="Picture 305">
          <a:extLst>
            <a:ext uri="{FF2B5EF4-FFF2-40B4-BE49-F238E27FC236}">
              <a16:creationId xmlns:a16="http://schemas.microsoft.com/office/drawing/2014/main" id="{4A2EE77E-B9AB-4223-9109-5FA824C66E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1" y="438150"/>
          <a:ext cx="1895474"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76200</xdr:rowOff>
    </xdr:from>
    <xdr:to>
      <xdr:col>3</xdr:col>
      <xdr:colOff>1952625</xdr:colOff>
      <xdr:row>6</xdr:row>
      <xdr:rowOff>209550</xdr:rowOff>
    </xdr:to>
    <xdr:pic>
      <xdr:nvPicPr>
        <xdr:cNvPr id="3" name="Picture 314">
          <a:extLst>
            <a:ext uri="{FF2B5EF4-FFF2-40B4-BE49-F238E27FC236}">
              <a16:creationId xmlns:a16="http://schemas.microsoft.com/office/drawing/2014/main" id="{FC160F2B-52AA-43BE-A34B-73EE7B033B9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24800" y="409575"/>
          <a:ext cx="19050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1962150</xdr:colOff>
      <xdr:row>6</xdr:row>
      <xdr:rowOff>285749</xdr:rowOff>
    </xdr:to>
    <xdr:pic>
      <xdr:nvPicPr>
        <xdr:cNvPr id="2" name="Picture 306">
          <a:extLst>
            <a:ext uri="{FF2B5EF4-FFF2-40B4-BE49-F238E27FC236}">
              <a16:creationId xmlns:a16="http://schemas.microsoft.com/office/drawing/2014/main" id="{A7DB3A20-884C-4448-AEC4-53454D43C1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677025" y="428625"/>
          <a:ext cx="1857375" cy="952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123825</xdr:rowOff>
    </xdr:from>
    <xdr:to>
      <xdr:col>3</xdr:col>
      <xdr:colOff>1895475</xdr:colOff>
      <xdr:row>6</xdr:row>
      <xdr:rowOff>276225</xdr:rowOff>
    </xdr:to>
    <xdr:pic>
      <xdr:nvPicPr>
        <xdr:cNvPr id="3" name="Picture 314">
          <a:extLst>
            <a:ext uri="{FF2B5EF4-FFF2-40B4-BE49-F238E27FC236}">
              <a16:creationId xmlns:a16="http://schemas.microsoft.com/office/drawing/2014/main" id="{F70D65B4-2AFC-4895-8B45-895BBFA4CB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63000" y="457200"/>
          <a:ext cx="1752600"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3</xdr:col>
      <xdr:colOff>0</xdr:colOff>
      <xdr:row>6</xdr:row>
      <xdr:rowOff>333374</xdr:rowOff>
    </xdr:to>
    <xdr:pic>
      <xdr:nvPicPr>
        <xdr:cNvPr id="2" name="Picture 308">
          <a:extLst>
            <a:ext uri="{FF2B5EF4-FFF2-40B4-BE49-F238E27FC236}">
              <a16:creationId xmlns:a16="http://schemas.microsoft.com/office/drawing/2014/main" id="{7FDA5D8A-B476-4EBA-BE52-9BEE39E4B5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57200"/>
          <a:ext cx="1981200" cy="971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104775</xdr:rowOff>
    </xdr:from>
    <xdr:to>
      <xdr:col>3</xdr:col>
      <xdr:colOff>1933574</xdr:colOff>
      <xdr:row>6</xdr:row>
      <xdr:rowOff>238125</xdr:rowOff>
    </xdr:to>
    <xdr:pic>
      <xdr:nvPicPr>
        <xdr:cNvPr id="3" name="Picture 314">
          <a:extLst>
            <a:ext uri="{FF2B5EF4-FFF2-40B4-BE49-F238E27FC236}">
              <a16:creationId xmlns:a16="http://schemas.microsoft.com/office/drawing/2014/main" id="{6E832AC1-C5BD-4349-A710-DECF61C97A0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4" y="438150"/>
          <a:ext cx="18764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3</xdr:col>
      <xdr:colOff>0</xdr:colOff>
      <xdr:row>6</xdr:row>
      <xdr:rowOff>314325</xdr:rowOff>
    </xdr:to>
    <xdr:pic>
      <xdr:nvPicPr>
        <xdr:cNvPr id="2" name="Picture 309">
          <a:extLst>
            <a:ext uri="{FF2B5EF4-FFF2-40B4-BE49-F238E27FC236}">
              <a16:creationId xmlns:a16="http://schemas.microsoft.com/office/drawing/2014/main" id="{AA8D4D20-0BEA-41A6-8085-0374A64B8B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85775"/>
          <a:ext cx="200025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66675</xdr:rowOff>
    </xdr:from>
    <xdr:to>
      <xdr:col>3</xdr:col>
      <xdr:colOff>1981200</xdr:colOff>
      <xdr:row>6</xdr:row>
      <xdr:rowOff>200025</xdr:rowOff>
    </xdr:to>
    <xdr:pic>
      <xdr:nvPicPr>
        <xdr:cNvPr id="3" name="Picture 314">
          <a:extLst>
            <a:ext uri="{FF2B5EF4-FFF2-40B4-BE49-F238E27FC236}">
              <a16:creationId xmlns:a16="http://schemas.microsoft.com/office/drawing/2014/main" id="{FD6C1C10-352D-4BBC-8944-F7ED70D4EB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72425" y="400050"/>
          <a:ext cx="18859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47625</xdr:colOff>
      <xdr:row>2</xdr:row>
      <xdr:rowOff>57151</xdr:rowOff>
    </xdr:from>
    <xdr:to>
      <xdr:col>2</xdr:col>
      <xdr:colOff>2019300</xdr:colOff>
      <xdr:row>6</xdr:row>
      <xdr:rowOff>285751</xdr:rowOff>
    </xdr:to>
    <xdr:pic>
      <xdr:nvPicPr>
        <xdr:cNvPr id="2" name="Picture 311">
          <a:extLst>
            <a:ext uri="{FF2B5EF4-FFF2-40B4-BE49-F238E27FC236}">
              <a16:creationId xmlns:a16="http://schemas.microsoft.com/office/drawing/2014/main" id="{29CAD695-F996-4D0A-997E-7E9DB75F2A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390526"/>
          <a:ext cx="19716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95249</xdr:colOff>
      <xdr:row>2</xdr:row>
      <xdr:rowOff>76200</xdr:rowOff>
    </xdr:from>
    <xdr:to>
      <xdr:col>3</xdr:col>
      <xdr:colOff>1981200</xdr:colOff>
      <xdr:row>6</xdr:row>
      <xdr:rowOff>209550</xdr:rowOff>
    </xdr:to>
    <xdr:pic>
      <xdr:nvPicPr>
        <xdr:cNvPr id="3" name="Picture 314">
          <a:extLst>
            <a:ext uri="{FF2B5EF4-FFF2-40B4-BE49-F238E27FC236}">
              <a16:creationId xmlns:a16="http://schemas.microsoft.com/office/drawing/2014/main" id="{896F811A-1776-46EB-839F-CC70372231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72424" y="409575"/>
          <a:ext cx="1885951"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57150</xdr:colOff>
      <xdr:row>2</xdr:row>
      <xdr:rowOff>66676</xdr:rowOff>
    </xdr:from>
    <xdr:to>
      <xdr:col>3</xdr:col>
      <xdr:colOff>0</xdr:colOff>
      <xdr:row>6</xdr:row>
      <xdr:rowOff>323850</xdr:rowOff>
    </xdr:to>
    <xdr:pic>
      <xdr:nvPicPr>
        <xdr:cNvPr id="2" name="Picture 310">
          <a:extLst>
            <a:ext uri="{FF2B5EF4-FFF2-40B4-BE49-F238E27FC236}">
              <a16:creationId xmlns:a16="http://schemas.microsoft.com/office/drawing/2014/main" id="{08FE7201-07C4-480C-9FBB-A627E30A6F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86450" y="400051"/>
          <a:ext cx="1990725" cy="10191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85725</xdr:rowOff>
    </xdr:from>
    <xdr:to>
      <xdr:col>3</xdr:col>
      <xdr:colOff>1933575</xdr:colOff>
      <xdr:row>6</xdr:row>
      <xdr:rowOff>219075</xdr:rowOff>
    </xdr:to>
    <xdr:pic>
      <xdr:nvPicPr>
        <xdr:cNvPr id="3" name="Picture 314">
          <a:extLst>
            <a:ext uri="{FF2B5EF4-FFF2-40B4-BE49-F238E27FC236}">
              <a16:creationId xmlns:a16="http://schemas.microsoft.com/office/drawing/2014/main" id="{2896D104-AF17-48FE-AB4B-22FA977990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72425" y="419100"/>
          <a:ext cx="18383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2</xdr:col>
      <xdr:colOff>1943100</xdr:colOff>
      <xdr:row>7</xdr:row>
      <xdr:rowOff>238125</xdr:rowOff>
    </xdr:to>
    <xdr:pic>
      <xdr:nvPicPr>
        <xdr:cNvPr id="2" name="Picture 295">
          <a:extLst>
            <a:ext uri="{FF2B5EF4-FFF2-40B4-BE49-F238E27FC236}">
              <a16:creationId xmlns:a16="http://schemas.microsoft.com/office/drawing/2014/main" id="{352084AD-2DFB-4A71-A479-379C223989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57200"/>
          <a:ext cx="18764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133350</xdr:rowOff>
    </xdr:from>
    <xdr:to>
      <xdr:col>3</xdr:col>
      <xdr:colOff>1990724</xdr:colOff>
      <xdr:row>7</xdr:row>
      <xdr:rowOff>133350</xdr:rowOff>
    </xdr:to>
    <xdr:pic>
      <xdr:nvPicPr>
        <xdr:cNvPr id="3" name="Picture 314">
          <a:extLst>
            <a:ext uri="{FF2B5EF4-FFF2-40B4-BE49-F238E27FC236}">
              <a16:creationId xmlns:a16="http://schemas.microsoft.com/office/drawing/2014/main" id="{12F1C3DC-E21D-4C9A-8A42-7D8095A1BA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4" y="466725"/>
          <a:ext cx="19335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38100</xdr:colOff>
      <xdr:row>2</xdr:row>
      <xdr:rowOff>123825</xdr:rowOff>
    </xdr:from>
    <xdr:to>
      <xdr:col>2</xdr:col>
      <xdr:colOff>1952625</xdr:colOff>
      <xdr:row>7</xdr:row>
      <xdr:rowOff>238125</xdr:rowOff>
    </xdr:to>
    <xdr:pic>
      <xdr:nvPicPr>
        <xdr:cNvPr id="2" name="Picture 294">
          <a:extLst>
            <a:ext uri="{FF2B5EF4-FFF2-40B4-BE49-F238E27FC236}">
              <a16:creationId xmlns:a16="http://schemas.microsoft.com/office/drawing/2014/main" id="{4B002CA5-524C-4BC2-8FEB-6FC94B883E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67400" y="457200"/>
          <a:ext cx="19145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85726</xdr:colOff>
      <xdr:row>2</xdr:row>
      <xdr:rowOff>152400</xdr:rowOff>
    </xdr:from>
    <xdr:to>
      <xdr:col>3</xdr:col>
      <xdr:colOff>1981200</xdr:colOff>
      <xdr:row>7</xdr:row>
      <xdr:rowOff>95250</xdr:rowOff>
    </xdr:to>
    <xdr:pic>
      <xdr:nvPicPr>
        <xdr:cNvPr id="3" name="Picture 314">
          <a:extLst>
            <a:ext uri="{FF2B5EF4-FFF2-40B4-BE49-F238E27FC236}">
              <a16:creationId xmlns:a16="http://schemas.microsoft.com/office/drawing/2014/main" id="{C666AFFA-081F-41A8-91C1-5348BCC1A6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62901" y="485775"/>
          <a:ext cx="1895474"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47625</xdr:colOff>
      <xdr:row>2</xdr:row>
      <xdr:rowOff>38100</xdr:rowOff>
    </xdr:from>
    <xdr:to>
      <xdr:col>2</xdr:col>
      <xdr:colOff>2028825</xdr:colOff>
      <xdr:row>6</xdr:row>
      <xdr:rowOff>361950</xdr:rowOff>
    </xdr:to>
    <xdr:pic>
      <xdr:nvPicPr>
        <xdr:cNvPr id="2" name="Picture 298">
          <a:extLst>
            <a:ext uri="{FF2B5EF4-FFF2-40B4-BE49-F238E27FC236}">
              <a16:creationId xmlns:a16="http://schemas.microsoft.com/office/drawing/2014/main" id="{720AFF4C-E9AE-4F7C-9A80-93238FC054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371475"/>
          <a:ext cx="198120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85725</xdr:rowOff>
    </xdr:from>
    <xdr:to>
      <xdr:col>3</xdr:col>
      <xdr:colOff>1914525</xdr:colOff>
      <xdr:row>6</xdr:row>
      <xdr:rowOff>219075</xdr:rowOff>
    </xdr:to>
    <xdr:pic>
      <xdr:nvPicPr>
        <xdr:cNvPr id="3" name="Picture 314">
          <a:extLst>
            <a:ext uri="{FF2B5EF4-FFF2-40B4-BE49-F238E27FC236}">
              <a16:creationId xmlns:a16="http://schemas.microsoft.com/office/drawing/2014/main" id="{D862AA8F-7773-43CD-BF63-7B158F7EAC3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43850" y="419100"/>
          <a:ext cx="18478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47625</xdr:colOff>
      <xdr:row>2</xdr:row>
      <xdr:rowOff>76200</xdr:rowOff>
    </xdr:from>
    <xdr:to>
      <xdr:col>3</xdr:col>
      <xdr:colOff>0</xdr:colOff>
      <xdr:row>6</xdr:row>
      <xdr:rowOff>295275</xdr:rowOff>
    </xdr:to>
    <xdr:pic>
      <xdr:nvPicPr>
        <xdr:cNvPr id="2" name="Picture 297">
          <a:extLst>
            <a:ext uri="{FF2B5EF4-FFF2-40B4-BE49-F238E27FC236}">
              <a16:creationId xmlns:a16="http://schemas.microsoft.com/office/drawing/2014/main" id="{E7A61817-2F31-41EC-853F-26EB3FF747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09575"/>
          <a:ext cx="200025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57150</xdr:rowOff>
    </xdr:from>
    <xdr:to>
      <xdr:col>3</xdr:col>
      <xdr:colOff>1990725</xdr:colOff>
      <xdr:row>6</xdr:row>
      <xdr:rowOff>76200</xdr:rowOff>
    </xdr:to>
    <xdr:pic>
      <xdr:nvPicPr>
        <xdr:cNvPr id="3" name="Picture 314">
          <a:extLst>
            <a:ext uri="{FF2B5EF4-FFF2-40B4-BE49-F238E27FC236}">
              <a16:creationId xmlns:a16="http://schemas.microsoft.com/office/drawing/2014/main" id="{6753E922-EBB0-4B8E-9D97-C8D36B828C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43850" y="390525"/>
          <a:ext cx="19240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47625</xdr:colOff>
      <xdr:row>2</xdr:row>
      <xdr:rowOff>76200</xdr:rowOff>
    </xdr:from>
    <xdr:to>
      <xdr:col>3</xdr:col>
      <xdr:colOff>0</xdr:colOff>
      <xdr:row>6</xdr:row>
      <xdr:rowOff>295275</xdr:rowOff>
    </xdr:to>
    <xdr:pic>
      <xdr:nvPicPr>
        <xdr:cNvPr id="2" name="Picture 297">
          <a:extLst>
            <a:ext uri="{FF2B5EF4-FFF2-40B4-BE49-F238E27FC236}">
              <a16:creationId xmlns:a16="http://schemas.microsoft.com/office/drawing/2014/main" id="{67EA06D9-99C6-4843-9989-325B8482A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09575"/>
          <a:ext cx="200025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76200</xdr:rowOff>
    </xdr:from>
    <xdr:to>
      <xdr:col>3</xdr:col>
      <xdr:colOff>1962150</xdr:colOff>
      <xdr:row>6</xdr:row>
      <xdr:rowOff>209550</xdr:rowOff>
    </xdr:to>
    <xdr:pic>
      <xdr:nvPicPr>
        <xdr:cNvPr id="3" name="Picture 314">
          <a:extLst>
            <a:ext uri="{FF2B5EF4-FFF2-40B4-BE49-F238E27FC236}">
              <a16:creationId xmlns:a16="http://schemas.microsoft.com/office/drawing/2014/main" id="{BE0809D9-CA1E-4C65-99B9-56AEF0BFF1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0525" y="409575"/>
          <a:ext cx="18288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171450</xdr:colOff>
      <xdr:row>2</xdr:row>
      <xdr:rowOff>76200</xdr:rowOff>
    </xdr:from>
    <xdr:to>
      <xdr:col>2</xdr:col>
      <xdr:colOff>1933575</xdr:colOff>
      <xdr:row>6</xdr:row>
      <xdr:rowOff>152400</xdr:rowOff>
    </xdr:to>
    <xdr:pic>
      <xdr:nvPicPr>
        <xdr:cNvPr id="2" name="Picture 297">
          <a:extLst>
            <a:ext uri="{FF2B5EF4-FFF2-40B4-BE49-F238E27FC236}">
              <a16:creationId xmlns:a16="http://schemas.microsoft.com/office/drawing/2014/main" id="{3C8B99A0-6451-4B3F-B427-872F63DB2F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00750" y="409575"/>
          <a:ext cx="176212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95250</xdr:rowOff>
    </xdr:from>
    <xdr:to>
      <xdr:col>3</xdr:col>
      <xdr:colOff>1962150</xdr:colOff>
      <xdr:row>6</xdr:row>
      <xdr:rowOff>38100</xdr:rowOff>
    </xdr:to>
    <xdr:pic>
      <xdr:nvPicPr>
        <xdr:cNvPr id="3" name="Picture 314">
          <a:extLst>
            <a:ext uri="{FF2B5EF4-FFF2-40B4-BE49-F238E27FC236}">
              <a16:creationId xmlns:a16="http://schemas.microsoft.com/office/drawing/2014/main" id="{5F55086C-A26B-4D46-97BF-4373865510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0525" y="428625"/>
          <a:ext cx="18288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123825</xdr:colOff>
      <xdr:row>2</xdr:row>
      <xdr:rowOff>95250</xdr:rowOff>
    </xdr:from>
    <xdr:to>
      <xdr:col>2</xdr:col>
      <xdr:colOff>1952625</xdr:colOff>
      <xdr:row>6</xdr:row>
      <xdr:rowOff>352425</xdr:rowOff>
    </xdr:to>
    <xdr:pic>
      <xdr:nvPicPr>
        <xdr:cNvPr id="2" name="Picture 307">
          <a:extLst>
            <a:ext uri="{FF2B5EF4-FFF2-40B4-BE49-F238E27FC236}">
              <a16:creationId xmlns:a16="http://schemas.microsoft.com/office/drawing/2014/main" id="{95F3EDF3-EE3E-4789-935F-5770B518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3125" y="428625"/>
          <a:ext cx="18288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66674</xdr:colOff>
      <xdr:row>2</xdr:row>
      <xdr:rowOff>76200</xdr:rowOff>
    </xdr:from>
    <xdr:to>
      <xdr:col>3</xdr:col>
      <xdr:colOff>1924049</xdr:colOff>
      <xdr:row>6</xdr:row>
      <xdr:rowOff>209550</xdr:rowOff>
    </xdr:to>
    <xdr:pic>
      <xdr:nvPicPr>
        <xdr:cNvPr id="3" name="Picture 314">
          <a:extLst>
            <a:ext uri="{FF2B5EF4-FFF2-40B4-BE49-F238E27FC236}">
              <a16:creationId xmlns:a16="http://schemas.microsoft.com/office/drawing/2014/main" id="{6F6288DE-55EF-4286-A673-B74608F6954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43849" y="409575"/>
          <a:ext cx="18573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66675</xdr:colOff>
      <xdr:row>2</xdr:row>
      <xdr:rowOff>57151</xdr:rowOff>
    </xdr:from>
    <xdr:to>
      <xdr:col>2</xdr:col>
      <xdr:colOff>1981200</xdr:colOff>
      <xdr:row>5</xdr:row>
      <xdr:rowOff>304801</xdr:rowOff>
    </xdr:to>
    <xdr:pic>
      <xdr:nvPicPr>
        <xdr:cNvPr id="2" name="Picture 316">
          <a:extLst>
            <a:ext uri="{FF2B5EF4-FFF2-40B4-BE49-F238E27FC236}">
              <a16:creationId xmlns:a16="http://schemas.microsoft.com/office/drawing/2014/main" id="{50DD500F-2A53-42F3-8815-EB86873D5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390526"/>
          <a:ext cx="191452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66675</xdr:rowOff>
    </xdr:from>
    <xdr:to>
      <xdr:col>3</xdr:col>
      <xdr:colOff>1905000</xdr:colOff>
      <xdr:row>5</xdr:row>
      <xdr:rowOff>200025</xdr:rowOff>
    </xdr:to>
    <xdr:pic>
      <xdr:nvPicPr>
        <xdr:cNvPr id="3" name="Picture 314">
          <a:extLst>
            <a:ext uri="{FF2B5EF4-FFF2-40B4-BE49-F238E27FC236}">
              <a16:creationId xmlns:a16="http://schemas.microsoft.com/office/drawing/2014/main" id="{239A5065-AD05-4CB5-BA90-062A24BA4F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72425" y="400050"/>
          <a:ext cx="18097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66675</xdr:colOff>
      <xdr:row>2</xdr:row>
      <xdr:rowOff>76200</xdr:rowOff>
    </xdr:from>
    <xdr:to>
      <xdr:col>2</xdr:col>
      <xdr:colOff>1990725</xdr:colOff>
      <xdr:row>6</xdr:row>
      <xdr:rowOff>409575</xdr:rowOff>
    </xdr:to>
    <xdr:pic>
      <xdr:nvPicPr>
        <xdr:cNvPr id="2" name="Picture 312">
          <a:extLst>
            <a:ext uri="{FF2B5EF4-FFF2-40B4-BE49-F238E27FC236}">
              <a16:creationId xmlns:a16="http://schemas.microsoft.com/office/drawing/2014/main" id="{A95432C0-497D-4C06-ADE6-A54C7A7BA4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5975" y="409575"/>
          <a:ext cx="19240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123825</xdr:rowOff>
    </xdr:from>
    <xdr:to>
      <xdr:col>3</xdr:col>
      <xdr:colOff>1990725</xdr:colOff>
      <xdr:row>6</xdr:row>
      <xdr:rowOff>257175</xdr:rowOff>
    </xdr:to>
    <xdr:pic>
      <xdr:nvPicPr>
        <xdr:cNvPr id="3" name="Picture 314">
          <a:extLst>
            <a:ext uri="{FF2B5EF4-FFF2-40B4-BE49-F238E27FC236}">
              <a16:creationId xmlns:a16="http://schemas.microsoft.com/office/drawing/2014/main" id="{3C671A1A-A35B-4858-B95C-946C9EE70C1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53375" y="457200"/>
          <a:ext cx="19145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3328FD1B-0839-4EB5-AF41-065F3F625B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43600" y="390525"/>
          <a:ext cx="1771649"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47624</xdr:rowOff>
    </xdr:from>
    <xdr:to>
      <xdr:col>3</xdr:col>
      <xdr:colOff>1895474</xdr:colOff>
      <xdr:row>6</xdr:row>
      <xdr:rowOff>76199</xdr:rowOff>
    </xdr:to>
    <xdr:pic>
      <xdr:nvPicPr>
        <xdr:cNvPr id="3" name="Picture 314">
          <a:extLst>
            <a:ext uri="{FF2B5EF4-FFF2-40B4-BE49-F238E27FC236}">
              <a16:creationId xmlns:a16="http://schemas.microsoft.com/office/drawing/2014/main" id="{6E4B47AE-122E-4889-9C33-FBDF8296AA1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91474" y="38099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95249</xdr:colOff>
      <xdr:row>2</xdr:row>
      <xdr:rowOff>57149</xdr:rowOff>
    </xdr:from>
    <xdr:to>
      <xdr:col>2</xdr:col>
      <xdr:colOff>1952625</xdr:colOff>
      <xdr:row>6</xdr:row>
      <xdr:rowOff>161925</xdr:rowOff>
    </xdr:to>
    <xdr:pic>
      <xdr:nvPicPr>
        <xdr:cNvPr id="2" name="Picture 312">
          <a:extLst>
            <a:ext uri="{FF2B5EF4-FFF2-40B4-BE49-F238E27FC236}">
              <a16:creationId xmlns:a16="http://schemas.microsoft.com/office/drawing/2014/main" id="{21E8C02E-7532-4F08-A4D7-32EB520BBB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6499" y="390524"/>
          <a:ext cx="1857376" cy="10191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76201</xdr:colOff>
      <xdr:row>2</xdr:row>
      <xdr:rowOff>28574</xdr:rowOff>
    </xdr:from>
    <xdr:to>
      <xdr:col>3</xdr:col>
      <xdr:colOff>1962151</xdr:colOff>
      <xdr:row>6</xdr:row>
      <xdr:rowOff>57149</xdr:rowOff>
    </xdr:to>
    <xdr:pic>
      <xdr:nvPicPr>
        <xdr:cNvPr id="3" name="Picture 314">
          <a:extLst>
            <a:ext uri="{FF2B5EF4-FFF2-40B4-BE49-F238E27FC236}">
              <a16:creationId xmlns:a16="http://schemas.microsoft.com/office/drawing/2014/main" id="{C87114A4-3754-4E8C-80E4-5E2239D7F4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15326" y="361949"/>
          <a:ext cx="188595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1971675</xdr:colOff>
      <xdr:row>6</xdr:row>
      <xdr:rowOff>295275</xdr:rowOff>
    </xdr:to>
    <xdr:pic>
      <xdr:nvPicPr>
        <xdr:cNvPr id="2" name="Picture 297">
          <a:extLst>
            <a:ext uri="{FF2B5EF4-FFF2-40B4-BE49-F238E27FC236}">
              <a16:creationId xmlns:a16="http://schemas.microsoft.com/office/drawing/2014/main" id="{270CC795-3ECB-4555-B5FE-B06E3D4557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09575"/>
          <a:ext cx="192405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28576</xdr:colOff>
      <xdr:row>2</xdr:row>
      <xdr:rowOff>47625</xdr:rowOff>
    </xdr:from>
    <xdr:to>
      <xdr:col>3</xdr:col>
      <xdr:colOff>1962150</xdr:colOff>
      <xdr:row>6</xdr:row>
      <xdr:rowOff>180975</xdr:rowOff>
    </xdr:to>
    <xdr:pic>
      <xdr:nvPicPr>
        <xdr:cNvPr id="3" name="Picture 314">
          <a:extLst>
            <a:ext uri="{FF2B5EF4-FFF2-40B4-BE49-F238E27FC236}">
              <a16:creationId xmlns:a16="http://schemas.microsoft.com/office/drawing/2014/main" id="{09CC17C8-7736-437E-8CB6-1C5506B12E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05751" y="381000"/>
          <a:ext cx="1933574"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1943100</xdr:colOff>
      <xdr:row>6</xdr:row>
      <xdr:rowOff>0</xdr:rowOff>
    </xdr:to>
    <xdr:pic>
      <xdr:nvPicPr>
        <xdr:cNvPr id="2" name="Picture 313">
          <a:extLst>
            <a:ext uri="{FF2B5EF4-FFF2-40B4-BE49-F238E27FC236}">
              <a16:creationId xmlns:a16="http://schemas.microsoft.com/office/drawing/2014/main" id="{EE990BFA-CAE6-43B6-8CD7-9774115C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34075" y="428625"/>
          <a:ext cx="1838325" cy="1247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38099</xdr:colOff>
      <xdr:row>2</xdr:row>
      <xdr:rowOff>57150</xdr:rowOff>
    </xdr:from>
    <xdr:to>
      <xdr:col>3</xdr:col>
      <xdr:colOff>1990724</xdr:colOff>
      <xdr:row>5</xdr:row>
      <xdr:rowOff>361950</xdr:rowOff>
    </xdr:to>
    <xdr:pic>
      <xdr:nvPicPr>
        <xdr:cNvPr id="3" name="Picture 314">
          <a:extLst>
            <a:ext uri="{FF2B5EF4-FFF2-40B4-BE49-F238E27FC236}">
              <a16:creationId xmlns:a16="http://schemas.microsoft.com/office/drawing/2014/main" id="{FFF0E31B-9149-4485-8E80-C6D832117C2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15274" y="390525"/>
          <a:ext cx="19526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95251</xdr:colOff>
      <xdr:row>2</xdr:row>
      <xdr:rowOff>95250</xdr:rowOff>
    </xdr:from>
    <xdr:to>
      <xdr:col>2</xdr:col>
      <xdr:colOff>1933575</xdr:colOff>
      <xdr:row>5</xdr:row>
      <xdr:rowOff>476250</xdr:rowOff>
    </xdr:to>
    <xdr:pic>
      <xdr:nvPicPr>
        <xdr:cNvPr id="2" name="Picture 314">
          <a:extLst>
            <a:ext uri="{FF2B5EF4-FFF2-40B4-BE49-F238E27FC236}">
              <a16:creationId xmlns:a16="http://schemas.microsoft.com/office/drawing/2014/main" id="{49026E9D-3DD3-4E6E-A1B3-DA04E5B3F8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24551" y="428625"/>
          <a:ext cx="1838324"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104775</xdr:rowOff>
    </xdr:from>
    <xdr:to>
      <xdr:col>3</xdr:col>
      <xdr:colOff>1971675</xdr:colOff>
      <xdr:row>5</xdr:row>
      <xdr:rowOff>323850</xdr:rowOff>
    </xdr:to>
    <xdr:pic>
      <xdr:nvPicPr>
        <xdr:cNvPr id="3" name="Picture 314">
          <a:extLst>
            <a:ext uri="{FF2B5EF4-FFF2-40B4-BE49-F238E27FC236}">
              <a16:creationId xmlns:a16="http://schemas.microsoft.com/office/drawing/2014/main" id="{55780227-D8AE-47AC-8C1F-99372D955B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43850" y="438150"/>
          <a:ext cx="19050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2</xdr:col>
      <xdr:colOff>38100</xdr:colOff>
      <xdr:row>2</xdr:row>
      <xdr:rowOff>152400</xdr:rowOff>
    </xdr:from>
    <xdr:to>
      <xdr:col>2</xdr:col>
      <xdr:colOff>1962150</xdr:colOff>
      <xdr:row>5</xdr:row>
      <xdr:rowOff>466725</xdr:rowOff>
    </xdr:to>
    <xdr:pic>
      <xdr:nvPicPr>
        <xdr:cNvPr id="2" name="Picture 315">
          <a:extLst>
            <a:ext uri="{FF2B5EF4-FFF2-40B4-BE49-F238E27FC236}">
              <a16:creationId xmlns:a16="http://schemas.microsoft.com/office/drawing/2014/main" id="{3FE59DAF-5BC9-4F49-870B-A94C2CA39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10250" y="485775"/>
          <a:ext cx="19240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142874</xdr:colOff>
      <xdr:row>2</xdr:row>
      <xdr:rowOff>161924</xdr:rowOff>
    </xdr:from>
    <xdr:to>
      <xdr:col>3</xdr:col>
      <xdr:colOff>1981199</xdr:colOff>
      <xdr:row>5</xdr:row>
      <xdr:rowOff>390524</xdr:rowOff>
    </xdr:to>
    <xdr:pic>
      <xdr:nvPicPr>
        <xdr:cNvPr id="3" name="Picture 13">
          <a:extLst>
            <a:ext uri="{FF2B5EF4-FFF2-40B4-BE49-F238E27FC236}">
              <a16:creationId xmlns:a16="http://schemas.microsoft.com/office/drawing/2014/main" id="{A06D351E-9423-4B77-8BF6-416D3796433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62899" y="495299"/>
          <a:ext cx="18383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2</xdr:col>
      <xdr:colOff>66674</xdr:colOff>
      <xdr:row>2</xdr:row>
      <xdr:rowOff>114300</xdr:rowOff>
    </xdr:from>
    <xdr:to>
      <xdr:col>2</xdr:col>
      <xdr:colOff>1962149</xdr:colOff>
      <xdr:row>7</xdr:row>
      <xdr:rowOff>95250</xdr:rowOff>
    </xdr:to>
    <xdr:pic>
      <xdr:nvPicPr>
        <xdr:cNvPr id="2" name="Picture 326">
          <a:extLst>
            <a:ext uri="{FF2B5EF4-FFF2-40B4-BE49-F238E27FC236}">
              <a16:creationId xmlns:a16="http://schemas.microsoft.com/office/drawing/2014/main" id="{33CA4429-97CC-4F89-A644-78E505B533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38824" y="447675"/>
          <a:ext cx="189547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123824</xdr:rowOff>
    </xdr:from>
    <xdr:to>
      <xdr:col>3</xdr:col>
      <xdr:colOff>1962150</xdr:colOff>
      <xdr:row>6</xdr:row>
      <xdr:rowOff>171449</xdr:rowOff>
    </xdr:to>
    <xdr:pic>
      <xdr:nvPicPr>
        <xdr:cNvPr id="4" name="Picture 12">
          <a:extLst>
            <a:ext uri="{FF2B5EF4-FFF2-40B4-BE49-F238E27FC236}">
              <a16:creationId xmlns:a16="http://schemas.microsoft.com/office/drawing/2014/main" id="{8583E5B8-B1BE-493D-A2FF-81A8A38621B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96225" y="457199"/>
          <a:ext cx="188595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66676</xdr:colOff>
      <xdr:row>2</xdr:row>
      <xdr:rowOff>95250</xdr:rowOff>
    </xdr:from>
    <xdr:to>
      <xdr:col>2</xdr:col>
      <xdr:colOff>1943100</xdr:colOff>
      <xdr:row>6</xdr:row>
      <xdr:rowOff>85725</xdr:rowOff>
    </xdr:to>
    <xdr:pic>
      <xdr:nvPicPr>
        <xdr:cNvPr id="2" name="Picture 323">
          <a:extLst>
            <a:ext uri="{FF2B5EF4-FFF2-40B4-BE49-F238E27FC236}">
              <a16:creationId xmlns:a16="http://schemas.microsoft.com/office/drawing/2014/main" id="{8F21BE10-7611-4B20-AC62-700240EBCB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38826" y="428625"/>
          <a:ext cx="1876424"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123825</xdr:colOff>
      <xdr:row>2</xdr:row>
      <xdr:rowOff>76199</xdr:rowOff>
    </xdr:from>
    <xdr:to>
      <xdr:col>3</xdr:col>
      <xdr:colOff>1952625</xdr:colOff>
      <xdr:row>6</xdr:row>
      <xdr:rowOff>9524</xdr:rowOff>
    </xdr:to>
    <xdr:pic>
      <xdr:nvPicPr>
        <xdr:cNvPr id="3" name="Picture 11">
          <a:extLst>
            <a:ext uri="{FF2B5EF4-FFF2-40B4-BE49-F238E27FC236}">
              <a16:creationId xmlns:a16="http://schemas.microsoft.com/office/drawing/2014/main" id="{A5776B2B-6D85-46C1-B0B1-C5924C431E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43850" y="409574"/>
          <a:ext cx="1828800" cy="1076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95251</xdr:colOff>
      <xdr:row>2</xdr:row>
      <xdr:rowOff>171449</xdr:rowOff>
    </xdr:from>
    <xdr:to>
      <xdr:col>2</xdr:col>
      <xdr:colOff>1971675</xdr:colOff>
      <xdr:row>6</xdr:row>
      <xdr:rowOff>57148</xdr:rowOff>
    </xdr:to>
    <xdr:pic>
      <xdr:nvPicPr>
        <xdr:cNvPr id="2" name="Picture 323">
          <a:extLst>
            <a:ext uri="{FF2B5EF4-FFF2-40B4-BE49-F238E27FC236}">
              <a16:creationId xmlns:a16="http://schemas.microsoft.com/office/drawing/2014/main" id="{8E0BFDB9-EC85-41FE-91A8-FF0A87854D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67401" y="504824"/>
          <a:ext cx="1876424" cy="12191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133351</xdr:rowOff>
    </xdr:from>
    <xdr:to>
      <xdr:col>3</xdr:col>
      <xdr:colOff>1971674</xdr:colOff>
      <xdr:row>5</xdr:row>
      <xdr:rowOff>180975</xdr:rowOff>
    </xdr:to>
    <xdr:pic>
      <xdr:nvPicPr>
        <xdr:cNvPr id="3" name="Picture 12">
          <a:extLst>
            <a:ext uri="{FF2B5EF4-FFF2-40B4-BE49-F238E27FC236}">
              <a16:creationId xmlns:a16="http://schemas.microsoft.com/office/drawing/2014/main" id="{CAC40506-B44F-4FF2-B570-6D30834869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66726"/>
          <a:ext cx="1904999" cy="11906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3</xdr:col>
      <xdr:colOff>38100</xdr:colOff>
      <xdr:row>2</xdr:row>
      <xdr:rowOff>180975</xdr:rowOff>
    </xdr:from>
    <xdr:to>
      <xdr:col>4</xdr:col>
      <xdr:colOff>0</xdr:colOff>
      <xdr:row>5</xdr:row>
      <xdr:rowOff>276225</xdr:rowOff>
    </xdr:to>
    <xdr:pic>
      <xdr:nvPicPr>
        <xdr:cNvPr id="2" name="Picture 11">
          <a:extLst>
            <a:ext uri="{FF2B5EF4-FFF2-40B4-BE49-F238E27FC236}">
              <a16:creationId xmlns:a16="http://schemas.microsoft.com/office/drawing/2014/main" id="{BF9D6D57-F95A-446C-A52B-2081EEA1F33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58125" y="514350"/>
          <a:ext cx="20097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66675</xdr:colOff>
      <xdr:row>2</xdr:row>
      <xdr:rowOff>133350</xdr:rowOff>
    </xdr:from>
    <xdr:to>
      <xdr:col>2</xdr:col>
      <xdr:colOff>1962150</xdr:colOff>
      <xdr:row>5</xdr:row>
      <xdr:rowOff>304800</xdr:rowOff>
    </xdr:to>
    <xdr:pic>
      <xdr:nvPicPr>
        <xdr:cNvPr id="3" name="Picture 330">
          <a:extLst>
            <a:ext uri="{FF2B5EF4-FFF2-40B4-BE49-F238E27FC236}">
              <a16:creationId xmlns:a16="http://schemas.microsoft.com/office/drawing/2014/main" id="{5251F698-E3A9-49DC-BC2E-17CEC1EFD1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38825" y="466725"/>
          <a:ext cx="1895475"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57150</xdr:colOff>
      <xdr:row>2</xdr:row>
      <xdr:rowOff>66675</xdr:rowOff>
    </xdr:from>
    <xdr:to>
      <xdr:col>2</xdr:col>
      <xdr:colOff>1905000</xdr:colOff>
      <xdr:row>6</xdr:row>
      <xdr:rowOff>114300</xdr:rowOff>
    </xdr:to>
    <xdr:pic>
      <xdr:nvPicPr>
        <xdr:cNvPr id="2" name="Picture 330">
          <a:extLst>
            <a:ext uri="{FF2B5EF4-FFF2-40B4-BE49-F238E27FC236}">
              <a16:creationId xmlns:a16="http://schemas.microsoft.com/office/drawing/2014/main" id="{7C0823B1-851C-4D91-B865-7AABE3BECD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300" y="400050"/>
          <a:ext cx="184785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57150</xdr:rowOff>
    </xdr:from>
    <xdr:to>
      <xdr:col>3</xdr:col>
      <xdr:colOff>1962150</xdr:colOff>
      <xdr:row>6</xdr:row>
      <xdr:rowOff>76200</xdr:rowOff>
    </xdr:to>
    <xdr:pic>
      <xdr:nvPicPr>
        <xdr:cNvPr id="3" name="Picture 12">
          <a:extLst>
            <a:ext uri="{FF2B5EF4-FFF2-40B4-BE49-F238E27FC236}">
              <a16:creationId xmlns:a16="http://schemas.microsoft.com/office/drawing/2014/main" id="{312FFA2F-FC4A-45EE-AB9E-6DBE98F802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53375" y="390525"/>
          <a:ext cx="1828800"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66675</xdr:colOff>
      <xdr:row>2</xdr:row>
      <xdr:rowOff>142875</xdr:rowOff>
    </xdr:from>
    <xdr:to>
      <xdr:col>2</xdr:col>
      <xdr:colOff>2009774</xdr:colOff>
      <xdr:row>6</xdr:row>
      <xdr:rowOff>152400</xdr:rowOff>
    </xdr:to>
    <xdr:pic>
      <xdr:nvPicPr>
        <xdr:cNvPr id="2" name="Picture 330">
          <a:extLst>
            <a:ext uri="{FF2B5EF4-FFF2-40B4-BE49-F238E27FC236}">
              <a16:creationId xmlns:a16="http://schemas.microsoft.com/office/drawing/2014/main" id="{34FC8A13-57D9-4854-98E6-325D5BDA55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38825" y="476250"/>
          <a:ext cx="1943099"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38099</xdr:colOff>
      <xdr:row>2</xdr:row>
      <xdr:rowOff>152400</xdr:rowOff>
    </xdr:from>
    <xdr:to>
      <xdr:col>3</xdr:col>
      <xdr:colOff>1971674</xdr:colOff>
      <xdr:row>6</xdr:row>
      <xdr:rowOff>95250</xdr:rowOff>
    </xdr:to>
    <xdr:pic>
      <xdr:nvPicPr>
        <xdr:cNvPr id="3" name="Picture 11">
          <a:extLst>
            <a:ext uri="{FF2B5EF4-FFF2-40B4-BE49-F238E27FC236}">
              <a16:creationId xmlns:a16="http://schemas.microsoft.com/office/drawing/2014/main" id="{718393FF-B4E5-49A3-89A8-1B77CFC1C4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58124" y="485775"/>
          <a:ext cx="1933575"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57149</xdr:colOff>
      <xdr:row>2</xdr:row>
      <xdr:rowOff>114300</xdr:rowOff>
    </xdr:from>
    <xdr:to>
      <xdr:col>2</xdr:col>
      <xdr:colOff>1971674</xdr:colOff>
      <xdr:row>6</xdr:row>
      <xdr:rowOff>266700</xdr:rowOff>
    </xdr:to>
    <xdr:pic>
      <xdr:nvPicPr>
        <xdr:cNvPr id="2" name="Picture 2">
          <a:extLst>
            <a:ext uri="{FF2B5EF4-FFF2-40B4-BE49-F238E27FC236}">
              <a16:creationId xmlns:a16="http://schemas.microsoft.com/office/drawing/2014/main" id="{A19B3B8F-F491-421B-90D3-7496D0CD23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29299" y="447675"/>
          <a:ext cx="1914525" cy="1295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152400</xdr:rowOff>
    </xdr:from>
    <xdr:to>
      <xdr:col>3</xdr:col>
      <xdr:colOff>1990725</xdr:colOff>
      <xdr:row>6</xdr:row>
      <xdr:rowOff>104775</xdr:rowOff>
    </xdr:to>
    <xdr:pic>
      <xdr:nvPicPr>
        <xdr:cNvPr id="3" name="Picture 2">
          <a:extLst>
            <a:ext uri="{FF2B5EF4-FFF2-40B4-BE49-F238E27FC236}">
              <a16:creationId xmlns:a16="http://schemas.microsoft.com/office/drawing/2014/main" id="{139AF57E-F4F2-4576-8EEE-C91543FE5A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85775"/>
          <a:ext cx="19240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3</xdr:col>
      <xdr:colOff>47625</xdr:colOff>
      <xdr:row>2</xdr:row>
      <xdr:rowOff>104774</xdr:rowOff>
    </xdr:from>
    <xdr:to>
      <xdr:col>3</xdr:col>
      <xdr:colOff>1981201</xdr:colOff>
      <xdr:row>5</xdr:row>
      <xdr:rowOff>180974</xdr:rowOff>
    </xdr:to>
    <xdr:pic>
      <xdr:nvPicPr>
        <xdr:cNvPr id="2" name="Picture 11">
          <a:extLst>
            <a:ext uri="{FF2B5EF4-FFF2-40B4-BE49-F238E27FC236}">
              <a16:creationId xmlns:a16="http://schemas.microsoft.com/office/drawing/2014/main" id="{992F3A73-6749-40F9-8151-8B4C4968A5D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67650" y="438149"/>
          <a:ext cx="1933576"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85724</xdr:colOff>
      <xdr:row>2</xdr:row>
      <xdr:rowOff>104775</xdr:rowOff>
    </xdr:from>
    <xdr:to>
      <xdr:col>2</xdr:col>
      <xdr:colOff>1962149</xdr:colOff>
      <xdr:row>6</xdr:row>
      <xdr:rowOff>95250</xdr:rowOff>
    </xdr:to>
    <xdr:pic>
      <xdr:nvPicPr>
        <xdr:cNvPr id="3" name="Picture 326">
          <a:extLst>
            <a:ext uri="{FF2B5EF4-FFF2-40B4-BE49-F238E27FC236}">
              <a16:creationId xmlns:a16="http://schemas.microsoft.com/office/drawing/2014/main" id="{656BB956-63C5-4D58-84DC-5D4C5B51CA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857874" y="438150"/>
          <a:ext cx="18764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3</xdr:col>
      <xdr:colOff>66675</xdr:colOff>
      <xdr:row>2</xdr:row>
      <xdr:rowOff>66675</xdr:rowOff>
    </xdr:from>
    <xdr:to>
      <xdr:col>3</xdr:col>
      <xdr:colOff>1981200</xdr:colOff>
      <xdr:row>6</xdr:row>
      <xdr:rowOff>66675</xdr:rowOff>
    </xdr:to>
    <xdr:pic>
      <xdr:nvPicPr>
        <xdr:cNvPr id="2" name="Picture 11">
          <a:extLst>
            <a:ext uri="{FF2B5EF4-FFF2-40B4-BE49-F238E27FC236}">
              <a16:creationId xmlns:a16="http://schemas.microsoft.com/office/drawing/2014/main" id="{14234F56-0C0F-4CEB-B5FD-D4695EDF1F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86700" y="400050"/>
          <a:ext cx="19145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66676</xdr:colOff>
      <xdr:row>2</xdr:row>
      <xdr:rowOff>85726</xdr:rowOff>
    </xdr:from>
    <xdr:to>
      <xdr:col>2</xdr:col>
      <xdr:colOff>1962150</xdr:colOff>
      <xdr:row>6</xdr:row>
      <xdr:rowOff>123826</xdr:rowOff>
    </xdr:to>
    <xdr:pic>
      <xdr:nvPicPr>
        <xdr:cNvPr id="3" name="Picture 330">
          <a:extLst>
            <a:ext uri="{FF2B5EF4-FFF2-40B4-BE49-F238E27FC236}">
              <a16:creationId xmlns:a16="http://schemas.microsoft.com/office/drawing/2014/main" id="{F538B9F0-CBF3-4400-9624-BDED89185D5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838826" y="419101"/>
          <a:ext cx="1895474"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2</xdr:col>
      <xdr:colOff>104775</xdr:colOff>
      <xdr:row>2</xdr:row>
      <xdr:rowOff>114300</xdr:rowOff>
    </xdr:from>
    <xdr:to>
      <xdr:col>2</xdr:col>
      <xdr:colOff>2000250</xdr:colOff>
      <xdr:row>6</xdr:row>
      <xdr:rowOff>219076</xdr:rowOff>
    </xdr:to>
    <xdr:pic>
      <xdr:nvPicPr>
        <xdr:cNvPr id="2" name="Picture 330">
          <a:extLst>
            <a:ext uri="{FF2B5EF4-FFF2-40B4-BE49-F238E27FC236}">
              <a16:creationId xmlns:a16="http://schemas.microsoft.com/office/drawing/2014/main" id="{177FB9DC-B078-41DB-95CF-46DEF5AB41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76925" y="447675"/>
          <a:ext cx="1895475" cy="12477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47624</xdr:colOff>
      <xdr:row>2</xdr:row>
      <xdr:rowOff>114300</xdr:rowOff>
    </xdr:from>
    <xdr:to>
      <xdr:col>3</xdr:col>
      <xdr:colOff>1962149</xdr:colOff>
      <xdr:row>6</xdr:row>
      <xdr:rowOff>123825</xdr:rowOff>
    </xdr:to>
    <xdr:pic>
      <xdr:nvPicPr>
        <xdr:cNvPr id="3" name="Picture 11">
          <a:extLst>
            <a:ext uri="{FF2B5EF4-FFF2-40B4-BE49-F238E27FC236}">
              <a16:creationId xmlns:a16="http://schemas.microsoft.com/office/drawing/2014/main" id="{F9048EE5-4FD9-4866-B3DF-081E818E8E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67649" y="447675"/>
          <a:ext cx="191452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2</xdr:col>
      <xdr:colOff>47625</xdr:colOff>
      <xdr:row>2</xdr:row>
      <xdr:rowOff>114300</xdr:rowOff>
    </xdr:from>
    <xdr:to>
      <xdr:col>2</xdr:col>
      <xdr:colOff>1943100</xdr:colOff>
      <xdr:row>6</xdr:row>
      <xdr:rowOff>190500</xdr:rowOff>
    </xdr:to>
    <xdr:pic>
      <xdr:nvPicPr>
        <xdr:cNvPr id="2" name="Picture 327">
          <a:extLst>
            <a:ext uri="{FF2B5EF4-FFF2-40B4-BE49-F238E27FC236}">
              <a16:creationId xmlns:a16="http://schemas.microsoft.com/office/drawing/2014/main" id="{E1A78552-AA99-4E2E-9B55-5C49D7CF5F5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19775" y="438150"/>
          <a:ext cx="1895475" cy="1219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76201</xdr:rowOff>
    </xdr:from>
    <xdr:to>
      <xdr:col>3</xdr:col>
      <xdr:colOff>2009775</xdr:colOff>
      <xdr:row>6</xdr:row>
      <xdr:rowOff>142875</xdr:rowOff>
    </xdr:to>
    <xdr:pic>
      <xdr:nvPicPr>
        <xdr:cNvPr id="3" name="Picture 11">
          <a:extLst>
            <a:ext uri="{FF2B5EF4-FFF2-40B4-BE49-F238E27FC236}">
              <a16:creationId xmlns:a16="http://schemas.microsoft.com/office/drawing/2014/main" id="{BF03C6CB-AF2E-4D38-93A5-EC4E6B3A30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86700" y="400051"/>
          <a:ext cx="1943100" cy="12096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2</xdr:col>
      <xdr:colOff>28575</xdr:colOff>
      <xdr:row>2</xdr:row>
      <xdr:rowOff>114300</xdr:rowOff>
    </xdr:from>
    <xdr:to>
      <xdr:col>2</xdr:col>
      <xdr:colOff>1971675</xdr:colOff>
      <xdr:row>6</xdr:row>
      <xdr:rowOff>95250</xdr:rowOff>
    </xdr:to>
    <xdr:pic>
      <xdr:nvPicPr>
        <xdr:cNvPr id="2" name="Picture 326">
          <a:extLst>
            <a:ext uri="{FF2B5EF4-FFF2-40B4-BE49-F238E27FC236}">
              <a16:creationId xmlns:a16="http://schemas.microsoft.com/office/drawing/2014/main" id="{F9F59E98-D5C0-4759-BC6E-CFBD66971B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00725" y="447675"/>
          <a:ext cx="1943100"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114300</xdr:colOff>
      <xdr:row>2</xdr:row>
      <xdr:rowOff>104775</xdr:rowOff>
    </xdr:from>
    <xdr:to>
      <xdr:col>3</xdr:col>
      <xdr:colOff>2019299</xdr:colOff>
      <xdr:row>6</xdr:row>
      <xdr:rowOff>57149</xdr:rowOff>
    </xdr:to>
    <xdr:pic>
      <xdr:nvPicPr>
        <xdr:cNvPr id="3" name="Picture 12">
          <a:extLst>
            <a:ext uri="{FF2B5EF4-FFF2-40B4-BE49-F238E27FC236}">
              <a16:creationId xmlns:a16="http://schemas.microsoft.com/office/drawing/2014/main" id="{D9C3E886-0488-4991-86E4-CA419AB0C9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934325" y="438150"/>
          <a:ext cx="1904999" cy="1095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45" xr16:uid="{C96962C5-7FC2-44EB-99A3-EC0BBCB873FF}"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AF_MM" headers="0" connectionId="49" xr16:uid="{49908ADD-0353-45C0-9BC2-A2A4BC5B9F7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AF_GOV_SEC" connectionId="45" xr16:uid="{F434C99F-404C-4018-92D3-19FB4953631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AF_Mutual_F_Units_1" headers="0" connectionId="30" xr16:uid="{882A5E23-A036-478B-B95D-C791D62E830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AF_EQ" connectionId="43" xr16:uid="{F9761D4D-CC12-4141-B439-8213195A3D4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AFNAV" headers="0" connectionId="51" xr16:uid="{38F8FEE2-AFD5-4EA2-AAD2-ED50F429588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AF_EQ_Related" headers="0" connectionId="44" xr16:uid="{7A5BF664-9641-4821-A6D7-A8CC29A8DFB2}"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AF_Debt_Related" headers="0" connectionId="47" xr16:uid="{C88DF1D3-F41F-46B7-9F18-E0D7ADB2F5B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BAF_EQ_Related" headers="0" connectionId="54" xr16:uid="{974C105E-ED0E-4904-A8B9-870B1B38714D}"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BAF_GOV_SEC" connectionId="55" xr16:uid="{DC235F86-8F70-40AA-8728-650A98449E7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56" xr16:uid="{E131B439-5389-4741-9C57-8B73AD40868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BAFNAV" headers="0" connectionId="57" xr16:uid="{AD5DE43E-2695-4939-B286-60BE4E7053D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BAF_EQ" connectionId="53" xr16:uid="{F4BE2589-C8B9-4C1E-A8AC-498C6350D43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MIFNAV" headers="0" connectionId="76" xr16:uid="{CE82E12B-1A37-4F55-B0D8-3BEA88DDFFE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MIF_Mutual_F_Units_1" headers="0" connectionId="70" xr16:uid="{3FCE4C4D-F135-49A3-9E5C-222F5FFC486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MIF_EQ_Related" headers="0" connectionId="73" xr16:uid="{7060C523-B370-4469-92FB-3E852F91C3C8}"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MIF_EQ" connectionId="72" xr16:uid="{79CF202B-61A4-4470-955E-171200381E6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MIF_GOV_SEC" connectionId="74" xr16:uid="{008CDC6E-D454-4F72-A522-CB7840A36C8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MIF_Debt_Related" headers="0" connectionId="75" xr16:uid="{C71D38A7-1A34-4F11-8324-5258D8DEDF4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MAOF_EQ" connectionId="107" xr16:uid="{A1CB6D61-EFE1-496D-88C2-E9081D41AE7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MAOF_GOV_SEC" connectionId="109" xr16:uid="{E0725B44-D380-419A-B623-562E8C3FAA4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MAOF_EQ_Related" headers="0" connectionId="108" xr16:uid="{F80E64B4-3666-4F15-96A3-EE51B6014FC6}"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MAOF_MM" headers="0" connectionId="111" xr16:uid="{F3E5E560-E6BC-482B-8C57-963EE807197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10" xr16:uid="{54B1627E-4A80-404F-B90A-570814B1455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MAOFNAV" headers="0" connectionId="112" xr16:uid="{9AB7D4BD-7FA2-49F0-A589-0B2A1DD58C9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EGF_EQ" connectionId="86" xr16:uid="{4A2C11BF-63AD-4398-AB9D-94D36165B7E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EGF_GOV_SEC" connectionId="87" xr16:uid="{3735B8B4-B645-4B9E-83A4-57D84C4C555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88" xr16:uid="{74B90926-77A2-4EFF-8178-090C7877846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EGF_MM" headers="0" connectionId="89" xr16:uid="{CED0A6DB-9746-4424-AFBC-458F5169979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EGFNAV" headers="0" connectionId="90" xr16:uid="{91143E59-F73B-488E-A260-9463CD0BBFD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TOFE_EQ" connectionId="102" xr16:uid="{08DA0AB9-A5A8-476C-BD98-DA17C1AA30B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TOFE_EQ_Related" headers="0" connectionId="103" xr16:uid="{A508E543-5719-426A-94CD-233A3A0B9815}"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TOFENAV" headers="0" connectionId="104" xr16:uid="{575A1B5C-D82B-4207-968C-49BBCA70ECA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EOF_EQ" connectionId="100" xr16:uid="{6AD72C04-6A52-4A7B-A4D7-25AAC3BCA5B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EOFNAV" headers="0" connectionId="101" xr16:uid="{22AD2607-C6B4-4429-B370-E30A7E79DAD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INR_EQ" connectionId="105" xr16:uid="{CDEFAE7E-F4FE-4E1C-890E-AA4A027194C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INRNAV" headers="0" connectionId="106" xr16:uid="{8C69C74C-4CD8-4275-81FE-DCECA75FFCC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SCAPF_EQ" connectionId="141" xr16:uid="{29890913-C3D2-497B-AEB3-BC835A490EA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SCAPFNAV" headers="0" connectionId="142" xr16:uid="{96A2FE34-22E6-4505-9657-196A0F19AF9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EQPEF_EQ" connectionId="69" xr16:uid="{D19FBF70-739B-437A-BC83-C7FD60AA35B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EQPEFNAV" headers="0" connectionId="71" xr16:uid="{6E9EA242-7650-445C-A551-5E92C589754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MCAPF_EQ" connectionId="79" xr16:uid="{FC2EE1CF-243B-4B16-A054-C31D1ACCA1D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MCAPFNAV" headers="0" connectionId="80" xr16:uid="{17BD155D-CE64-491B-9B94-C62FDE46D2A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FEFNAV" headers="0" connectionId="82" xr16:uid="{AF4212CD-52D0-4ED7-BAC8-3C58DCD6A50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FEF_EQ" connectionId="81" xr16:uid="{528762A8-2E21-4FB7-BC37-132D1AA1964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TSF96_EQ" connectionId="96" xr16:uid="{C812442F-CE22-4BB3-A775-243A3BD4FAA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TSF96NAV" headers="0" connectionId="97" xr16:uid="{B4D53860-CD78-4FC8-BDB1-4D128750C3A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DIVYF_EQ" connectionId="65" xr16:uid="{9C7B01F8-07E9-43EA-870E-473CB8F6956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DIVYF_GOV_SEC" connectionId="66" xr16:uid="{E97315BE-0203-4C1F-A866-AF282354472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DIVYF_Debt_Related" headers="0" connectionId="67" xr16:uid="{AF9095E2-3DDC-48A3-8AAF-E86B0108232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DIVYFNAV" headers="0" connectionId="68" xr16:uid="{35415704-DB32-4E0F-B9CA-5531D151DB6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BFSFNAV" headers="0" connectionId="59" xr16:uid="{C91335CB-44BD-4FC1-9EA1-60E58E73FB7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BFSF_EQ" connectionId="58" xr16:uid="{4931341B-04A2-4FCB-BB25-90597964B35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DIF_Foreign_Units" connectionId="63" xr16:uid="{C9FD6203-5FB3-4FB9-B499-71C9666B3FF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DIFNAV" headers="0" connectionId="64" xr16:uid="{5620E42B-B54A-430D-972A-D839BF35FB1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DIF_EQ" connectionId="62" xr16:uid="{5844E911-7397-47D3-8666-02DCF431F23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ICF_EQ" connectionId="91" xr16:uid="{73032E36-DCDC-4C81-A997-DDE6CF8067A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ICF_Debt_Related" connectionId="92" xr16:uid="{BC4CF997-7FB0-4E7A-8DE1-72E3FAFEEF5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ICFNAV" headers="0" connectionId="93" xr16:uid="{F497F1E6-983E-4E80-A0F7-A6ECD2D2F66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IPHFNAV" headers="0" connectionId="95" xr16:uid="{1F13D22A-3FA5-4677-8855-B0E8D477851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IPHF_EQ" connectionId="94" xr16:uid="{BDC9DEAF-4F13-48C8-83FC-3B2B78DE01C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REF_EQ" connectionId="130" xr16:uid="{58041379-8245-43F4-8760-AC4A0F12014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REFNAV" headers="0" connectionId="131" xr16:uid="{E8724159-8DE5-40BA-A8FA-00C250D4A9B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ISFNAV" headers="0" connectionId="99" xr16:uid="{5625EAA7-56E1-4E7E-A0A1-D16298C3164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ISF_EQ" connectionId="98" xr16:uid="{F4A1B544-5BD6-4880-91C7-C9B7A00E0A1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IFSANAV" headers="0" connectionId="140" xr16:uid="{AB94146B-2E2C-4623-90FD-1D1610939A8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IFSA_EQ" connectionId="139" xr16:uid="{23582290-D21F-4848-B862-EC3363D14CB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IFNA_Debt_Related" connectionId="117" xr16:uid="{56235772-15D7-4AF4-8DD3-EA99B489C35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IFNANAV" headers="0" connectionId="118" xr16:uid="{074D808E-AAC6-4159-9895-E094D53C93E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IFNA_EQ" connectionId="116" xr16:uid="{CF6FBC70-D3D2-4B4B-8EBB-AEF6BBDACD9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NPBETF_EQ" connectionId="125" xr16:uid="{2B7A96A7-8B49-4241-9F78-5141A87D436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NPBETFNAV" headers="0" connectionId="126" xr16:uid="{828C32CF-9D67-4956-8303-B70230CD551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NETF_EQ" connectionId="113" xr16:uid="{6EBDD5FF-32DE-4E37-A8B6-C0CDFBB3534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NETF_Debt_Related" connectionId="114" xr16:uid="{9A40FCD2-5BD8-49BC-96B4-E26593B395A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NETFNAV" headers="0" connectionId="115" xr16:uid="{99E03BB5-0F1B-409D-BF78-BA9D9D49B08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NIDETF_EQ" connectionId="121" xr16:uid="{9161B9B3-F656-4C08-AC61-B6C8B3B4F18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NIDETFNAV" headers="0" connectionId="122" xr16:uid="{B763885A-4A09-4346-9F71-81FDF00B139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19" xr16:uid="{5F3CBE4C-4DF2-4617-A4DC-28E6A9BA1B1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NIDFOFNAV" headers="0" connectionId="120" xr16:uid="{59E2487B-73B1-43C7-BB2C-C53A6433D74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CSNAV" headers="0" connectionId="78" xr16:uid="{AA5AFA4A-3B99-4512-90A2-D61305ADDC5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CS_EQ" connectionId="77" xr16:uid="{6C50BDE3-0794-47A9-8CE0-2DF51603578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YCF_EQ" connectionId="143" xr16:uid="{47A42B2F-221F-46E9-92B3-37C26A4D311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YCFNAV" headers="0" connectionId="144" xr16:uid="{0F92D4E2-0D7C-4EC5-83BC-479BAD876CF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BCF_EQ" connectionId="60" xr16:uid="{4880C86A-2098-41FF-8837-EC5A285389D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BCFNAV" headers="0" connectionId="61" xr16:uid="{B04311AC-CBD0-46E5-8191-89C196B7BDF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QNTF_EQ" connectionId="127" xr16:uid="{7953D634-B74C-4CF6-A494-B28FE76038F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QNTF_Debt_Related" connectionId="128" xr16:uid="{D2F8977E-48A0-4B99-944A-476E8CAB000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QNTFNAV" headers="0" connectionId="129" xr16:uid="{0AD9F1E5-889D-406D-B13F-F803D0434A2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HOF_EQ" connectionId="83" xr16:uid="{47E7B156-E27E-4CBF-A561-C3D3753DF86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HOF_EQ_Related" headers="0" connectionId="84" xr16:uid="{F0F2849A-1A7B-434D-A0C1-09C38B05211B}"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HOFNAV" headers="0" connectionId="85" xr16:uid="{67E509EA-346B-4FF0-8ABD-BEC4E4D1280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NMMIF_EQ" connectionId="123" xr16:uid="{DB4CBB01-A5DE-4BD8-85FE-110A2B22D18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NMMIFNAV" headers="0" connectionId="124" xr16:uid="{DAA63EC1-424F-4232-9E2D-579F90AF419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RSFPNAV" headers="0" connectionId="138" xr16:uid="{AA93F58D-1285-4CA9-B8A8-9594A5556A8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RSFP_EQ" connectionId="137" xr16:uid="{10088EA7-498B-499E-8831-EBFD9ED02E6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RSFM_EQ" connectionId="132" xr16:uid="{97D09DAF-30F2-48B7-87AD-8CF2326E00F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RSFM_GOV_SEC" connectionId="133" xr16:uid="{A34EA742-6AD6-4B23-A650-74C05B4FB62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34" xr16:uid="{9C3AE232-4070-49A1-BCF3-D066E73C827F}"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RSFM_Debt_Related_UNLISTED" headers="0" connectionId="135" xr16:uid="{585627E2-91FE-4869-85B9-BA769400D201}"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RSFMNAV" headers="0" connectionId="136" xr16:uid="{E2639A14-2E6E-4A82-88CD-A2C721A4F3D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RSFCNAV" headers="0" connectionId="26" xr16:uid="{E461CFB8-A491-4E85-9667-A98A379790E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25" xr16:uid="{158FCD9D-25CE-45B6-8A65-644D19C5402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RSFC_GOV_SEC" connectionId="24" xr16:uid="{9884F767-4351-45F9-9E4D-9D36F50D512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RSFC_EQ" connectionId="23" xr16:uid="{235938F4-1EC7-43EA-A207-DD617BEC13B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LF_MM" headers="0" connectionId="17" xr16:uid="{9662E2D2-233B-40BE-99D5-EA7BB0DDB78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LF_GOV_SEC" connectionId="16" xr16:uid="{6D6D4A05-539C-476D-AD3A-DB07E17B5D2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LFNAV" headers="0" connectionId="18" xr16:uid="{B8B41306-B200-4777-806B-1FF5239DEDE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STBFNAV" headers="0" connectionId="34" xr16:uid="{6CDA938A-DCD3-45F9-8058-8CD2CC4B48E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STBF_Debt_Related_UNLISTED" headers="0" connectionId="29" xr16:uid="{BA672C21-BC75-4595-8166-2F6C495844A3}"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AF_Mutual_F_Units_1" headers="0" connectionId="31" xr16:uid="{411F9BD4-4415-4A61-A157-020FB4B90FA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STBF_GOV_SEC" connectionId="27" xr16:uid="{374A030E-17C9-486F-A5C9-B12FAA44E78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STBF_MM" headers="0" connectionId="33" xr16:uid="{BD1B565F-7F80-4B59-8816-7445EDE6CDE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28" xr16:uid="{718309A2-C97D-4D52-ACD0-EA2DC4B9F68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FFNAV" headers="0" connectionId="38" xr16:uid="{C028D5E0-1704-4FED-B018-DF281F42858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FF_MM" headers="0" connectionId="37" xr16:uid="{C477E725-A4C9-4B63-91EB-1C735031A04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FF_Debt_Related" headers="0" connectionId="36" xr16:uid="{F7F42778-A16C-46C0-B224-8132291453A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FF_GOV_SEC" connectionId="35" xr16:uid="{95D76A95-AD3D-460E-85BE-4D72AA3D862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FRF_GOV_SEC" connectionId="10" xr16:uid="{A55413F0-8AEC-40EB-A0F6-B279A007F94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FRFNAV" headers="0" connectionId="12" xr16:uid="{A7150894-E12C-4E59-BFBE-5B51B4434D1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11" xr16:uid="{94681518-9C3A-4F3B-AF59-C2F16166892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FRSTFNAV" headers="0" connectionId="52" xr16:uid="{EA191869-DC04-4195-B17C-B8EC56221B7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FRSTF_MM" headers="0" connectionId="50" xr16:uid="{C5D02A1E-5C4B-4521-B22E-7FF55C18097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FRSTF_Debt_Related" headers="0" connectionId="48" xr16:uid="{AC4B5567-6AD9-4A5C-9D5A-1C7BF1589C7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FRSTF_GOV_SEC" connectionId="46" xr16:uid="{B1D8C9AC-BC6E-4C67-A0B2-A6CC13BF553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40" xr16:uid="{F7DDBC35-AFD4-4F59-9C7B-91797A6DD88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USTF_GOV_SEC" connectionId="39" xr16:uid="{AABD7E04-0733-45C1-9172-89857BB10B7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USTFNAV" headers="0" connectionId="42" xr16:uid="{53AC1CF0-4127-4A62-882B-D1391F6B17D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USTF_MM" headers="0" connectionId="41" xr16:uid="{86FD59CA-67D6-4FE8-9AAF-AF7A0077BDC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OFNAV" headers="0" connectionId="22" xr16:uid="{97A74070-F740-4752-9DB4-EC722DC537C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CORPBFNAV" headers="0" connectionId="7" xr16:uid="{51455910-891A-4EF9-A58D-DDB5F98DAC5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6" xr16:uid="{EA5184C0-2FD8-4FDC-95D2-523E202A253E}"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CORPBF_GOV_SEC" connectionId="5" xr16:uid="{3ECB148E-A1AC-453C-AAD2-4A60ABF777A1}"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AF_Mutual_F_Units_1" headers="0" connectionId="32" xr16:uid="{68B5F348-909D-41AF-9EB2-B5ED259C957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GSFRNAV" headers="0" connectionId="15" xr16:uid="{EB2B14C9-F67E-4BE5-B0AB-ED05F3AAE47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GSFR_MM" headers="0" connectionId="14" xr16:uid="{EC947FD0-A28E-42BB-917E-08C6422DD97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GSFR_GOV_SEC" connectionId="13" xr16:uid="{342B957A-6C8A-45D1-AD2B-1E9F722563F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BPSUFNAV" headers="0" connectionId="4" xr16:uid="{3662F2F1-E18B-4C52-95A3-519782589DD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BPSUF_MM" headers="0" connectionId="3" xr16:uid="{A06D8138-17DB-443C-8B44-0BA98699F12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BPSUF_Debt_Related" headers="0" connectionId="2" xr16:uid="{7ED27132-99A4-423B-95EC-A3079C2CCF2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BPSUF_GOV_SEC" connectionId="1" xr16:uid="{2919D082-D2AF-4B54-A489-05FBD523314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NSIFDEC27_GOV_SEC" connectionId="19" xr16:uid="{7BCE1E40-2F38-41C8-B4FD-0B2ABEBAD33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NSIFDEC27NAV" headers="0" connectionId="21" xr16:uid="{0F06238E-4B73-4621-A286-61593045089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20" xr16:uid="{7CBD86CC-5FA1-463A-9BE3-0C5FC592BC5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CIGIF0426_GOV_SEC" connectionId="8" xr16:uid="{78C0F1A9-2080-4447-A850-C4635201198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CIGIF0426NAV" headers="0" connectionId="9" xr16:uid="{2643F69F-0F23-43AE-A32F-D3CBCB66F03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queryTable" Target="../queryTables/queryTable8.xml"/><Relationship Id="rId3" Type="http://schemas.openxmlformats.org/officeDocument/2006/relationships/queryTable" Target="../queryTables/queryTable3.xml"/><Relationship Id="rId7" Type="http://schemas.openxmlformats.org/officeDocument/2006/relationships/queryTable" Target="../queryTables/queryTable7.xml"/><Relationship Id="rId2" Type="http://schemas.openxmlformats.org/officeDocument/2006/relationships/queryTable" Target="../queryTables/queryTable2.xml"/><Relationship Id="rId1" Type="http://schemas.openxmlformats.org/officeDocument/2006/relationships/drawing" Target="../drawings/drawing1.xml"/><Relationship Id="rId6" Type="http://schemas.openxmlformats.org/officeDocument/2006/relationships/queryTable" Target="../queryTables/queryTable6.xml"/><Relationship Id="rId5" Type="http://schemas.openxmlformats.org/officeDocument/2006/relationships/queryTable" Target="../queryTables/queryTable5.xml"/><Relationship Id="rId4" Type="http://schemas.openxmlformats.org/officeDocument/2006/relationships/queryTable" Target="../queryTables/queryTable4.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9.xml"/><Relationship Id="rId7" Type="http://schemas.openxmlformats.org/officeDocument/2006/relationships/queryTable" Target="../queryTables/queryTable13.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queryTable" Target="../queryTables/queryTable12.xml"/><Relationship Id="rId5" Type="http://schemas.openxmlformats.org/officeDocument/2006/relationships/queryTable" Target="../queryTables/queryTable11.xml"/><Relationship Id="rId4" Type="http://schemas.openxmlformats.org/officeDocument/2006/relationships/queryTable" Target="../queryTables/queryTable10.xml"/></Relationships>
</file>

<file path=xl/worksheets/_rels/sheet6.xml.rels><?xml version="1.0" encoding="UTF-8" standalone="yes"?>
<Relationships xmlns="http://schemas.openxmlformats.org/package/2006/relationships"><Relationship Id="rId8" Type="http://schemas.openxmlformats.org/officeDocument/2006/relationships/queryTable" Target="../queryTables/queryTable19.xml"/><Relationship Id="rId3" Type="http://schemas.openxmlformats.org/officeDocument/2006/relationships/queryTable" Target="../queryTables/queryTable14.xml"/><Relationship Id="rId7" Type="http://schemas.openxmlformats.org/officeDocument/2006/relationships/queryTable" Target="../queryTables/queryTable18.xml"/><Relationship Id="rId2" Type="http://schemas.openxmlformats.org/officeDocument/2006/relationships/drawing" Target="../drawings/drawing3.xml"/><Relationship Id="rId1" Type="http://schemas.openxmlformats.org/officeDocument/2006/relationships/printerSettings" Target="../printerSettings/printerSettings4.bin"/><Relationship Id="rId6" Type="http://schemas.openxmlformats.org/officeDocument/2006/relationships/queryTable" Target="../queryTables/queryTable17.xml"/><Relationship Id="rId5" Type="http://schemas.openxmlformats.org/officeDocument/2006/relationships/queryTable" Target="../queryTables/queryTable16.xml"/><Relationship Id="rId4" Type="http://schemas.openxmlformats.org/officeDocument/2006/relationships/queryTable" Target="../queryTables/queryTable15.xml"/></Relationships>
</file>

<file path=xl/worksheets/_rels/sheet7.xml.rels><?xml version="1.0" encoding="UTF-8" standalone="yes"?>
<Relationships xmlns="http://schemas.openxmlformats.org/package/2006/relationships"><Relationship Id="rId8" Type="http://schemas.openxmlformats.org/officeDocument/2006/relationships/queryTable" Target="../queryTables/queryTable25.xml"/><Relationship Id="rId3" Type="http://schemas.openxmlformats.org/officeDocument/2006/relationships/queryTable" Target="../queryTables/queryTable20.xml"/><Relationship Id="rId7" Type="http://schemas.openxmlformats.org/officeDocument/2006/relationships/queryTable" Target="../queryTables/queryTable24.x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openxmlformats.org/officeDocument/2006/relationships/queryTable" Target="../queryTables/queryTable23.xml"/><Relationship Id="rId5" Type="http://schemas.openxmlformats.org/officeDocument/2006/relationships/queryTable" Target="../queryTables/queryTable22.xml"/><Relationship Id="rId4" Type="http://schemas.openxmlformats.org/officeDocument/2006/relationships/queryTable" Target="../queryTables/queryTable21.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27.xml"/><Relationship Id="rId2" Type="http://schemas.openxmlformats.org/officeDocument/2006/relationships/queryTable" Target="../queryTables/queryTable26.xml"/><Relationship Id="rId1" Type="http://schemas.openxmlformats.org/officeDocument/2006/relationships/drawing" Target="../drawings/drawing5.xml"/><Relationship Id="rId6" Type="http://schemas.openxmlformats.org/officeDocument/2006/relationships/queryTable" Target="../queryTables/queryTable30.xml"/><Relationship Id="rId5" Type="http://schemas.openxmlformats.org/officeDocument/2006/relationships/queryTable" Target="../queryTables/queryTable29.xml"/><Relationship Id="rId4" Type="http://schemas.openxmlformats.org/officeDocument/2006/relationships/queryTable" Target="../queryTables/queryTable28.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32.xml"/><Relationship Id="rId2" Type="http://schemas.openxmlformats.org/officeDocument/2006/relationships/queryTable" Target="../queryTables/queryTable31.xml"/><Relationship Id="rId1" Type="http://schemas.openxmlformats.org/officeDocument/2006/relationships/drawing" Target="../drawings/drawing6.xml"/><Relationship Id="rId4" Type="http://schemas.openxmlformats.org/officeDocument/2006/relationships/queryTable" Target="../queryTables/queryTable33.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35.xml"/><Relationship Id="rId2" Type="http://schemas.openxmlformats.org/officeDocument/2006/relationships/queryTable" Target="../queryTables/queryTable34.x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37.xml"/><Relationship Id="rId2" Type="http://schemas.openxmlformats.org/officeDocument/2006/relationships/queryTable" Target="../queryTables/queryTable36.x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39.xml"/><Relationship Id="rId2" Type="http://schemas.openxmlformats.org/officeDocument/2006/relationships/queryTable" Target="../queryTables/queryTable38.xml"/><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41.xml"/><Relationship Id="rId2" Type="http://schemas.openxmlformats.org/officeDocument/2006/relationships/queryTable" Target="../queryTables/queryTable40.xml"/><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43.xml"/><Relationship Id="rId2" Type="http://schemas.openxmlformats.org/officeDocument/2006/relationships/queryTable" Target="../queryTables/queryTable42.xm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45.xml"/><Relationship Id="rId2" Type="http://schemas.openxmlformats.org/officeDocument/2006/relationships/queryTable" Target="../queryTables/queryTable44.xml"/><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47.xml"/><Relationship Id="rId2" Type="http://schemas.openxmlformats.org/officeDocument/2006/relationships/queryTable" Target="../queryTables/queryTable46.xml"/><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49.xml"/><Relationship Id="rId2" Type="http://schemas.openxmlformats.org/officeDocument/2006/relationships/queryTable" Target="../queryTables/queryTable48.xml"/><Relationship Id="rId1" Type="http://schemas.openxmlformats.org/officeDocument/2006/relationships/drawing" Target="../drawings/drawing14.xml"/><Relationship Id="rId5" Type="http://schemas.openxmlformats.org/officeDocument/2006/relationships/queryTable" Target="../queryTables/queryTable51.xml"/><Relationship Id="rId4" Type="http://schemas.openxmlformats.org/officeDocument/2006/relationships/queryTable" Target="../queryTables/queryTable50.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53.xml"/><Relationship Id="rId2" Type="http://schemas.openxmlformats.org/officeDocument/2006/relationships/queryTable" Target="../queryTables/queryTable52.xml"/><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55.xml"/><Relationship Id="rId2" Type="http://schemas.openxmlformats.org/officeDocument/2006/relationships/queryTable" Target="../queryTables/queryTable54.xml"/><Relationship Id="rId1" Type="http://schemas.openxmlformats.org/officeDocument/2006/relationships/drawing" Target="../drawings/drawing16.xml"/><Relationship Id="rId4" Type="http://schemas.openxmlformats.org/officeDocument/2006/relationships/queryTable" Target="../queryTables/queryTable56.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58.xml"/><Relationship Id="rId2" Type="http://schemas.openxmlformats.org/officeDocument/2006/relationships/queryTable" Target="../queryTables/queryTable57.xml"/><Relationship Id="rId1" Type="http://schemas.openxmlformats.org/officeDocument/2006/relationships/drawing" Target="../drawings/drawing17.xml"/><Relationship Id="rId4" Type="http://schemas.openxmlformats.org/officeDocument/2006/relationships/queryTable" Target="../queryTables/queryTable59.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61.xml"/><Relationship Id="rId2" Type="http://schemas.openxmlformats.org/officeDocument/2006/relationships/queryTable" Target="../queryTables/queryTable60.xml"/><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63.xml"/><Relationship Id="rId2" Type="http://schemas.openxmlformats.org/officeDocument/2006/relationships/queryTable" Target="../queryTables/queryTable62.xml"/><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65.xml"/><Relationship Id="rId2" Type="http://schemas.openxmlformats.org/officeDocument/2006/relationships/queryTable" Target="../queryTables/queryTable64.xml"/><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67.xml"/><Relationship Id="rId2" Type="http://schemas.openxmlformats.org/officeDocument/2006/relationships/queryTable" Target="../queryTables/queryTable66.xml"/><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69.xml"/><Relationship Id="rId2" Type="http://schemas.openxmlformats.org/officeDocument/2006/relationships/queryTable" Target="../queryTables/queryTable68.xml"/><Relationship Id="rId1" Type="http://schemas.openxmlformats.org/officeDocument/2006/relationships/drawing" Target="../drawings/drawing22.xml"/><Relationship Id="rId4" Type="http://schemas.openxmlformats.org/officeDocument/2006/relationships/queryTable" Target="../queryTables/queryTable70.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72.xml"/><Relationship Id="rId2" Type="http://schemas.openxmlformats.org/officeDocument/2006/relationships/queryTable" Target="../queryTables/queryTable71.xml"/><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74.xml"/><Relationship Id="rId2" Type="http://schemas.openxmlformats.org/officeDocument/2006/relationships/queryTable" Target="../queryTables/queryTable73.xml"/><Relationship Id="rId1" Type="http://schemas.openxmlformats.org/officeDocument/2006/relationships/drawing" Target="../drawings/drawing24.xml"/><Relationship Id="rId4" Type="http://schemas.openxmlformats.org/officeDocument/2006/relationships/queryTable" Target="../queryTables/queryTable75.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77.xml"/><Relationship Id="rId2" Type="http://schemas.openxmlformats.org/officeDocument/2006/relationships/queryTable" Target="../queryTables/queryTable76.xml"/><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79.xml"/><Relationship Id="rId2" Type="http://schemas.openxmlformats.org/officeDocument/2006/relationships/queryTable" Target="../queryTables/queryTable78.xml"/><Relationship Id="rId1" Type="http://schemas.openxmlformats.org/officeDocument/2006/relationships/drawing" Target="../drawings/drawing26.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81.xml"/><Relationship Id="rId2" Type="http://schemas.openxmlformats.org/officeDocument/2006/relationships/queryTable" Target="../queryTables/queryTable80.xml"/><Relationship Id="rId1" Type="http://schemas.openxmlformats.org/officeDocument/2006/relationships/drawing" Target="../drawings/drawing27.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83.xml"/><Relationship Id="rId2" Type="http://schemas.openxmlformats.org/officeDocument/2006/relationships/queryTable" Target="../queryTables/queryTable82.xml"/><Relationship Id="rId1" Type="http://schemas.openxmlformats.org/officeDocument/2006/relationships/drawing" Target="../drawings/drawing28.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85.xml"/><Relationship Id="rId2" Type="http://schemas.openxmlformats.org/officeDocument/2006/relationships/queryTable" Target="../queryTables/queryTable84.xml"/><Relationship Id="rId1" Type="http://schemas.openxmlformats.org/officeDocument/2006/relationships/drawing" Target="../drawings/drawing29.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87.xml"/><Relationship Id="rId2" Type="http://schemas.openxmlformats.org/officeDocument/2006/relationships/queryTable" Target="../queryTables/queryTable86.xml"/><Relationship Id="rId1" Type="http://schemas.openxmlformats.org/officeDocument/2006/relationships/drawing" Target="../drawings/drawing30.xml"/><Relationship Id="rId4" Type="http://schemas.openxmlformats.org/officeDocument/2006/relationships/queryTable" Target="../queryTables/queryTable88.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90.xml"/><Relationship Id="rId2" Type="http://schemas.openxmlformats.org/officeDocument/2006/relationships/queryTable" Target="../queryTables/queryTable89.xml"/><Relationship Id="rId1" Type="http://schemas.openxmlformats.org/officeDocument/2006/relationships/drawing" Target="../drawings/drawing31.xml"/><Relationship Id="rId4" Type="http://schemas.openxmlformats.org/officeDocument/2006/relationships/queryTable" Target="../queryTables/queryTable91.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93.xml"/><Relationship Id="rId2" Type="http://schemas.openxmlformats.org/officeDocument/2006/relationships/queryTable" Target="../queryTables/queryTable92.xml"/><Relationship Id="rId1" Type="http://schemas.openxmlformats.org/officeDocument/2006/relationships/drawing" Target="../drawings/drawing32.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95.xml"/><Relationship Id="rId2" Type="http://schemas.openxmlformats.org/officeDocument/2006/relationships/queryTable" Target="../queryTables/queryTable94.xml"/><Relationship Id="rId1" Type="http://schemas.openxmlformats.org/officeDocument/2006/relationships/drawing" Target="../drawings/drawing33.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97.xml"/><Relationship Id="rId2" Type="http://schemas.openxmlformats.org/officeDocument/2006/relationships/queryTable" Target="../queryTables/queryTable96.xml"/><Relationship Id="rId1" Type="http://schemas.openxmlformats.org/officeDocument/2006/relationships/drawing" Target="../drawings/drawing34.xml"/><Relationship Id="rId6" Type="http://schemas.openxmlformats.org/officeDocument/2006/relationships/queryTable" Target="../queryTables/queryTable100.xml"/><Relationship Id="rId5" Type="http://schemas.openxmlformats.org/officeDocument/2006/relationships/queryTable" Target="../queryTables/queryTable99.xml"/><Relationship Id="rId4" Type="http://schemas.openxmlformats.org/officeDocument/2006/relationships/queryTable" Target="../queryTables/queryTable98.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102.xml"/><Relationship Id="rId2" Type="http://schemas.openxmlformats.org/officeDocument/2006/relationships/queryTable" Target="../queryTables/queryTable101.xml"/><Relationship Id="rId1" Type="http://schemas.openxmlformats.org/officeDocument/2006/relationships/drawing" Target="../drawings/drawing35.xml"/><Relationship Id="rId5" Type="http://schemas.openxmlformats.org/officeDocument/2006/relationships/queryTable" Target="../queryTables/queryTable104.xml"/><Relationship Id="rId4" Type="http://schemas.openxmlformats.org/officeDocument/2006/relationships/queryTable" Target="../queryTables/queryTable103.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106.xml"/><Relationship Id="rId2" Type="http://schemas.openxmlformats.org/officeDocument/2006/relationships/queryTable" Target="../queryTables/queryTable105.xml"/><Relationship Id="rId1" Type="http://schemas.openxmlformats.org/officeDocument/2006/relationships/drawing" Target="../drawings/drawing36.xml"/><Relationship Id="rId4" Type="http://schemas.openxmlformats.org/officeDocument/2006/relationships/queryTable" Target="../queryTables/queryTable107.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109.xml"/><Relationship Id="rId7" Type="http://schemas.openxmlformats.org/officeDocument/2006/relationships/queryTable" Target="../queryTables/queryTable113.xml"/><Relationship Id="rId2" Type="http://schemas.openxmlformats.org/officeDocument/2006/relationships/queryTable" Target="../queryTables/queryTable108.xml"/><Relationship Id="rId1" Type="http://schemas.openxmlformats.org/officeDocument/2006/relationships/drawing" Target="../drawings/drawing37.xml"/><Relationship Id="rId6" Type="http://schemas.openxmlformats.org/officeDocument/2006/relationships/queryTable" Target="../queryTables/queryTable112.xml"/><Relationship Id="rId5" Type="http://schemas.openxmlformats.org/officeDocument/2006/relationships/queryTable" Target="../queryTables/queryTable111.xml"/><Relationship Id="rId4" Type="http://schemas.openxmlformats.org/officeDocument/2006/relationships/queryTable" Target="../queryTables/queryTable110.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115.xml"/><Relationship Id="rId2" Type="http://schemas.openxmlformats.org/officeDocument/2006/relationships/queryTable" Target="../queryTables/queryTable114.xml"/><Relationship Id="rId1" Type="http://schemas.openxmlformats.org/officeDocument/2006/relationships/drawing" Target="../drawings/drawing38.xml"/><Relationship Id="rId5" Type="http://schemas.openxmlformats.org/officeDocument/2006/relationships/queryTable" Target="../queryTables/queryTable117.xml"/><Relationship Id="rId4" Type="http://schemas.openxmlformats.org/officeDocument/2006/relationships/queryTable" Target="../queryTables/queryTable116.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119.xml"/><Relationship Id="rId2" Type="http://schemas.openxmlformats.org/officeDocument/2006/relationships/queryTable" Target="../queryTables/queryTable118.xml"/><Relationship Id="rId1" Type="http://schemas.openxmlformats.org/officeDocument/2006/relationships/drawing" Target="../drawings/drawing39.xml"/><Relationship Id="rId4" Type="http://schemas.openxmlformats.org/officeDocument/2006/relationships/queryTable" Target="../queryTables/queryTable120.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22.xml"/><Relationship Id="rId2" Type="http://schemas.openxmlformats.org/officeDocument/2006/relationships/queryTable" Target="../queryTables/queryTable121.xml"/><Relationship Id="rId1" Type="http://schemas.openxmlformats.org/officeDocument/2006/relationships/drawing" Target="../drawings/drawing40.xml"/><Relationship Id="rId5" Type="http://schemas.openxmlformats.org/officeDocument/2006/relationships/queryTable" Target="../queryTables/queryTable124.xml"/><Relationship Id="rId4" Type="http://schemas.openxmlformats.org/officeDocument/2006/relationships/queryTable" Target="../queryTables/queryTable123.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126.xml"/><Relationship Id="rId2" Type="http://schemas.openxmlformats.org/officeDocument/2006/relationships/queryTable" Target="../queryTables/queryTable125.xml"/><Relationship Id="rId1" Type="http://schemas.openxmlformats.org/officeDocument/2006/relationships/drawing" Target="../drawings/drawing41.xml"/><Relationship Id="rId5" Type="http://schemas.openxmlformats.org/officeDocument/2006/relationships/queryTable" Target="../queryTables/queryTable128.xml"/><Relationship Id="rId4" Type="http://schemas.openxmlformats.org/officeDocument/2006/relationships/queryTable" Target="../queryTables/queryTable127.xml"/></Relationships>
</file>

<file path=xl/worksheets/_rels/sheet45.xml.rels><?xml version="1.0" encoding="UTF-8" standalone="yes"?>
<Relationships xmlns="http://schemas.openxmlformats.org/package/2006/relationships"><Relationship Id="rId2" Type="http://schemas.openxmlformats.org/officeDocument/2006/relationships/queryTable" Target="../queryTables/queryTable129.xml"/><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31.xml"/><Relationship Id="rId2" Type="http://schemas.openxmlformats.org/officeDocument/2006/relationships/queryTable" Target="../queryTables/queryTable130.xml"/><Relationship Id="rId1" Type="http://schemas.openxmlformats.org/officeDocument/2006/relationships/drawing" Target="../drawings/drawing43.xml"/><Relationship Id="rId5" Type="http://schemas.openxmlformats.org/officeDocument/2006/relationships/queryTable" Target="../queryTables/queryTable133.xml"/><Relationship Id="rId4" Type="http://schemas.openxmlformats.org/officeDocument/2006/relationships/queryTable" Target="../queryTables/queryTable132.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35.xml"/><Relationship Id="rId2" Type="http://schemas.openxmlformats.org/officeDocument/2006/relationships/queryTable" Target="../queryTables/queryTable134.xml"/><Relationship Id="rId1" Type="http://schemas.openxmlformats.org/officeDocument/2006/relationships/drawing" Target="../drawings/drawing44.xml"/><Relationship Id="rId4" Type="http://schemas.openxmlformats.org/officeDocument/2006/relationships/queryTable" Target="../queryTables/queryTable136.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38.xml"/><Relationship Id="rId2" Type="http://schemas.openxmlformats.org/officeDocument/2006/relationships/queryTable" Target="../queryTables/queryTable137.xml"/><Relationship Id="rId1" Type="http://schemas.openxmlformats.org/officeDocument/2006/relationships/drawing" Target="../drawings/drawing45.xml"/><Relationship Id="rId5" Type="http://schemas.openxmlformats.org/officeDocument/2006/relationships/queryTable" Target="../queryTables/queryTable140.xml"/><Relationship Id="rId4" Type="http://schemas.openxmlformats.org/officeDocument/2006/relationships/queryTable" Target="../queryTables/queryTable139.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42.xml"/><Relationship Id="rId2" Type="http://schemas.openxmlformats.org/officeDocument/2006/relationships/queryTable" Target="../queryTables/queryTable141.xml"/><Relationship Id="rId1" Type="http://schemas.openxmlformats.org/officeDocument/2006/relationships/drawing" Target="../drawings/drawing46.xml"/><Relationship Id="rId4" Type="http://schemas.openxmlformats.org/officeDocument/2006/relationships/queryTable" Target="../queryTables/queryTable143.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45.xml"/><Relationship Id="rId2" Type="http://schemas.openxmlformats.org/officeDocument/2006/relationships/queryTable" Target="../queryTables/queryTable144.xml"/><Relationship Id="rId1" Type="http://schemas.openxmlformats.org/officeDocument/2006/relationships/drawing" Target="../drawings/drawing4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8C89F-20E6-40B5-9ED0-4CBE1807EC63}">
  <dimension ref="A1:L62"/>
  <sheetViews>
    <sheetView tabSelected="1" workbookViewId="0">
      <selection sqref="A1:C1"/>
    </sheetView>
  </sheetViews>
  <sheetFormatPr defaultRowHeight="12.75"/>
  <cols>
    <col min="1" max="1" width="16.7109375" style="109" bestFit="1" customWidth="1"/>
    <col min="2" max="2" width="14.5703125" style="109" bestFit="1" customWidth="1"/>
    <col min="3" max="3" width="120.7109375" style="109" customWidth="1"/>
    <col min="4" max="256" width="9.140625" style="109"/>
    <col min="257" max="257" width="16.7109375" style="109" bestFit="1" customWidth="1"/>
    <col min="258" max="258" width="14.5703125" style="109" bestFit="1" customWidth="1"/>
    <col min="259" max="259" width="63" style="109" bestFit="1" customWidth="1"/>
    <col min="260" max="512" width="9.140625" style="109"/>
    <col min="513" max="513" width="16.7109375" style="109" bestFit="1" customWidth="1"/>
    <col min="514" max="514" width="14.5703125" style="109" bestFit="1" customWidth="1"/>
    <col min="515" max="515" width="63" style="109" bestFit="1" customWidth="1"/>
    <col min="516" max="768" width="9.140625" style="109"/>
    <col min="769" max="769" width="16.7109375" style="109" bestFit="1" customWidth="1"/>
    <col min="770" max="770" width="14.5703125" style="109" bestFit="1" customWidth="1"/>
    <col min="771" max="771" width="63" style="109" bestFit="1" customWidth="1"/>
    <col min="772" max="1024" width="9.140625" style="109"/>
    <col min="1025" max="1025" width="16.7109375" style="109" bestFit="1" customWidth="1"/>
    <col min="1026" max="1026" width="14.5703125" style="109" bestFit="1" customWidth="1"/>
    <col min="1027" max="1027" width="63" style="109" bestFit="1" customWidth="1"/>
    <col min="1028" max="1280" width="9.140625" style="109"/>
    <col min="1281" max="1281" width="16.7109375" style="109" bestFit="1" customWidth="1"/>
    <col min="1282" max="1282" width="14.5703125" style="109" bestFit="1" customWidth="1"/>
    <col min="1283" max="1283" width="63" style="109" bestFit="1" customWidth="1"/>
    <col min="1284" max="1536" width="9.140625" style="109"/>
    <col min="1537" max="1537" width="16.7109375" style="109" bestFit="1" customWidth="1"/>
    <col min="1538" max="1538" width="14.5703125" style="109" bestFit="1" customWidth="1"/>
    <col min="1539" max="1539" width="63" style="109" bestFit="1" customWidth="1"/>
    <col min="1540" max="1792" width="9.140625" style="109"/>
    <col min="1793" max="1793" width="16.7109375" style="109" bestFit="1" customWidth="1"/>
    <col min="1794" max="1794" width="14.5703125" style="109" bestFit="1" customWidth="1"/>
    <col min="1795" max="1795" width="63" style="109" bestFit="1" customWidth="1"/>
    <col min="1796" max="2048" width="9.140625" style="109"/>
    <col min="2049" max="2049" width="16.7109375" style="109" bestFit="1" customWidth="1"/>
    <col min="2050" max="2050" width="14.5703125" style="109" bestFit="1" customWidth="1"/>
    <col min="2051" max="2051" width="63" style="109" bestFit="1" customWidth="1"/>
    <col min="2052" max="2304" width="9.140625" style="109"/>
    <col min="2305" max="2305" width="16.7109375" style="109" bestFit="1" customWidth="1"/>
    <col min="2306" max="2306" width="14.5703125" style="109" bestFit="1" customWidth="1"/>
    <col min="2307" max="2307" width="63" style="109" bestFit="1" customWidth="1"/>
    <col min="2308" max="2560" width="9.140625" style="109"/>
    <col min="2561" max="2561" width="16.7109375" style="109" bestFit="1" customWidth="1"/>
    <col min="2562" max="2562" width="14.5703125" style="109" bestFit="1" customWidth="1"/>
    <col min="2563" max="2563" width="63" style="109" bestFit="1" customWidth="1"/>
    <col min="2564" max="2816" width="9.140625" style="109"/>
    <col min="2817" max="2817" width="16.7109375" style="109" bestFit="1" customWidth="1"/>
    <col min="2818" max="2818" width="14.5703125" style="109" bestFit="1" customWidth="1"/>
    <col min="2819" max="2819" width="63" style="109" bestFit="1" customWidth="1"/>
    <col min="2820" max="3072" width="9.140625" style="109"/>
    <col min="3073" max="3073" width="16.7109375" style="109" bestFit="1" customWidth="1"/>
    <col min="3074" max="3074" width="14.5703125" style="109" bestFit="1" customWidth="1"/>
    <col min="3075" max="3075" width="63" style="109" bestFit="1" customWidth="1"/>
    <col min="3076" max="3328" width="9.140625" style="109"/>
    <col min="3329" max="3329" width="16.7109375" style="109" bestFit="1" customWidth="1"/>
    <col min="3330" max="3330" width="14.5703125" style="109" bestFit="1" customWidth="1"/>
    <col min="3331" max="3331" width="63" style="109" bestFit="1" customWidth="1"/>
    <col min="3332" max="3584" width="9.140625" style="109"/>
    <col min="3585" max="3585" width="16.7109375" style="109" bestFit="1" customWidth="1"/>
    <col min="3586" max="3586" width="14.5703125" style="109" bestFit="1" customWidth="1"/>
    <col min="3587" max="3587" width="63" style="109" bestFit="1" customWidth="1"/>
    <col min="3588" max="3840" width="9.140625" style="109"/>
    <col min="3841" max="3841" width="16.7109375" style="109" bestFit="1" customWidth="1"/>
    <col min="3842" max="3842" width="14.5703125" style="109" bestFit="1" customWidth="1"/>
    <col min="3843" max="3843" width="63" style="109" bestFit="1" customWidth="1"/>
    <col min="3844" max="4096" width="9.140625" style="109"/>
    <col min="4097" max="4097" width="16.7109375" style="109" bestFit="1" customWidth="1"/>
    <col min="4098" max="4098" width="14.5703125" style="109" bestFit="1" customWidth="1"/>
    <col min="4099" max="4099" width="63" style="109" bestFit="1" customWidth="1"/>
    <col min="4100" max="4352" width="9.140625" style="109"/>
    <col min="4353" max="4353" width="16.7109375" style="109" bestFit="1" customWidth="1"/>
    <col min="4354" max="4354" width="14.5703125" style="109" bestFit="1" customWidth="1"/>
    <col min="4355" max="4355" width="63" style="109" bestFit="1" customWidth="1"/>
    <col min="4356" max="4608" width="9.140625" style="109"/>
    <col min="4609" max="4609" width="16.7109375" style="109" bestFit="1" customWidth="1"/>
    <col min="4610" max="4610" width="14.5703125" style="109" bestFit="1" customWidth="1"/>
    <col min="4611" max="4611" width="63" style="109" bestFit="1" customWidth="1"/>
    <col min="4612" max="4864" width="9.140625" style="109"/>
    <col min="4865" max="4865" width="16.7109375" style="109" bestFit="1" customWidth="1"/>
    <col min="4866" max="4866" width="14.5703125" style="109" bestFit="1" customWidth="1"/>
    <col min="4867" max="4867" width="63" style="109" bestFit="1" customWidth="1"/>
    <col min="4868" max="5120" width="9.140625" style="109"/>
    <col min="5121" max="5121" width="16.7109375" style="109" bestFit="1" customWidth="1"/>
    <col min="5122" max="5122" width="14.5703125" style="109" bestFit="1" customWidth="1"/>
    <col min="5123" max="5123" width="63" style="109" bestFit="1" customWidth="1"/>
    <col min="5124" max="5376" width="9.140625" style="109"/>
    <col min="5377" max="5377" width="16.7109375" style="109" bestFit="1" customWidth="1"/>
    <col min="5378" max="5378" width="14.5703125" style="109" bestFit="1" customWidth="1"/>
    <col min="5379" max="5379" width="63" style="109" bestFit="1" customWidth="1"/>
    <col min="5380" max="5632" width="9.140625" style="109"/>
    <col min="5633" max="5633" width="16.7109375" style="109" bestFit="1" customWidth="1"/>
    <col min="5634" max="5634" width="14.5703125" style="109" bestFit="1" customWidth="1"/>
    <col min="5635" max="5635" width="63" style="109" bestFit="1" customWidth="1"/>
    <col min="5636" max="5888" width="9.140625" style="109"/>
    <col min="5889" max="5889" width="16.7109375" style="109" bestFit="1" customWidth="1"/>
    <col min="5890" max="5890" width="14.5703125" style="109" bestFit="1" customWidth="1"/>
    <col min="5891" max="5891" width="63" style="109" bestFit="1" customWidth="1"/>
    <col min="5892" max="6144" width="9.140625" style="109"/>
    <col min="6145" max="6145" width="16.7109375" style="109" bestFit="1" customWidth="1"/>
    <col min="6146" max="6146" width="14.5703125" style="109" bestFit="1" customWidth="1"/>
    <col min="6147" max="6147" width="63" style="109" bestFit="1" customWidth="1"/>
    <col min="6148" max="6400" width="9.140625" style="109"/>
    <col min="6401" max="6401" width="16.7109375" style="109" bestFit="1" customWidth="1"/>
    <col min="6402" max="6402" width="14.5703125" style="109" bestFit="1" customWidth="1"/>
    <col min="6403" max="6403" width="63" style="109" bestFit="1" customWidth="1"/>
    <col min="6404" max="6656" width="9.140625" style="109"/>
    <col min="6657" max="6657" width="16.7109375" style="109" bestFit="1" customWidth="1"/>
    <col min="6658" max="6658" width="14.5703125" style="109" bestFit="1" customWidth="1"/>
    <col min="6659" max="6659" width="63" style="109" bestFit="1" customWidth="1"/>
    <col min="6660" max="6912" width="9.140625" style="109"/>
    <col min="6913" max="6913" width="16.7109375" style="109" bestFit="1" customWidth="1"/>
    <col min="6914" max="6914" width="14.5703125" style="109" bestFit="1" customWidth="1"/>
    <col min="6915" max="6915" width="63" style="109" bestFit="1" customWidth="1"/>
    <col min="6916" max="7168" width="9.140625" style="109"/>
    <col min="7169" max="7169" width="16.7109375" style="109" bestFit="1" customWidth="1"/>
    <col min="7170" max="7170" width="14.5703125" style="109" bestFit="1" customWidth="1"/>
    <col min="7171" max="7171" width="63" style="109" bestFit="1" customWidth="1"/>
    <col min="7172" max="7424" width="9.140625" style="109"/>
    <col min="7425" max="7425" width="16.7109375" style="109" bestFit="1" customWidth="1"/>
    <col min="7426" max="7426" width="14.5703125" style="109" bestFit="1" customWidth="1"/>
    <col min="7427" max="7427" width="63" style="109" bestFit="1" customWidth="1"/>
    <col min="7428" max="7680" width="9.140625" style="109"/>
    <col min="7681" max="7681" width="16.7109375" style="109" bestFit="1" customWidth="1"/>
    <col min="7682" max="7682" width="14.5703125" style="109" bestFit="1" customWidth="1"/>
    <col min="7683" max="7683" width="63" style="109" bestFit="1" customWidth="1"/>
    <col min="7684" max="7936" width="9.140625" style="109"/>
    <col min="7937" max="7937" width="16.7109375" style="109" bestFit="1" customWidth="1"/>
    <col min="7938" max="7938" width="14.5703125" style="109" bestFit="1" customWidth="1"/>
    <col min="7939" max="7939" width="63" style="109" bestFit="1" customWidth="1"/>
    <col min="7940" max="8192" width="9.140625" style="109"/>
    <col min="8193" max="8193" width="16.7109375" style="109" bestFit="1" customWidth="1"/>
    <col min="8194" max="8194" width="14.5703125" style="109" bestFit="1" customWidth="1"/>
    <col min="8195" max="8195" width="63" style="109" bestFit="1" customWidth="1"/>
    <col min="8196" max="8448" width="9.140625" style="109"/>
    <col min="8449" max="8449" width="16.7109375" style="109" bestFit="1" customWidth="1"/>
    <col min="8450" max="8450" width="14.5703125" style="109" bestFit="1" customWidth="1"/>
    <col min="8451" max="8451" width="63" style="109" bestFit="1" customWidth="1"/>
    <col min="8452" max="8704" width="9.140625" style="109"/>
    <col min="8705" max="8705" width="16.7109375" style="109" bestFit="1" customWidth="1"/>
    <col min="8706" max="8706" width="14.5703125" style="109" bestFit="1" customWidth="1"/>
    <col min="8707" max="8707" width="63" style="109" bestFit="1" customWidth="1"/>
    <col min="8708" max="8960" width="9.140625" style="109"/>
    <col min="8961" max="8961" width="16.7109375" style="109" bestFit="1" customWidth="1"/>
    <col min="8962" max="8962" width="14.5703125" style="109" bestFit="1" customWidth="1"/>
    <col min="8963" max="8963" width="63" style="109" bestFit="1" customWidth="1"/>
    <col min="8964" max="9216" width="9.140625" style="109"/>
    <col min="9217" max="9217" width="16.7109375" style="109" bestFit="1" customWidth="1"/>
    <col min="9218" max="9218" width="14.5703125" style="109" bestFit="1" customWidth="1"/>
    <col min="9219" max="9219" width="63" style="109" bestFit="1" customWidth="1"/>
    <col min="9220" max="9472" width="9.140625" style="109"/>
    <col min="9473" max="9473" width="16.7109375" style="109" bestFit="1" customWidth="1"/>
    <col min="9474" max="9474" width="14.5703125" style="109" bestFit="1" customWidth="1"/>
    <col min="9475" max="9475" width="63" style="109" bestFit="1" customWidth="1"/>
    <col min="9476" max="9728" width="9.140625" style="109"/>
    <col min="9729" max="9729" width="16.7109375" style="109" bestFit="1" customWidth="1"/>
    <col min="9730" max="9730" width="14.5703125" style="109" bestFit="1" customWidth="1"/>
    <col min="9731" max="9731" width="63" style="109" bestFit="1" customWidth="1"/>
    <col min="9732" max="9984" width="9.140625" style="109"/>
    <col min="9985" max="9985" width="16.7109375" style="109" bestFit="1" customWidth="1"/>
    <col min="9986" max="9986" width="14.5703125" style="109" bestFit="1" customWidth="1"/>
    <col min="9987" max="9987" width="63" style="109" bestFit="1" customWidth="1"/>
    <col min="9988" max="10240" width="9.140625" style="109"/>
    <col min="10241" max="10241" width="16.7109375" style="109" bestFit="1" customWidth="1"/>
    <col min="10242" max="10242" width="14.5703125" style="109" bestFit="1" customWidth="1"/>
    <col min="10243" max="10243" width="63" style="109" bestFit="1" customWidth="1"/>
    <col min="10244" max="10496" width="9.140625" style="109"/>
    <col min="10497" max="10497" width="16.7109375" style="109" bestFit="1" customWidth="1"/>
    <col min="10498" max="10498" width="14.5703125" style="109" bestFit="1" customWidth="1"/>
    <col min="10499" max="10499" width="63" style="109" bestFit="1" customWidth="1"/>
    <col min="10500" max="10752" width="9.140625" style="109"/>
    <col min="10753" max="10753" width="16.7109375" style="109" bestFit="1" customWidth="1"/>
    <col min="10754" max="10754" width="14.5703125" style="109" bestFit="1" customWidth="1"/>
    <col min="10755" max="10755" width="63" style="109" bestFit="1" customWidth="1"/>
    <col min="10756" max="11008" width="9.140625" style="109"/>
    <col min="11009" max="11009" width="16.7109375" style="109" bestFit="1" customWidth="1"/>
    <col min="11010" max="11010" width="14.5703125" style="109" bestFit="1" customWidth="1"/>
    <col min="11011" max="11011" width="63" style="109" bestFit="1" customWidth="1"/>
    <col min="11012" max="11264" width="9.140625" style="109"/>
    <col min="11265" max="11265" width="16.7109375" style="109" bestFit="1" customWidth="1"/>
    <col min="11266" max="11266" width="14.5703125" style="109" bestFit="1" customWidth="1"/>
    <col min="11267" max="11267" width="63" style="109" bestFit="1" customWidth="1"/>
    <col min="11268" max="11520" width="9.140625" style="109"/>
    <col min="11521" max="11521" width="16.7109375" style="109" bestFit="1" customWidth="1"/>
    <col min="11522" max="11522" width="14.5703125" style="109" bestFit="1" customWidth="1"/>
    <col min="11523" max="11523" width="63" style="109" bestFit="1" customWidth="1"/>
    <col min="11524" max="11776" width="9.140625" style="109"/>
    <col min="11777" max="11777" width="16.7109375" style="109" bestFit="1" customWidth="1"/>
    <col min="11778" max="11778" width="14.5703125" style="109" bestFit="1" customWidth="1"/>
    <col min="11779" max="11779" width="63" style="109" bestFit="1" customWidth="1"/>
    <col min="11780" max="12032" width="9.140625" style="109"/>
    <col min="12033" max="12033" width="16.7109375" style="109" bestFit="1" customWidth="1"/>
    <col min="12034" max="12034" width="14.5703125" style="109" bestFit="1" customWidth="1"/>
    <col min="12035" max="12035" width="63" style="109" bestFit="1" customWidth="1"/>
    <col min="12036" max="12288" width="9.140625" style="109"/>
    <col min="12289" max="12289" width="16.7109375" style="109" bestFit="1" customWidth="1"/>
    <col min="12290" max="12290" width="14.5703125" style="109" bestFit="1" customWidth="1"/>
    <col min="12291" max="12291" width="63" style="109" bestFit="1" customWidth="1"/>
    <col min="12292" max="12544" width="9.140625" style="109"/>
    <col min="12545" max="12545" width="16.7109375" style="109" bestFit="1" customWidth="1"/>
    <col min="12546" max="12546" width="14.5703125" style="109" bestFit="1" customWidth="1"/>
    <col min="12547" max="12547" width="63" style="109" bestFit="1" customWidth="1"/>
    <col min="12548" max="12800" width="9.140625" style="109"/>
    <col min="12801" max="12801" width="16.7109375" style="109" bestFit="1" customWidth="1"/>
    <col min="12802" max="12802" width="14.5703125" style="109" bestFit="1" customWidth="1"/>
    <col min="12803" max="12803" width="63" style="109" bestFit="1" customWidth="1"/>
    <col min="12804" max="13056" width="9.140625" style="109"/>
    <col min="13057" max="13057" width="16.7109375" style="109" bestFit="1" customWidth="1"/>
    <col min="13058" max="13058" width="14.5703125" style="109" bestFit="1" customWidth="1"/>
    <col min="13059" max="13059" width="63" style="109" bestFit="1" customWidth="1"/>
    <col min="13060" max="13312" width="9.140625" style="109"/>
    <col min="13313" max="13313" width="16.7109375" style="109" bestFit="1" customWidth="1"/>
    <col min="13314" max="13314" width="14.5703125" style="109" bestFit="1" customWidth="1"/>
    <col min="13315" max="13315" width="63" style="109" bestFit="1" customWidth="1"/>
    <col min="13316" max="13568" width="9.140625" style="109"/>
    <col min="13569" max="13569" width="16.7109375" style="109" bestFit="1" customWidth="1"/>
    <col min="13570" max="13570" width="14.5703125" style="109" bestFit="1" customWidth="1"/>
    <col min="13571" max="13571" width="63" style="109" bestFit="1" customWidth="1"/>
    <col min="13572" max="13824" width="9.140625" style="109"/>
    <col min="13825" max="13825" width="16.7109375" style="109" bestFit="1" customWidth="1"/>
    <col min="13826" max="13826" width="14.5703125" style="109" bestFit="1" customWidth="1"/>
    <col min="13827" max="13827" width="63" style="109" bestFit="1" customWidth="1"/>
    <col min="13828" max="14080" width="9.140625" style="109"/>
    <col min="14081" max="14081" width="16.7109375" style="109" bestFit="1" customWidth="1"/>
    <col min="14082" max="14082" width="14.5703125" style="109" bestFit="1" customWidth="1"/>
    <col min="14083" max="14083" width="63" style="109" bestFit="1" customWidth="1"/>
    <col min="14084" max="14336" width="9.140625" style="109"/>
    <col min="14337" max="14337" width="16.7109375" style="109" bestFit="1" customWidth="1"/>
    <col min="14338" max="14338" width="14.5703125" style="109" bestFit="1" customWidth="1"/>
    <col min="14339" max="14339" width="63" style="109" bestFit="1" customWidth="1"/>
    <col min="14340" max="14592" width="9.140625" style="109"/>
    <col min="14593" max="14593" width="16.7109375" style="109" bestFit="1" customWidth="1"/>
    <col min="14594" max="14594" width="14.5703125" style="109" bestFit="1" customWidth="1"/>
    <col min="14595" max="14595" width="63" style="109" bestFit="1" customWidth="1"/>
    <col min="14596" max="14848" width="9.140625" style="109"/>
    <col min="14849" max="14849" width="16.7109375" style="109" bestFit="1" customWidth="1"/>
    <col min="14850" max="14850" width="14.5703125" style="109" bestFit="1" customWidth="1"/>
    <col min="14851" max="14851" width="63" style="109" bestFit="1" customWidth="1"/>
    <col min="14852" max="15104" width="9.140625" style="109"/>
    <col min="15105" max="15105" width="16.7109375" style="109" bestFit="1" customWidth="1"/>
    <col min="15106" max="15106" width="14.5703125" style="109" bestFit="1" customWidth="1"/>
    <col min="15107" max="15107" width="63" style="109" bestFit="1" customWidth="1"/>
    <col min="15108" max="15360" width="9.140625" style="109"/>
    <col min="15361" max="15361" width="16.7109375" style="109" bestFit="1" customWidth="1"/>
    <col min="15362" max="15362" width="14.5703125" style="109" bestFit="1" customWidth="1"/>
    <col min="15363" max="15363" width="63" style="109" bestFit="1" customWidth="1"/>
    <col min="15364" max="15616" width="9.140625" style="109"/>
    <col min="15617" max="15617" width="16.7109375" style="109" bestFit="1" customWidth="1"/>
    <col min="15618" max="15618" width="14.5703125" style="109" bestFit="1" customWidth="1"/>
    <col min="15619" max="15619" width="63" style="109" bestFit="1" customWidth="1"/>
    <col min="15620" max="15872" width="9.140625" style="109"/>
    <col min="15873" max="15873" width="16.7109375" style="109" bestFit="1" customWidth="1"/>
    <col min="15874" max="15874" width="14.5703125" style="109" bestFit="1" customWidth="1"/>
    <col min="15875" max="15875" width="63" style="109" bestFit="1" customWidth="1"/>
    <col min="15876" max="16128" width="9.140625" style="109"/>
    <col min="16129" max="16129" width="16.7109375" style="109" bestFit="1" customWidth="1"/>
    <col min="16130" max="16130" width="14.5703125" style="109" bestFit="1" customWidth="1"/>
    <col min="16131" max="16131" width="63" style="109" bestFit="1" customWidth="1"/>
    <col min="16132" max="16384" width="9.140625" style="109"/>
  </cols>
  <sheetData>
    <row r="1" spans="1:3">
      <c r="A1" s="381" t="s">
        <v>0</v>
      </c>
      <c r="B1" s="381"/>
      <c r="C1" s="381"/>
    </row>
    <row r="2" spans="1:3">
      <c r="A2" s="243" t="s">
        <v>1</v>
      </c>
      <c r="B2" s="243" t="s">
        <v>2</v>
      </c>
      <c r="C2" s="243" t="s">
        <v>3</v>
      </c>
    </row>
    <row r="3" spans="1:3">
      <c r="A3" s="114" t="s">
        <v>29</v>
      </c>
      <c r="B3" s="114" t="s">
        <v>30</v>
      </c>
      <c r="C3" s="114" t="s">
        <v>31</v>
      </c>
    </row>
    <row r="4" spans="1:3">
      <c r="A4" s="114" t="s">
        <v>29</v>
      </c>
      <c r="B4" s="114" t="s">
        <v>32</v>
      </c>
      <c r="C4" s="114" t="s">
        <v>33</v>
      </c>
    </row>
    <row r="5" spans="1:3">
      <c r="A5" s="114" t="s">
        <v>29</v>
      </c>
      <c r="B5" s="114" t="s">
        <v>34</v>
      </c>
      <c r="C5" s="114" t="s">
        <v>35</v>
      </c>
    </row>
    <row r="6" spans="1:3">
      <c r="A6" s="114" t="s">
        <v>4</v>
      </c>
      <c r="B6" s="114" t="s">
        <v>5</v>
      </c>
      <c r="C6" s="114" t="s">
        <v>6</v>
      </c>
    </row>
    <row r="7" spans="1:3">
      <c r="A7" s="114" t="s">
        <v>29</v>
      </c>
      <c r="B7" s="114" t="s">
        <v>36</v>
      </c>
      <c r="C7" s="114" t="s">
        <v>37</v>
      </c>
    </row>
    <row r="8" spans="1:3">
      <c r="A8" s="114" t="s">
        <v>4</v>
      </c>
      <c r="B8" s="114" t="s">
        <v>7</v>
      </c>
      <c r="C8" s="3" t="s">
        <v>3288</v>
      </c>
    </row>
    <row r="9" spans="1:3">
      <c r="A9" s="114" t="s">
        <v>4</v>
      </c>
      <c r="B9" s="114" t="s">
        <v>9</v>
      </c>
      <c r="C9" s="114" t="s">
        <v>10</v>
      </c>
    </row>
    <row r="10" spans="1:3">
      <c r="A10" s="114" t="s">
        <v>29</v>
      </c>
      <c r="B10" s="114" t="s">
        <v>38</v>
      </c>
      <c r="C10" s="114" t="s">
        <v>39</v>
      </c>
    </row>
    <row r="11" spans="1:3">
      <c r="A11" s="114" t="s">
        <v>29</v>
      </c>
      <c r="B11" s="114" t="s">
        <v>40</v>
      </c>
      <c r="C11" s="114" t="s">
        <v>41</v>
      </c>
    </row>
    <row r="12" spans="1:3">
      <c r="A12" s="114" t="s">
        <v>29</v>
      </c>
      <c r="B12" s="114" t="s">
        <v>42</v>
      </c>
      <c r="C12" s="114" t="s">
        <v>43</v>
      </c>
    </row>
    <row r="13" spans="1:3">
      <c r="A13" s="114" t="s">
        <v>29</v>
      </c>
      <c r="B13" s="114" t="s">
        <v>44</v>
      </c>
      <c r="C13" s="114" t="s">
        <v>45</v>
      </c>
    </row>
    <row r="14" spans="1:3">
      <c r="A14" s="114" t="s">
        <v>29</v>
      </c>
      <c r="B14" s="114" t="s">
        <v>46</v>
      </c>
      <c r="C14" s="114" t="s">
        <v>47</v>
      </c>
    </row>
    <row r="15" spans="1:3">
      <c r="A15" s="114" t="s">
        <v>29</v>
      </c>
      <c r="B15" s="114" t="s">
        <v>48</v>
      </c>
      <c r="C15" s="114" t="s">
        <v>49</v>
      </c>
    </row>
    <row r="16" spans="1:3">
      <c r="A16" s="114" t="s">
        <v>4</v>
      </c>
      <c r="B16" s="114" t="s">
        <v>11</v>
      </c>
      <c r="C16" s="114" t="s">
        <v>12</v>
      </c>
    </row>
    <row r="17" spans="1:3">
      <c r="A17" s="114" t="s">
        <v>29</v>
      </c>
      <c r="B17" s="114" t="s">
        <v>50</v>
      </c>
      <c r="C17" s="114" t="s">
        <v>51</v>
      </c>
    </row>
    <row r="18" spans="1:3">
      <c r="A18" s="114" t="s">
        <v>4</v>
      </c>
      <c r="B18" s="114" t="s">
        <v>13</v>
      </c>
      <c r="C18" s="114" t="s">
        <v>14</v>
      </c>
    </row>
    <row r="19" spans="1:3">
      <c r="A19" s="114" t="s">
        <v>29</v>
      </c>
      <c r="B19" s="114" t="s">
        <v>52</v>
      </c>
      <c r="C19" s="114" t="s">
        <v>53</v>
      </c>
    </row>
    <row r="20" spans="1:3">
      <c r="A20" s="114" t="s">
        <v>29</v>
      </c>
      <c r="B20" s="114" t="s">
        <v>54</v>
      </c>
      <c r="C20" s="114" t="s">
        <v>55</v>
      </c>
    </row>
    <row r="21" spans="1:3">
      <c r="A21" s="114" t="s">
        <v>29</v>
      </c>
      <c r="B21" s="114" t="s">
        <v>56</v>
      </c>
      <c r="C21" s="114" t="s">
        <v>57</v>
      </c>
    </row>
    <row r="22" spans="1:3">
      <c r="A22" s="114" t="s">
        <v>29</v>
      </c>
      <c r="B22" s="114" t="s">
        <v>58</v>
      </c>
      <c r="C22" s="114" t="s">
        <v>59</v>
      </c>
    </row>
    <row r="23" spans="1:3">
      <c r="A23" s="114" t="s">
        <v>29</v>
      </c>
      <c r="B23" s="114" t="s">
        <v>60</v>
      </c>
      <c r="C23" s="114" t="s">
        <v>61</v>
      </c>
    </row>
    <row r="24" spans="1:3">
      <c r="A24" s="114" t="s">
        <v>29</v>
      </c>
      <c r="B24" s="114" t="s">
        <v>62</v>
      </c>
      <c r="C24" s="114" t="s">
        <v>63</v>
      </c>
    </row>
    <row r="25" spans="1:3">
      <c r="A25" s="114" t="s">
        <v>29</v>
      </c>
      <c r="B25" s="114" t="s">
        <v>64</v>
      </c>
      <c r="C25" s="114" t="s">
        <v>65</v>
      </c>
    </row>
    <row r="26" spans="1:3">
      <c r="A26" s="114" t="s">
        <v>29</v>
      </c>
      <c r="B26" s="114" t="s">
        <v>66</v>
      </c>
      <c r="C26" s="114" t="s">
        <v>67</v>
      </c>
    </row>
    <row r="27" spans="1:3">
      <c r="A27" s="114" t="s">
        <v>98</v>
      </c>
      <c r="B27" s="114" t="s">
        <v>99</v>
      </c>
      <c r="C27" s="114" t="s">
        <v>100</v>
      </c>
    </row>
    <row r="28" spans="1:3">
      <c r="A28" s="114" t="s">
        <v>29</v>
      </c>
      <c r="B28" s="114" t="s">
        <v>68</v>
      </c>
      <c r="C28" s="114" t="s">
        <v>69</v>
      </c>
    </row>
    <row r="29" spans="1:3">
      <c r="A29" s="114" t="s">
        <v>4</v>
      </c>
      <c r="B29" s="114" t="s">
        <v>15</v>
      </c>
      <c r="C29" s="114" t="s">
        <v>16</v>
      </c>
    </row>
    <row r="30" spans="1:3">
      <c r="A30" s="114" t="s">
        <v>29</v>
      </c>
      <c r="B30" s="114" t="s">
        <v>70</v>
      </c>
      <c r="C30" s="114" t="s">
        <v>71</v>
      </c>
    </row>
    <row r="31" spans="1:3">
      <c r="A31" s="114" t="s">
        <v>29</v>
      </c>
      <c r="B31" s="114" t="s">
        <v>72</v>
      </c>
      <c r="C31" s="3" t="s">
        <v>2702</v>
      </c>
    </row>
    <row r="32" spans="1:3">
      <c r="A32" s="114" t="s">
        <v>29</v>
      </c>
      <c r="B32" s="114" t="s">
        <v>74</v>
      </c>
      <c r="C32" s="114" t="s">
        <v>2694</v>
      </c>
    </row>
    <row r="33" spans="1:3">
      <c r="A33" s="114" t="s">
        <v>29</v>
      </c>
      <c r="B33" s="114" t="s">
        <v>76</v>
      </c>
      <c r="C33" s="114" t="s">
        <v>77</v>
      </c>
    </row>
    <row r="34" spans="1:3">
      <c r="A34" s="114" t="s">
        <v>29</v>
      </c>
      <c r="B34" s="114" t="s">
        <v>78</v>
      </c>
      <c r="C34" s="114" t="s">
        <v>79</v>
      </c>
    </row>
    <row r="35" spans="1:3">
      <c r="A35" s="114" t="s">
        <v>29</v>
      </c>
      <c r="B35" s="114" t="s">
        <v>80</v>
      </c>
      <c r="C35" s="114" t="s">
        <v>81</v>
      </c>
    </row>
    <row r="36" spans="1:3">
      <c r="A36" s="114" t="s">
        <v>29</v>
      </c>
      <c r="B36" s="114" t="s">
        <v>82</v>
      </c>
      <c r="C36" s="114" t="s">
        <v>83</v>
      </c>
    </row>
    <row r="37" spans="1:3">
      <c r="A37" s="114" t="s">
        <v>4</v>
      </c>
      <c r="B37" s="114" t="s">
        <v>17</v>
      </c>
      <c r="C37" s="114" t="s">
        <v>18</v>
      </c>
    </row>
    <row r="38" spans="1:3">
      <c r="A38" s="114" t="s">
        <v>4</v>
      </c>
      <c r="B38" s="114" t="s">
        <v>19</v>
      </c>
      <c r="C38" s="114" t="s">
        <v>20</v>
      </c>
    </row>
    <row r="39" spans="1:3">
      <c r="A39" s="114" t="s">
        <v>29</v>
      </c>
      <c r="B39" s="114" t="s">
        <v>84</v>
      </c>
      <c r="C39" s="114" t="s">
        <v>85</v>
      </c>
    </row>
    <row r="40" spans="1:3">
      <c r="A40" s="114" t="s">
        <v>29</v>
      </c>
      <c r="B40" s="114" t="s">
        <v>86</v>
      </c>
      <c r="C40" s="114" t="s">
        <v>87</v>
      </c>
    </row>
    <row r="41" spans="1:3">
      <c r="A41" s="114" t="s">
        <v>4</v>
      </c>
      <c r="B41" s="114" t="s">
        <v>21</v>
      </c>
      <c r="C41" s="114" t="s">
        <v>22</v>
      </c>
    </row>
    <row r="42" spans="1:3">
      <c r="A42" s="114" t="s">
        <v>29</v>
      </c>
      <c r="B42" s="114" t="s">
        <v>88</v>
      </c>
      <c r="C42" s="114" t="s">
        <v>89</v>
      </c>
    </row>
    <row r="43" spans="1:3">
      <c r="A43" s="114" t="s">
        <v>29</v>
      </c>
      <c r="B43" s="114" t="s">
        <v>90</v>
      </c>
      <c r="C43" s="114" t="s">
        <v>91</v>
      </c>
    </row>
    <row r="44" spans="1:3">
      <c r="A44" s="114" t="s">
        <v>29</v>
      </c>
      <c r="B44" s="114" t="s">
        <v>92</v>
      </c>
      <c r="C44" s="114" t="s">
        <v>2693</v>
      </c>
    </row>
    <row r="45" spans="1:3">
      <c r="A45" s="114" t="s">
        <v>4</v>
      </c>
      <c r="B45" s="114" t="s">
        <v>23</v>
      </c>
      <c r="C45" s="3" t="s">
        <v>1262</v>
      </c>
    </row>
    <row r="46" spans="1:3">
      <c r="A46" s="114" t="s">
        <v>29</v>
      </c>
      <c r="B46" s="114" t="s">
        <v>94</v>
      </c>
      <c r="C46" s="114" t="s">
        <v>95</v>
      </c>
    </row>
    <row r="47" spans="1:3">
      <c r="A47" s="114" t="s">
        <v>4</v>
      </c>
      <c r="B47" s="114" t="s">
        <v>25</v>
      </c>
      <c r="C47" s="3" t="s">
        <v>3289</v>
      </c>
    </row>
    <row r="48" spans="1:3">
      <c r="A48" s="114" t="s">
        <v>4</v>
      </c>
      <c r="B48" s="114" t="s">
        <v>27</v>
      </c>
      <c r="C48" s="114" t="s">
        <v>28</v>
      </c>
    </row>
    <row r="49" spans="1:12">
      <c r="A49" s="114" t="s">
        <v>29</v>
      </c>
      <c r="B49" s="114" t="s">
        <v>96</v>
      </c>
      <c r="C49" s="114" t="s">
        <v>97</v>
      </c>
    </row>
    <row r="52" spans="1:12">
      <c r="C52" s="3" t="s">
        <v>3290</v>
      </c>
    </row>
    <row r="54" spans="1:12" s="83" customFormat="1">
      <c r="A54" s="382" t="s">
        <v>3291</v>
      </c>
      <c r="B54" s="377">
        <v>1</v>
      </c>
      <c r="C54" s="378" t="s">
        <v>3294</v>
      </c>
    </row>
    <row r="55" spans="1:12" s="83" customFormat="1">
      <c r="A55" s="383"/>
      <c r="B55" s="377">
        <v>2</v>
      </c>
      <c r="C55" s="378" t="s">
        <v>3295</v>
      </c>
    </row>
    <row r="56" spans="1:12" s="83" customFormat="1">
      <c r="A56" s="383"/>
      <c r="B56" s="377">
        <v>3</v>
      </c>
      <c r="C56" s="378" t="s">
        <v>3296</v>
      </c>
    </row>
    <row r="57" spans="1:12" s="83" customFormat="1" ht="25.5">
      <c r="A57" s="383"/>
      <c r="B57" s="377">
        <v>4</v>
      </c>
      <c r="C57" s="379" t="s">
        <v>3297</v>
      </c>
    </row>
    <row r="58" spans="1:12" s="83" customFormat="1">
      <c r="A58" s="383"/>
      <c r="B58" s="377">
        <v>5</v>
      </c>
      <c r="C58" s="378" t="s">
        <v>3292</v>
      </c>
    </row>
    <row r="59" spans="1:12" s="83" customFormat="1">
      <c r="A59" s="384"/>
      <c r="B59" s="377">
        <v>6</v>
      </c>
      <c r="C59" s="378" t="s">
        <v>3298</v>
      </c>
    </row>
    <row r="60" spans="1:12" s="1" customFormat="1"/>
    <row r="61" spans="1:12" s="1" customFormat="1"/>
    <row r="62" spans="1:12" s="99" customFormat="1" ht="15" customHeight="1">
      <c r="A62" s="385" t="s">
        <v>3293</v>
      </c>
      <c r="B62" s="385"/>
      <c r="C62" s="385"/>
      <c r="D62" s="380"/>
      <c r="E62" s="380"/>
      <c r="F62" s="380"/>
      <c r="G62" s="380"/>
      <c r="H62" s="380"/>
      <c r="I62" s="380"/>
      <c r="J62" s="380"/>
      <c r="K62" s="380"/>
      <c r="L62" s="380"/>
    </row>
  </sheetData>
  <sortState xmlns:xlrd2="http://schemas.microsoft.com/office/spreadsheetml/2017/richdata2" ref="A3:C49">
    <sortCondition ref="C3:C49"/>
  </sortState>
  <mergeCells count="3">
    <mergeCell ref="A1:C1"/>
    <mergeCell ref="A54:A59"/>
    <mergeCell ref="A62:C62"/>
  </mergeCells>
  <hyperlinks>
    <hyperlink ref="A6:C6" location="TBPSUF!A1" display="TBPSUF!A1" xr:uid="{D14B41D7-F7B6-4929-A123-952EA0677260}"/>
    <hyperlink ref="A9:C9" location="TCIGIF0426!A1" display="TCIGIF0426!A1" xr:uid="{C786D921-544A-427D-8101-5244BE7CA484}"/>
    <hyperlink ref="A16:C16" location="TFRF!A1" display="TFRF!A1" xr:uid="{8CBFBA40-57B9-4338-B346-46FD4B684ACB}"/>
    <hyperlink ref="A18:C18" location="TGSFR!A1" display="TGSFR!A1" xr:uid="{17BB1CC6-D8DD-4F1F-9B8C-2E5BCBE894D7}"/>
    <hyperlink ref="A29:C29" location="TLF!A1" display="TLF!A1" xr:uid="{A27450D3-1697-4D64-BEA9-DCF098E2111C}"/>
    <hyperlink ref="A37:C37" location="TNSIFDEC27!A1" display="TNSIFDEC27!A1" xr:uid="{22858C50-02D5-4823-88A9-B04F456A1CE0}"/>
    <hyperlink ref="A38:C38" location="TOF!A1" display="TOF!A1" xr:uid="{5167CA78-2E25-4172-8600-5971623BECEB}"/>
    <hyperlink ref="A41:C41" location="TRSFC!A1" display="TRSFC!A1" xr:uid="{B775D7C6-9D60-4A41-8676-40FDD83DB03C}"/>
    <hyperlink ref="A48:C48" location="TUSTF!A1" display="TUSTF!A1" xr:uid="{8F145671-887B-483B-B00B-8C9246FAB438}"/>
    <hyperlink ref="A3:C3" location="TAF!A1" display="TAF!A1" xr:uid="{C37621EF-C072-4A45-8C51-1F4E2A838E12}"/>
    <hyperlink ref="A4:C4" location="TBAF!A1" display="TBAF!A1" xr:uid="{AD046C4A-5167-44A7-92FA-13A66333ADE4}"/>
    <hyperlink ref="A5:C5" location="TBFSF!A1" display="TBFSF!A1" xr:uid="{83438089-D166-457A-9ABD-0496C9DF416B}"/>
    <hyperlink ref="A7:C7" location="TBCF!A1" display="TBCF!A1" xr:uid="{AAF24561-5668-4463-BC11-50A6099824DA}"/>
    <hyperlink ref="A10:C10" location="TDIF!A1" display="TDIF!A1" xr:uid="{491A6134-C493-4936-8C33-757459F79397}"/>
    <hyperlink ref="A11:C11" location="TDIVYF!A1" display="TDIVYF!A1" xr:uid="{08304A97-920E-4898-90DD-EFF2F11DF64A}"/>
    <hyperlink ref="A12:C12" location="TEQPEF!A1" display="TEQPEF!A1" xr:uid="{625237E3-7B24-4729-AA39-10B2340EE9BD}"/>
    <hyperlink ref="A13:C13" location="TMIF!A1" display="TMIF!A1" xr:uid="{B97B4858-F56A-4707-8DE0-3B0CA4D99D57}"/>
    <hyperlink ref="A14:C14" location="TCS!A1" display="TCS!A1" xr:uid="{4DD605FE-E120-436F-8746-FC921D33F161}"/>
    <hyperlink ref="A15:C15" location="TMCAPF!A1" display="TMCAPF!A1" xr:uid="{404F0C7F-10B3-41EC-9CF9-1483D76C3314}"/>
    <hyperlink ref="A17:C17" location="TFEF!A1" display="TFEF!A1" xr:uid="{BFB0B9A7-1A68-438A-AD04-E06F6AE561DF}"/>
    <hyperlink ref="A19:C19" location="THOF!A1" display="THOF!A1" xr:uid="{BCD308B6-1715-4AB4-B361-621C5B168EDA}"/>
    <hyperlink ref="A20:C20" location="TEGF!A1" display="TEGF!A1" xr:uid="{3DBC2E29-3ED6-44A9-AFAA-36419ECBC784}"/>
    <hyperlink ref="A21:C21" location="TICF!A1" display="TICF!A1" xr:uid="{9D761097-02CD-4706-87F5-B4A8A5855554}"/>
    <hyperlink ref="A22:C22" location="TIPHF!A1" display="TIPHF!A1" xr:uid="{C54E0680-154E-4D99-BB48-6162C346F8C3}"/>
    <hyperlink ref="A23:C23" location="TTSF96!A1" display="TTSF96!A1" xr:uid="{0A1025CA-7D29-4A87-9B14-48BF7DEDC7E8}"/>
    <hyperlink ref="A24:C24" location="TISF!A1" display="TISF!A1" xr:uid="{4DE0F73F-B132-44B9-A314-1FC46DBB8510}"/>
    <hyperlink ref="A25:C25" location="TEOF!A1" display="TEOF!A1" xr:uid="{58A02A60-A914-49BA-877B-F3A24B33EF5F}"/>
    <hyperlink ref="A26:C26" location="TTOFE!A1" display="TTOFE!A1" xr:uid="{28665BE0-C247-4B20-BA95-3DA12C99F9F7}"/>
    <hyperlink ref="A28:C28" location="TINR!A1" display="TINR!A1" xr:uid="{9BDB7291-A474-4E28-857C-A0D174D55EA9}"/>
    <hyperlink ref="A30:C30" location="TMAOF!A1" display="TMAOF!A1" xr:uid="{9AAA1C56-1804-4080-A92D-081F4FC9BDA7}"/>
    <hyperlink ref="A33:C33" location="TNIDFOF!A1" display="TNIDFOF!A1" xr:uid="{A41AD1B7-4493-49C7-B3D0-5DFD4C3DC578}"/>
    <hyperlink ref="A34:C34" location="TNIDETF!A1" display="TNIDETF!A1" xr:uid="{F4526921-9537-4685-9AB0-FD038BCEB6F8}"/>
    <hyperlink ref="A35:C35" location="TNMMIF!A1" display="TNMMIF!A1" xr:uid="{6B6114FB-105E-439A-90AB-4783EF254871}"/>
    <hyperlink ref="A36:C36" location="TNPBETF!A1" display="TNPBETF!A1" xr:uid="{3097F059-933C-43FF-B55C-6AEA1262461C}"/>
    <hyperlink ref="A39:C39" location="TQNTF!A1" display="TQNTF!A1" xr:uid="{FF1ACFB4-F144-4574-9238-0FB216FFF9D1}"/>
    <hyperlink ref="A40:C40" location="TREF!A1" display="TREF!A1" xr:uid="{730406AC-6FAD-40EB-B5E1-CB3411537467}"/>
    <hyperlink ref="A42:C42" location="TRSFM!A1" display="TRSFM!A1" xr:uid="{E454DB87-72D5-4658-BF4C-89670539B69F}"/>
    <hyperlink ref="A43:C43" location="TRSFP!A1" display="TRSFP!A1" xr:uid="{6111EB86-745C-438D-B5B7-E6F5372D8CBD}"/>
    <hyperlink ref="A46:C46" location="TSCAPF!A1" display="TSCAPF!A1" xr:uid="{DC8DC0E5-53D5-4CF5-84EF-8738529986B0}"/>
    <hyperlink ref="A49:C49" location="TYCF!A1" display="TYCF!A1" xr:uid="{021EE7A3-1213-4666-A801-6AB0B90A6FC6}"/>
    <hyperlink ref="A27:C27" location="TFRSTF!A1" display="TFRSTF!A1" xr:uid="{8A7D2640-2309-4971-920F-9A865639F991}"/>
    <hyperlink ref="C8" location="TCORPBF!A1" display="TCORPBF!A1" xr:uid="{A46A6A89-265C-4D56-9194-00D6DB619FCC}"/>
    <hyperlink ref="C45" location="TSTBF!A1" display="TSTBF!A1" xr:uid="{910B676E-AE16-4985-8613-5B2788808F72}"/>
    <hyperlink ref="C47" location="TFF!A1" display="TFF!A1" xr:uid="{AECCBE5E-AFEB-4598-A05B-845212A913FC}"/>
    <hyperlink ref="C52" location="'Dividend History'!A1" display="Dividend History" xr:uid="{5B16E6A9-E6CD-49EF-9FF1-99430BA2D7C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4ABF1-2E0D-4AE3-A233-8E4F2050E5B9}">
  <dimension ref="A1:IV228"/>
  <sheetViews>
    <sheetView zoomScaleNormal="100" workbookViewId="0">
      <selection activeCell="B1" sqref="B1"/>
    </sheetView>
  </sheetViews>
  <sheetFormatPr defaultRowHeight="15"/>
  <cols>
    <col min="1" max="1" width="9.140625" style="119"/>
    <col min="2" max="2" width="18.7109375" style="118" customWidth="1"/>
    <col min="3" max="3" width="21.85546875" style="119" customWidth="1"/>
    <col min="4" max="4" width="18.28515625" style="119" customWidth="1"/>
    <col min="5" max="5" width="16.7109375" style="119" customWidth="1"/>
    <col min="6" max="257" width="9.140625" style="119"/>
    <col min="258" max="258" width="18.7109375" style="119" customWidth="1"/>
    <col min="259" max="259" width="21.85546875" style="119" customWidth="1"/>
    <col min="260" max="260" width="18.28515625" style="119" customWidth="1"/>
    <col min="261" max="261" width="16.7109375" style="119" customWidth="1"/>
    <col min="262" max="513" width="9.140625" style="119"/>
    <col min="514" max="514" width="18.7109375" style="119" customWidth="1"/>
    <col min="515" max="515" width="21.85546875" style="119" customWidth="1"/>
    <col min="516" max="516" width="18.28515625" style="119" customWidth="1"/>
    <col min="517" max="517" width="16.7109375" style="119" customWidth="1"/>
    <col min="518" max="769" width="9.140625" style="119"/>
    <col min="770" max="770" width="18.7109375" style="119" customWidth="1"/>
    <col min="771" max="771" width="21.85546875" style="119" customWidth="1"/>
    <col min="772" max="772" width="18.28515625" style="119" customWidth="1"/>
    <col min="773" max="773" width="16.7109375" style="119" customWidth="1"/>
    <col min="774" max="1025" width="9.140625" style="119"/>
    <col min="1026" max="1026" width="18.7109375" style="119" customWidth="1"/>
    <col min="1027" max="1027" width="21.85546875" style="119" customWidth="1"/>
    <col min="1028" max="1028" width="18.28515625" style="119" customWidth="1"/>
    <col min="1029" max="1029" width="16.7109375" style="119" customWidth="1"/>
    <col min="1030" max="1281" width="9.140625" style="119"/>
    <col min="1282" max="1282" width="18.7109375" style="119" customWidth="1"/>
    <col min="1283" max="1283" width="21.85546875" style="119" customWidth="1"/>
    <col min="1284" max="1284" width="18.28515625" style="119" customWidth="1"/>
    <col min="1285" max="1285" width="16.7109375" style="119" customWidth="1"/>
    <col min="1286" max="1537" width="9.140625" style="119"/>
    <col min="1538" max="1538" width="18.7109375" style="119" customWidth="1"/>
    <col min="1539" max="1539" width="21.85546875" style="119" customWidth="1"/>
    <col min="1540" max="1540" width="18.28515625" style="119" customWidth="1"/>
    <col min="1541" max="1541" width="16.7109375" style="119" customWidth="1"/>
    <col min="1542" max="1793" width="9.140625" style="119"/>
    <col min="1794" max="1794" width="18.7109375" style="119" customWidth="1"/>
    <col min="1795" max="1795" width="21.85546875" style="119" customWidth="1"/>
    <col min="1796" max="1796" width="18.28515625" style="119" customWidth="1"/>
    <col min="1797" max="1797" width="16.7109375" style="119" customWidth="1"/>
    <col min="1798" max="2049" width="9.140625" style="119"/>
    <col min="2050" max="2050" width="18.7109375" style="119" customWidth="1"/>
    <col min="2051" max="2051" width="21.85546875" style="119" customWidth="1"/>
    <col min="2052" max="2052" width="18.28515625" style="119" customWidth="1"/>
    <col min="2053" max="2053" width="16.7109375" style="119" customWidth="1"/>
    <col min="2054" max="2305" width="9.140625" style="119"/>
    <col min="2306" max="2306" width="18.7109375" style="119" customWidth="1"/>
    <col min="2307" max="2307" width="21.85546875" style="119" customWidth="1"/>
    <col min="2308" max="2308" width="18.28515625" style="119" customWidth="1"/>
    <col min="2309" max="2309" width="16.7109375" style="119" customWidth="1"/>
    <col min="2310" max="2561" width="9.140625" style="119"/>
    <col min="2562" max="2562" width="18.7109375" style="119" customWidth="1"/>
    <col min="2563" max="2563" width="21.85546875" style="119" customWidth="1"/>
    <col min="2564" max="2564" width="18.28515625" style="119" customWidth="1"/>
    <col min="2565" max="2565" width="16.7109375" style="119" customWidth="1"/>
    <col min="2566" max="2817" width="9.140625" style="119"/>
    <col min="2818" max="2818" width="18.7109375" style="119" customWidth="1"/>
    <col min="2819" max="2819" width="21.85546875" style="119" customWidth="1"/>
    <col min="2820" max="2820" width="18.28515625" style="119" customWidth="1"/>
    <col min="2821" max="2821" width="16.7109375" style="119" customWidth="1"/>
    <col min="2822" max="3073" width="9.140625" style="119"/>
    <col min="3074" max="3074" width="18.7109375" style="119" customWidth="1"/>
    <col min="3075" max="3075" width="21.85546875" style="119" customWidth="1"/>
    <col min="3076" max="3076" width="18.28515625" style="119" customWidth="1"/>
    <col min="3077" max="3077" width="16.7109375" style="119" customWidth="1"/>
    <col min="3078" max="3329" width="9.140625" style="119"/>
    <col min="3330" max="3330" width="18.7109375" style="119" customWidth="1"/>
    <col min="3331" max="3331" width="21.85546875" style="119" customWidth="1"/>
    <col min="3332" max="3332" width="18.28515625" style="119" customWidth="1"/>
    <col min="3333" max="3333" width="16.7109375" style="119" customWidth="1"/>
    <col min="3334" max="3585" width="9.140625" style="119"/>
    <col min="3586" max="3586" width="18.7109375" style="119" customWidth="1"/>
    <col min="3587" max="3587" width="21.85546875" style="119" customWidth="1"/>
    <col min="3588" max="3588" width="18.28515625" style="119" customWidth="1"/>
    <col min="3589" max="3589" width="16.7109375" style="119" customWidth="1"/>
    <col min="3590" max="3841" width="9.140625" style="119"/>
    <col min="3842" max="3842" width="18.7109375" style="119" customWidth="1"/>
    <col min="3843" max="3843" width="21.85546875" style="119" customWidth="1"/>
    <col min="3844" max="3844" width="18.28515625" style="119" customWidth="1"/>
    <col min="3845" max="3845" width="16.7109375" style="119" customWidth="1"/>
    <col min="3846" max="4097" width="9.140625" style="119"/>
    <col min="4098" max="4098" width="18.7109375" style="119" customWidth="1"/>
    <col min="4099" max="4099" width="21.85546875" style="119" customWidth="1"/>
    <col min="4100" max="4100" width="18.28515625" style="119" customWidth="1"/>
    <col min="4101" max="4101" width="16.7109375" style="119" customWidth="1"/>
    <col min="4102" max="4353" width="9.140625" style="119"/>
    <col min="4354" max="4354" width="18.7109375" style="119" customWidth="1"/>
    <col min="4355" max="4355" width="21.85546875" style="119" customWidth="1"/>
    <col min="4356" max="4356" width="18.28515625" style="119" customWidth="1"/>
    <col min="4357" max="4357" width="16.7109375" style="119" customWidth="1"/>
    <col min="4358" max="4609" width="9.140625" style="119"/>
    <col min="4610" max="4610" width="18.7109375" style="119" customWidth="1"/>
    <col min="4611" max="4611" width="21.85546875" style="119" customWidth="1"/>
    <col min="4612" max="4612" width="18.28515625" style="119" customWidth="1"/>
    <col min="4613" max="4613" width="16.7109375" style="119" customWidth="1"/>
    <col min="4614" max="4865" width="9.140625" style="119"/>
    <col min="4866" max="4866" width="18.7109375" style="119" customWidth="1"/>
    <col min="4867" max="4867" width="21.85546875" style="119" customWidth="1"/>
    <col min="4868" max="4868" width="18.28515625" style="119" customWidth="1"/>
    <col min="4869" max="4869" width="16.7109375" style="119" customWidth="1"/>
    <col min="4870" max="5121" width="9.140625" style="119"/>
    <col min="5122" max="5122" width="18.7109375" style="119" customWidth="1"/>
    <col min="5123" max="5123" width="21.85546875" style="119" customWidth="1"/>
    <col min="5124" max="5124" width="18.28515625" style="119" customWidth="1"/>
    <col min="5125" max="5125" width="16.7109375" style="119" customWidth="1"/>
    <col min="5126" max="5377" width="9.140625" style="119"/>
    <col min="5378" max="5378" width="18.7109375" style="119" customWidth="1"/>
    <col min="5379" max="5379" width="21.85546875" style="119" customWidth="1"/>
    <col min="5380" max="5380" width="18.28515625" style="119" customWidth="1"/>
    <col min="5381" max="5381" width="16.7109375" style="119" customWidth="1"/>
    <col min="5382" max="5633" width="9.140625" style="119"/>
    <col min="5634" max="5634" width="18.7109375" style="119" customWidth="1"/>
    <col min="5635" max="5635" width="21.85546875" style="119" customWidth="1"/>
    <col min="5636" max="5636" width="18.28515625" style="119" customWidth="1"/>
    <col min="5637" max="5637" width="16.7109375" style="119" customWidth="1"/>
    <col min="5638" max="5889" width="9.140625" style="119"/>
    <col min="5890" max="5890" width="18.7109375" style="119" customWidth="1"/>
    <col min="5891" max="5891" width="21.85546875" style="119" customWidth="1"/>
    <col min="5892" max="5892" width="18.28515625" style="119" customWidth="1"/>
    <col min="5893" max="5893" width="16.7109375" style="119" customWidth="1"/>
    <col min="5894" max="6145" width="9.140625" style="119"/>
    <col min="6146" max="6146" width="18.7109375" style="119" customWidth="1"/>
    <col min="6147" max="6147" width="21.85546875" style="119" customWidth="1"/>
    <col min="6148" max="6148" width="18.28515625" style="119" customWidth="1"/>
    <col min="6149" max="6149" width="16.7109375" style="119" customWidth="1"/>
    <col min="6150" max="6401" width="9.140625" style="119"/>
    <col min="6402" max="6402" width="18.7109375" style="119" customWidth="1"/>
    <col min="6403" max="6403" width="21.85546875" style="119" customWidth="1"/>
    <col min="6404" max="6404" width="18.28515625" style="119" customWidth="1"/>
    <col min="6405" max="6405" width="16.7109375" style="119" customWidth="1"/>
    <col min="6406" max="6657" width="9.140625" style="119"/>
    <col min="6658" max="6658" width="18.7109375" style="119" customWidth="1"/>
    <col min="6659" max="6659" width="21.85546875" style="119" customWidth="1"/>
    <col min="6660" max="6660" width="18.28515625" style="119" customWidth="1"/>
    <col min="6661" max="6661" width="16.7109375" style="119" customWidth="1"/>
    <col min="6662" max="6913" width="9.140625" style="119"/>
    <col min="6914" max="6914" width="18.7109375" style="119" customWidth="1"/>
    <col min="6915" max="6915" width="21.85546875" style="119" customWidth="1"/>
    <col min="6916" max="6916" width="18.28515625" style="119" customWidth="1"/>
    <col min="6917" max="6917" width="16.7109375" style="119" customWidth="1"/>
    <col min="6918" max="7169" width="9.140625" style="119"/>
    <col min="7170" max="7170" width="18.7109375" style="119" customWidth="1"/>
    <col min="7171" max="7171" width="21.85546875" style="119" customWidth="1"/>
    <col min="7172" max="7172" width="18.28515625" style="119" customWidth="1"/>
    <col min="7173" max="7173" width="16.7109375" style="119" customWidth="1"/>
    <col min="7174" max="7425" width="9.140625" style="119"/>
    <col min="7426" max="7426" width="18.7109375" style="119" customWidth="1"/>
    <col min="7427" max="7427" width="21.85546875" style="119" customWidth="1"/>
    <col min="7428" max="7428" width="18.28515625" style="119" customWidth="1"/>
    <col min="7429" max="7429" width="16.7109375" style="119" customWidth="1"/>
    <col min="7430" max="7681" width="9.140625" style="119"/>
    <col min="7682" max="7682" width="18.7109375" style="119" customWidth="1"/>
    <col min="7683" max="7683" width="21.85546875" style="119" customWidth="1"/>
    <col min="7684" max="7684" width="18.28515625" style="119" customWidth="1"/>
    <col min="7685" max="7685" width="16.7109375" style="119" customWidth="1"/>
    <col min="7686" max="7937" width="9.140625" style="119"/>
    <col min="7938" max="7938" width="18.7109375" style="119" customWidth="1"/>
    <col min="7939" max="7939" width="21.85546875" style="119" customWidth="1"/>
    <col min="7940" max="7940" width="18.28515625" style="119" customWidth="1"/>
    <col min="7941" max="7941" width="16.7109375" style="119" customWidth="1"/>
    <col min="7942" max="8193" width="9.140625" style="119"/>
    <col min="8194" max="8194" width="18.7109375" style="119" customWidth="1"/>
    <col min="8195" max="8195" width="21.85546875" style="119" customWidth="1"/>
    <col min="8196" max="8196" width="18.28515625" style="119" customWidth="1"/>
    <col min="8197" max="8197" width="16.7109375" style="119" customWidth="1"/>
    <col min="8198" max="8449" width="9.140625" style="119"/>
    <col min="8450" max="8450" width="18.7109375" style="119" customWidth="1"/>
    <col min="8451" max="8451" width="21.85546875" style="119" customWidth="1"/>
    <col min="8452" max="8452" width="18.28515625" style="119" customWidth="1"/>
    <col min="8453" max="8453" width="16.7109375" style="119" customWidth="1"/>
    <col min="8454" max="8705" width="9.140625" style="119"/>
    <col min="8706" max="8706" width="18.7109375" style="119" customWidth="1"/>
    <col min="8707" max="8707" width="21.85546875" style="119" customWidth="1"/>
    <col min="8708" max="8708" width="18.28515625" style="119" customWidth="1"/>
    <col min="8709" max="8709" width="16.7109375" style="119" customWidth="1"/>
    <col min="8710" max="8961" width="9.140625" style="119"/>
    <col min="8962" max="8962" width="18.7109375" style="119" customWidth="1"/>
    <col min="8963" max="8963" width="21.85546875" style="119" customWidth="1"/>
    <col min="8964" max="8964" width="18.28515625" style="119" customWidth="1"/>
    <col min="8965" max="8965" width="16.7109375" style="119" customWidth="1"/>
    <col min="8966" max="9217" width="9.140625" style="119"/>
    <col min="9218" max="9218" width="18.7109375" style="119" customWidth="1"/>
    <col min="9219" max="9219" width="21.85546875" style="119" customWidth="1"/>
    <col min="9220" max="9220" width="18.28515625" style="119" customWidth="1"/>
    <col min="9221" max="9221" width="16.7109375" style="119" customWidth="1"/>
    <col min="9222" max="9473" width="9.140625" style="119"/>
    <col min="9474" max="9474" width="18.7109375" style="119" customWidth="1"/>
    <col min="9475" max="9475" width="21.85546875" style="119" customWidth="1"/>
    <col min="9476" max="9476" width="18.28515625" style="119" customWidth="1"/>
    <col min="9477" max="9477" width="16.7109375" style="119" customWidth="1"/>
    <col min="9478" max="9729" width="9.140625" style="119"/>
    <col min="9730" max="9730" width="18.7109375" style="119" customWidth="1"/>
    <col min="9731" max="9731" width="21.85546875" style="119" customWidth="1"/>
    <col min="9732" max="9732" width="18.28515625" style="119" customWidth="1"/>
    <col min="9733" max="9733" width="16.7109375" style="119" customWidth="1"/>
    <col min="9734" max="9985" width="9.140625" style="119"/>
    <col min="9986" max="9986" width="18.7109375" style="119" customWidth="1"/>
    <col min="9987" max="9987" width="21.85546875" style="119" customWidth="1"/>
    <col min="9988" max="9988" width="18.28515625" style="119" customWidth="1"/>
    <col min="9989" max="9989" width="16.7109375" style="119" customWidth="1"/>
    <col min="9990" max="10241" width="9.140625" style="119"/>
    <col min="10242" max="10242" width="18.7109375" style="119" customWidth="1"/>
    <col min="10243" max="10243" width="21.85546875" style="119" customWidth="1"/>
    <col min="10244" max="10244" width="18.28515625" style="119" customWidth="1"/>
    <col min="10245" max="10245" width="16.7109375" style="119" customWidth="1"/>
    <col min="10246" max="10497" width="9.140625" style="119"/>
    <col min="10498" max="10498" width="18.7109375" style="119" customWidth="1"/>
    <col min="10499" max="10499" width="21.85546875" style="119" customWidth="1"/>
    <col min="10500" max="10500" width="18.28515625" style="119" customWidth="1"/>
    <col min="10501" max="10501" width="16.7109375" style="119" customWidth="1"/>
    <col min="10502" max="10753" width="9.140625" style="119"/>
    <col min="10754" max="10754" width="18.7109375" style="119" customWidth="1"/>
    <col min="10755" max="10755" width="21.85546875" style="119" customWidth="1"/>
    <col min="10756" max="10756" width="18.28515625" style="119" customWidth="1"/>
    <col min="10757" max="10757" width="16.7109375" style="119" customWidth="1"/>
    <col min="10758" max="11009" width="9.140625" style="119"/>
    <col min="11010" max="11010" width="18.7109375" style="119" customWidth="1"/>
    <col min="11011" max="11011" width="21.85546875" style="119" customWidth="1"/>
    <col min="11012" max="11012" width="18.28515625" style="119" customWidth="1"/>
    <col min="11013" max="11013" width="16.7109375" style="119" customWidth="1"/>
    <col min="11014" max="11265" width="9.140625" style="119"/>
    <col min="11266" max="11266" width="18.7109375" style="119" customWidth="1"/>
    <col min="11267" max="11267" width="21.85546875" style="119" customWidth="1"/>
    <col min="11268" max="11268" width="18.28515625" style="119" customWidth="1"/>
    <col min="11269" max="11269" width="16.7109375" style="119" customWidth="1"/>
    <col min="11270" max="11521" width="9.140625" style="119"/>
    <col min="11522" max="11522" width="18.7109375" style="119" customWidth="1"/>
    <col min="11523" max="11523" width="21.85546875" style="119" customWidth="1"/>
    <col min="11524" max="11524" width="18.28515625" style="119" customWidth="1"/>
    <col min="11525" max="11525" width="16.7109375" style="119" customWidth="1"/>
    <col min="11526" max="11777" width="9.140625" style="119"/>
    <col min="11778" max="11778" width="18.7109375" style="119" customWidth="1"/>
    <col min="11779" max="11779" width="21.85546875" style="119" customWidth="1"/>
    <col min="11780" max="11780" width="18.28515625" style="119" customWidth="1"/>
    <col min="11781" max="11781" width="16.7109375" style="119" customWidth="1"/>
    <col min="11782" max="12033" width="9.140625" style="119"/>
    <col min="12034" max="12034" width="18.7109375" style="119" customWidth="1"/>
    <col min="12035" max="12035" width="21.85546875" style="119" customWidth="1"/>
    <col min="12036" max="12036" width="18.28515625" style="119" customWidth="1"/>
    <col min="12037" max="12037" width="16.7109375" style="119" customWidth="1"/>
    <col min="12038" max="12289" width="9.140625" style="119"/>
    <col min="12290" max="12290" width="18.7109375" style="119" customWidth="1"/>
    <col min="12291" max="12291" width="21.85546875" style="119" customWidth="1"/>
    <col min="12292" max="12292" width="18.28515625" style="119" customWidth="1"/>
    <col min="12293" max="12293" width="16.7109375" style="119" customWidth="1"/>
    <col min="12294" max="12545" width="9.140625" style="119"/>
    <col min="12546" max="12546" width="18.7109375" style="119" customWidth="1"/>
    <col min="12547" max="12547" width="21.85546875" style="119" customWidth="1"/>
    <col min="12548" max="12548" width="18.28515625" style="119" customWidth="1"/>
    <col min="12549" max="12549" width="16.7109375" style="119" customWidth="1"/>
    <col min="12550" max="12801" width="9.140625" style="119"/>
    <col min="12802" max="12802" width="18.7109375" style="119" customWidth="1"/>
    <col min="12803" max="12803" width="21.85546875" style="119" customWidth="1"/>
    <col min="12804" max="12804" width="18.28515625" style="119" customWidth="1"/>
    <col min="12805" max="12805" width="16.7109375" style="119" customWidth="1"/>
    <col min="12806" max="13057" width="9.140625" style="119"/>
    <col min="13058" max="13058" width="18.7109375" style="119" customWidth="1"/>
    <col min="13059" max="13059" width="21.85546875" style="119" customWidth="1"/>
    <col min="13060" max="13060" width="18.28515625" style="119" customWidth="1"/>
    <col min="13061" max="13061" width="16.7109375" style="119" customWidth="1"/>
    <col min="13062" max="13313" width="9.140625" style="119"/>
    <col min="13314" max="13314" width="18.7109375" style="119" customWidth="1"/>
    <col min="13315" max="13315" width="21.85546875" style="119" customWidth="1"/>
    <col min="13316" max="13316" width="18.28515625" style="119" customWidth="1"/>
    <col min="13317" max="13317" width="16.7109375" style="119" customWidth="1"/>
    <col min="13318" max="13569" width="9.140625" style="119"/>
    <col min="13570" max="13570" width="18.7109375" style="119" customWidth="1"/>
    <col min="13571" max="13571" width="21.85546875" style="119" customWidth="1"/>
    <col min="13572" max="13572" width="18.28515625" style="119" customWidth="1"/>
    <col min="13573" max="13573" width="16.7109375" style="119" customWidth="1"/>
    <col min="13574" max="13825" width="9.140625" style="119"/>
    <col min="13826" max="13826" width="18.7109375" style="119" customWidth="1"/>
    <col min="13827" max="13827" width="21.85546875" style="119" customWidth="1"/>
    <col min="13828" max="13828" width="18.28515625" style="119" customWidth="1"/>
    <col min="13829" max="13829" width="16.7109375" style="119" customWidth="1"/>
    <col min="13830" max="14081" width="9.140625" style="119"/>
    <col min="14082" max="14082" width="18.7109375" style="119" customWidth="1"/>
    <col min="14083" max="14083" width="21.85546875" style="119" customWidth="1"/>
    <col min="14084" max="14084" width="18.28515625" style="119" customWidth="1"/>
    <col min="14085" max="14085" width="16.7109375" style="119" customWidth="1"/>
    <col min="14086" max="14337" width="9.140625" style="119"/>
    <col min="14338" max="14338" width="18.7109375" style="119" customWidth="1"/>
    <col min="14339" max="14339" width="21.85546875" style="119" customWidth="1"/>
    <col min="14340" max="14340" width="18.28515625" style="119" customWidth="1"/>
    <col min="14341" max="14341" width="16.7109375" style="119" customWidth="1"/>
    <col min="14342" max="14593" width="9.140625" style="119"/>
    <col min="14594" max="14594" width="18.7109375" style="119" customWidth="1"/>
    <col min="14595" max="14595" width="21.85546875" style="119" customWidth="1"/>
    <col min="14596" max="14596" width="18.28515625" style="119" customWidth="1"/>
    <col min="14597" max="14597" width="16.7109375" style="119" customWidth="1"/>
    <col min="14598" max="14849" width="9.140625" style="119"/>
    <col min="14850" max="14850" width="18.7109375" style="119" customWidth="1"/>
    <col min="14851" max="14851" width="21.85546875" style="119" customWidth="1"/>
    <col min="14852" max="14852" width="18.28515625" style="119" customWidth="1"/>
    <col min="14853" max="14853" width="16.7109375" style="119" customWidth="1"/>
    <col min="14854" max="15105" width="9.140625" style="119"/>
    <col min="15106" max="15106" width="18.7109375" style="119" customWidth="1"/>
    <col min="15107" max="15107" width="21.85546875" style="119" customWidth="1"/>
    <col min="15108" max="15108" width="18.28515625" style="119" customWidth="1"/>
    <col min="15109" max="15109" width="16.7109375" style="119" customWidth="1"/>
    <col min="15110" max="15361" width="9.140625" style="119"/>
    <col min="15362" max="15362" width="18.7109375" style="119" customWidth="1"/>
    <col min="15363" max="15363" width="21.85546875" style="119" customWidth="1"/>
    <col min="15364" max="15364" width="18.28515625" style="119" customWidth="1"/>
    <col min="15365" max="15365" width="16.7109375" style="119" customWidth="1"/>
    <col min="15366" max="15617" width="9.140625" style="119"/>
    <col min="15618" max="15618" width="18.7109375" style="119" customWidth="1"/>
    <col min="15619" max="15619" width="21.85546875" style="119" customWidth="1"/>
    <col min="15620" max="15620" width="18.28515625" style="119" customWidth="1"/>
    <col min="15621" max="15621" width="16.7109375" style="119" customWidth="1"/>
    <col min="15622" max="15873" width="9.140625" style="119"/>
    <col min="15874" max="15874" width="18.7109375" style="119" customWidth="1"/>
    <col min="15875" max="15875" width="21.85546875" style="119" customWidth="1"/>
    <col min="15876" max="15876" width="18.28515625" style="119" customWidth="1"/>
    <col min="15877" max="15877" width="16.7109375" style="119" customWidth="1"/>
    <col min="15878" max="16129" width="9.140625" style="119"/>
    <col min="16130" max="16130" width="18.7109375" style="119" customWidth="1"/>
    <col min="16131" max="16131" width="21.85546875" style="119" customWidth="1"/>
    <col min="16132" max="16132" width="18.28515625" style="119" customWidth="1"/>
    <col min="16133" max="16133" width="16.7109375" style="119" customWidth="1"/>
    <col min="16134" max="16384" width="9.140625" style="119"/>
  </cols>
  <sheetData>
    <row r="1" spans="1:5">
      <c r="A1" s="3" t="s">
        <v>0</v>
      </c>
    </row>
    <row r="2" spans="1:5" ht="15.75">
      <c r="B2" s="386" t="s">
        <v>2050</v>
      </c>
      <c r="C2" s="386"/>
      <c r="D2" s="386"/>
      <c r="E2" s="386"/>
    </row>
    <row r="3" spans="1:5" s="120" customFormat="1" ht="38.25">
      <c r="B3" s="121" t="s">
        <v>2051</v>
      </c>
      <c r="C3" s="122" t="s">
        <v>2052</v>
      </c>
      <c r="D3" s="123" t="s">
        <v>2053</v>
      </c>
      <c r="E3" s="123" t="s">
        <v>2054</v>
      </c>
    </row>
    <row r="4" spans="1:5">
      <c r="B4" s="124">
        <v>44715</v>
      </c>
      <c r="C4" s="125">
        <v>14.7928</v>
      </c>
      <c r="D4" s="125">
        <v>5.0999999999999997E-2</v>
      </c>
      <c r="E4" s="125">
        <v>5.0999999999999997E-2</v>
      </c>
    </row>
    <row r="5" spans="1:5">
      <c r="B5" s="124">
        <v>44746</v>
      </c>
      <c r="C5" s="125">
        <v>14.6134</v>
      </c>
      <c r="D5" s="125">
        <v>4.9000000000000002E-2</v>
      </c>
      <c r="E5" s="125">
        <v>4.9000000000000002E-2</v>
      </c>
    </row>
    <row r="6" spans="1:5">
      <c r="B6" s="124">
        <v>44776</v>
      </c>
      <c r="C6" s="125">
        <v>14.987299999999999</v>
      </c>
      <c r="D6" s="125">
        <v>0.05</v>
      </c>
      <c r="E6" s="125">
        <v>0.05</v>
      </c>
    </row>
    <row r="7" spans="1:5">
      <c r="B7" s="124">
        <v>44809</v>
      </c>
      <c r="C7" s="125">
        <v>15.0243</v>
      </c>
      <c r="D7" s="125">
        <v>0.05</v>
      </c>
      <c r="E7" s="125">
        <v>0.05</v>
      </c>
    </row>
    <row r="8" spans="1:5">
      <c r="B8" s="124">
        <v>44837</v>
      </c>
      <c r="C8" s="125">
        <v>14.807700000000001</v>
      </c>
      <c r="D8" s="125">
        <v>0.05</v>
      </c>
      <c r="E8" s="125">
        <v>0.05</v>
      </c>
    </row>
    <row r="9" spans="1:5">
      <c r="B9" s="124">
        <v>44867</v>
      </c>
      <c r="C9" s="125">
        <v>15.083500000000001</v>
      </c>
      <c r="D9" s="125">
        <v>0.05</v>
      </c>
      <c r="E9" s="125">
        <v>0.05</v>
      </c>
    </row>
    <row r="10" spans="1:5">
      <c r="B10" s="126"/>
      <c r="C10" s="127"/>
      <c r="D10" s="127"/>
      <c r="E10" s="127"/>
    </row>
    <row r="11" spans="1:5" ht="15.75">
      <c r="B11" s="386" t="s">
        <v>2055</v>
      </c>
      <c r="C11" s="386"/>
      <c r="D11" s="386"/>
      <c r="E11" s="386"/>
    </row>
    <row r="12" spans="1:5" s="120" customFormat="1" ht="38.25">
      <c r="B12" s="121" t="s">
        <v>2051</v>
      </c>
      <c r="C12" s="122" t="s">
        <v>2052</v>
      </c>
      <c r="D12" s="123" t="s">
        <v>2053</v>
      </c>
      <c r="E12" s="123" t="s">
        <v>2054</v>
      </c>
    </row>
    <row r="13" spans="1:5">
      <c r="B13" s="124">
        <v>44715</v>
      </c>
      <c r="C13" s="125">
        <v>17.3369</v>
      </c>
      <c r="D13" s="125">
        <v>5.0999999999999997E-2</v>
      </c>
      <c r="E13" s="125">
        <v>5.0999999999999997E-2</v>
      </c>
    </row>
    <row r="14" spans="1:5">
      <c r="B14" s="124">
        <v>44746</v>
      </c>
      <c r="C14" s="125">
        <v>17.149999999999999</v>
      </c>
      <c r="D14" s="125">
        <v>4.9000000000000002E-2</v>
      </c>
      <c r="E14" s="125">
        <v>4.9000000000000002E-2</v>
      </c>
    </row>
    <row r="15" spans="1:5">
      <c r="B15" s="124">
        <v>44776</v>
      </c>
      <c r="C15" s="125">
        <v>17.6112</v>
      </c>
      <c r="D15" s="125">
        <v>0.05</v>
      </c>
      <c r="E15" s="125">
        <v>0.05</v>
      </c>
    </row>
    <row r="16" spans="1:5">
      <c r="B16" s="124">
        <v>44809</v>
      </c>
      <c r="C16" s="125">
        <v>17.6784</v>
      </c>
      <c r="D16" s="125">
        <v>0.05</v>
      </c>
      <c r="E16" s="125">
        <v>0.05</v>
      </c>
    </row>
    <row r="17" spans="1:256">
      <c r="B17" s="124">
        <v>44837</v>
      </c>
      <c r="C17" s="125">
        <v>17.4453</v>
      </c>
      <c r="D17" s="125">
        <v>0.05</v>
      </c>
      <c r="E17" s="125">
        <v>0.05</v>
      </c>
    </row>
    <row r="18" spans="1:256">
      <c r="B18" s="124">
        <v>44867</v>
      </c>
      <c r="C18" s="125">
        <v>17.793399999999998</v>
      </c>
      <c r="D18" s="125">
        <v>0.05</v>
      </c>
      <c r="E18" s="125">
        <v>0.05</v>
      </c>
    </row>
    <row r="20" spans="1:256" ht="15.75">
      <c r="B20" s="386" t="s">
        <v>2056</v>
      </c>
      <c r="C20" s="386"/>
      <c r="D20" s="386"/>
      <c r="E20" s="386"/>
    </row>
    <row r="21" spans="1:256" s="120" customFormat="1" ht="38.25">
      <c r="B21" s="121" t="s">
        <v>2051</v>
      </c>
      <c r="C21" s="122" t="s">
        <v>2052</v>
      </c>
      <c r="D21" s="123" t="s">
        <v>2053</v>
      </c>
      <c r="E21" s="123" t="s">
        <v>2054</v>
      </c>
    </row>
    <row r="22" spans="1:256">
      <c r="B22" s="124">
        <v>44715</v>
      </c>
      <c r="C22" s="125">
        <v>68.609700000000004</v>
      </c>
      <c r="D22" s="125">
        <v>0.3</v>
      </c>
      <c r="E22" s="125">
        <v>0.3</v>
      </c>
    </row>
    <row r="23" spans="1:256">
      <c r="B23" s="124">
        <v>44746</v>
      </c>
      <c r="C23" s="125">
        <v>67.160799999999995</v>
      </c>
      <c r="D23" s="125">
        <v>0.28000000000000003</v>
      </c>
      <c r="E23" s="125">
        <v>0.28000000000000003</v>
      </c>
    </row>
    <row r="24" spans="1:256">
      <c r="B24" s="124">
        <v>44776</v>
      </c>
      <c r="C24" s="125">
        <v>71.678799999999995</v>
      </c>
      <c r="D24" s="125">
        <v>0.28999999999999998</v>
      </c>
      <c r="E24" s="125">
        <v>0.28999999999999998</v>
      </c>
    </row>
    <row r="25" spans="1:256">
      <c r="B25" s="124">
        <v>44809</v>
      </c>
      <c r="C25" s="125">
        <v>73.062700000000007</v>
      </c>
      <c r="D25" s="125">
        <v>0.31</v>
      </c>
      <c r="E25" s="125">
        <v>0.31</v>
      </c>
    </row>
    <row r="26" spans="1:256">
      <c r="B26" s="124">
        <v>44837</v>
      </c>
      <c r="C26" s="125">
        <v>71.059399999999997</v>
      </c>
      <c r="D26" s="125">
        <v>0.31</v>
      </c>
      <c r="E26" s="125">
        <v>0.31</v>
      </c>
    </row>
    <row r="27" spans="1:256">
      <c r="B27" s="124">
        <v>44867</v>
      </c>
      <c r="C27" s="125">
        <v>73.991799999999998</v>
      </c>
      <c r="D27" s="125">
        <v>0.31</v>
      </c>
      <c r="E27" s="125">
        <v>0.31</v>
      </c>
    </row>
    <row r="29" spans="1:256" ht="15.75">
      <c r="B29" s="386" t="s">
        <v>2057</v>
      </c>
      <c r="C29" s="386"/>
      <c r="D29" s="386"/>
      <c r="E29" s="386"/>
    </row>
    <row r="30" spans="1:256" s="120" customFormat="1" ht="38.25">
      <c r="B30" s="121" t="s">
        <v>2051</v>
      </c>
      <c r="C30" s="122" t="s">
        <v>2052</v>
      </c>
      <c r="D30" s="123" t="s">
        <v>2053</v>
      </c>
      <c r="E30" s="123" t="s">
        <v>2054</v>
      </c>
    </row>
    <row r="31" spans="1:256" s="128" customFormat="1">
      <c r="A31" s="119"/>
      <c r="B31" s="124">
        <v>44715</v>
      </c>
      <c r="C31" s="125">
        <v>77.129499999999993</v>
      </c>
      <c r="D31" s="125">
        <v>0.3</v>
      </c>
      <c r="E31" s="125">
        <v>0.3</v>
      </c>
      <c r="F31" s="119"/>
      <c r="G31" s="119"/>
      <c r="H31" s="119"/>
      <c r="I31" s="119"/>
      <c r="J31" s="119"/>
      <c r="K31" s="119"/>
      <c r="L31" s="119"/>
      <c r="M31" s="119"/>
      <c r="N31" s="119"/>
      <c r="O31" s="119"/>
      <c r="P31" s="119"/>
      <c r="Q31" s="119"/>
      <c r="R31" s="119"/>
      <c r="S31" s="119"/>
      <c r="T31" s="119"/>
      <c r="U31" s="119"/>
      <c r="V31" s="119"/>
      <c r="W31" s="119"/>
      <c r="X31" s="119"/>
      <c r="Y31" s="119"/>
      <c r="Z31" s="119"/>
      <c r="AA31" s="119"/>
      <c r="AB31" s="119"/>
      <c r="AC31" s="119"/>
      <c r="AD31" s="119"/>
      <c r="AE31" s="119"/>
      <c r="AF31" s="119"/>
      <c r="AG31" s="119"/>
      <c r="AH31" s="119"/>
      <c r="AI31" s="119"/>
      <c r="AJ31" s="119"/>
      <c r="AK31" s="119"/>
      <c r="AL31" s="119"/>
      <c r="AM31" s="119"/>
      <c r="AN31" s="119"/>
      <c r="AO31" s="119"/>
      <c r="AP31" s="119"/>
      <c r="AQ31" s="119"/>
      <c r="AR31" s="119"/>
      <c r="AS31" s="119"/>
      <c r="AT31" s="119"/>
      <c r="AU31" s="119"/>
      <c r="AV31" s="119"/>
      <c r="AW31" s="119"/>
      <c r="AX31" s="119"/>
      <c r="AY31" s="119"/>
      <c r="AZ31" s="119"/>
      <c r="BA31" s="119"/>
      <c r="BB31" s="119"/>
      <c r="BC31" s="119"/>
      <c r="BD31" s="119"/>
      <c r="BE31" s="119"/>
      <c r="BF31" s="119"/>
      <c r="BG31" s="119"/>
      <c r="BH31" s="119"/>
      <c r="BI31" s="119"/>
      <c r="BJ31" s="119"/>
      <c r="BK31" s="119"/>
      <c r="BL31" s="119"/>
      <c r="BM31" s="119"/>
      <c r="BN31" s="119"/>
      <c r="BO31" s="119"/>
      <c r="BP31" s="119"/>
      <c r="BQ31" s="119"/>
      <c r="BR31" s="119"/>
      <c r="BS31" s="119"/>
      <c r="BT31" s="119"/>
      <c r="BU31" s="119"/>
      <c r="BV31" s="119"/>
      <c r="BW31" s="119"/>
      <c r="BX31" s="119"/>
      <c r="BY31" s="119"/>
      <c r="BZ31" s="119"/>
      <c r="CA31" s="119"/>
      <c r="CB31" s="119"/>
      <c r="CC31" s="119"/>
      <c r="CD31" s="119"/>
      <c r="CE31" s="119"/>
      <c r="CF31" s="119"/>
      <c r="CG31" s="119"/>
      <c r="CH31" s="119"/>
      <c r="CI31" s="119"/>
      <c r="CJ31" s="119"/>
      <c r="CK31" s="119"/>
      <c r="CL31" s="119"/>
      <c r="CM31" s="119"/>
      <c r="CN31" s="119"/>
      <c r="CO31" s="119"/>
      <c r="CP31" s="119"/>
      <c r="CQ31" s="119"/>
      <c r="CR31" s="119"/>
      <c r="CS31" s="119"/>
      <c r="CT31" s="119"/>
      <c r="CU31" s="119"/>
      <c r="CV31" s="119"/>
      <c r="CW31" s="119"/>
      <c r="CX31" s="119"/>
      <c r="CY31" s="119"/>
      <c r="CZ31" s="119"/>
      <c r="DA31" s="119"/>
      <c r="DB31" s="119"/>
      <c r="DC31" s="119"/>
      <c r="DD31" s="119"/>
      <c r="DE31" s="119"/>
      <c r="DF31" s="119"/>
      <c r="DG31" s="119"/>
      <c r="DH31" s="119"/>
      <c r="DI31" s="119"/>
      <c r="DJ31" s="119"/>
      <c r="DK31" s="119"/>
      <c r="DL31" s="119"/>
      <c r="DM31" s="119"/>
      <c r="DN31" s="119"/>
      <c r="DO31" s="119"/>
      <c r="DP31" s="119"/>
      <c r="DQ31" s="119"/>
      <c r="DR31" s="119"/>
      <c r="DS31" s="119"/>
      <c r="DT31" s="119"/>
      <c r="DU31" s="119"/>
      <c r="DV31" s="119"/>
      <c r="DW31" s="119"/>
      <c r="DX31" s="119"/>
      <c r="DY31" s="119"/>
      <c r="DZ31" s="119"/>
      <c r="EA31" s="119"/>
      <c r="EB31" s="119"/>
      <c r="EC31" s="119"/>
      <c r="ED31" s="119"/>
      <c r="EE31" s="119"/>
      <c r="EF31" s="119"/>
      <c r="EG31" s="119"/>
      <c r="EH31" s="119"/>
      <c r="EI31" s="119"/>
      <c r="EJ31" s="119"/>
      <c r="EK31" s="119"/>
      <c r="EL31" s="119"/>
      <c r="EM31" s="119"/>
      <c r="EN31" s="119"/>
      <c r="EO31" s="119"/>
      <c r="EP31" s="119"/>
      <c r="EQ31" s="119"/>
      <c r="ER31" s="119"/>
      <c r="ES31" s="119"/>
      <c r="ET31" s="119"/>
      <c r="EU31" s="119"/>
      <c r="EV31" s="119"/>
      <c r="EW31" s="119"/>
      <c r="EX31" s="119"/>
      <c r="EY31" s="119"/>
      <c r="EZ31" s="119"/>
      <c r="FA31" s="119"/>
      <c r="FB31" s="119"/>
      <c r="FC31" s="119"/>
      <c r="FD31" s="119"/>
      <c r="FE31" s="119"/>
      <c r="FF31" s="119"/>
      <c r="FG31" s="119"/>
      <c r="FH31" s="119"/>
      <c r="FI31" s="119"/>
      <c r="FJ31" s="119"/>
      <c r="FK31" s="119"/>
      <c r="FL31" s="119"/>
      <c r="FM31" s="119"/>
      <c r="FN31" s="119"/>
      <c r="FO31" s="119"/>
      <c r="FP31" s="119"/>
      <c r="FQ31" s="119"/>
      <c r="FR31" s="119"/>
      <c r="FS31" s="119"/>
      <c r="FT31" s="119"/>
      <c r="FU31" s="119"/>
      <c r="FV31" s="119"/>
      <c r="FW31" s="119"/>
      <c r="FX31" s="119"/>
      <c r="FY31" s="119"/>
      <c r="FZ31" s="119"/>
      <c r="GA31" s="119"/>
      <c r="GB31" s="119"/>
      <c r="GC31" s="119"/>
      <c r="GD31" s="119"/>
      <c r="GE31" s="119"/>
      <c r="GF31" s="119"/>
      <c r="GG31" s="119"/>
      <c r="GH31" s="119"/>
      <c r="GI31" s="119"/>
      <c r="GJ31" s="119"/>
      <c r="GK31" s="119"/>
      <c r="GL31" s="119"/>
      <c r="GM31" s="119"/>
      <c r="GN31" s="119"/>
      <c r="GO31" s="119"/>
      <c r="GP31" s="119"/>
      <c r="GQ31" s="119"/>
      <c r="GR31" s="119"/>
      <c r="GS31" s="119"/>
      <c r="GT31" s="119"/>
      <c r="GU31" s="119"/>
      <c r="GV31" s="119"/>
      <c r="GW31" s="119"/>
      <c r="GX31" s="119"/>
      <c r="GY31" s="119"/>
      <c r="GZ31" s="119"/>
      <c r="HA31" s="119"/>
      <c r="HB31" s="119"/>
      <c r="HC31" s="119"/>
      <c r="HD31" s="119"/>
      <c r="HE31" s="119"/>
      <c r="HF31" s="119"/>
      <c r="HG31" s="119"/>
      <c r="HH31" s="119"/>
      <c r="HI31" s="119"/>
      <c r="HJ31" s="119"/>
      <c r="HK31" s="119"/>
      <c r="HL31" s="119"/>
      <c r="HM31" s="119"/>
      <c r="HN31" s="119"/>
      <c r="HO31" s="119"/>
      <c r="HP31" s="119"/>
      <c r="HQ31" s="119"/>
      <c r="HR31" s="119"/>
      <c r="HS31" s="119"/>
      <c r="HT31" s="119"/>
      <c r="HU31" s="119"/>
      <c r="HV31" s="119"/>
      <c r="HW31" s="119"/>
      <c r="HX31" s="119"/>
      <c r="HY31" s="119"/>
      <c r="HZ31" s="119"/>
      <c r="IA31" s="119"/>
      <c r="IB31" s="119"/>
      <c r="IC31" s="119"/>
      <c r="ID31" s="119"/>
      <c r="IE31" s="119"/>
      <c r="IF31" s="119"/>
      <c r="IG31" s="119"/>
      <c r="IH31" s="119"/>
      <c r="II31" s="119"/>
      <c r="IJ31" s="119"/>
      <c r="IK31" s="119"/>
      <c r="IL31" s="119"/>
      <c r="IM31" s="119"/>
      <c r="IN31" s="119"/>
      <c r="IO31" s="119"/>
      <c r="IP31" s="119"/>
      <c r="IQ31" s="119"/>
      <c r="IR31" s="119"/>
      <c r="IS31" s="119"/>
      <c r="IT31" s="119"/>
      <c r="IU31" s="119"/>
      <c r="IV31" s="119"/>
    </row>
    <row r="32" spans="1:256">
      <c r="B32" s="124">
        <v>44746</v>
      </c>
      <c r="C32" s="125">
        <v>75.598799999999997</v>
      </c>
      <c r="D32" s="125">
        <v>0.28000000000000003</v>
      </c>
      <c r="E32" s="125">
        <v>0.28000000000000003</v>
      </c>
    </row>
    <row r="33" spans="2:5">
      <c r="B33" s="124">
        <v>44776</v>
      </c>
      <c r="C33" s="125">
        <v>80.785200000000003</v>
      </c>
      <c r="D33" s="125">
        <v>0.28999999999999998</v>
      </c>
      <c r="E33" s="125">
        <v>0.28999999999999998</v>
      </c>
    </row>
    <row r="34" spans="2:5">
      <c r="B34" s="124">
        <v>44809</v>
      </c>
      <c r="C34" s="125">
        <v>82.453500000000005</v>
      </c>
      <c r="D34" s="125">
        <v>0.31</v>
      </c>
      <c r="E34" s="125">
        <v>0.31</v>
      </c>
    </row>
    <row r="35" spans="2:5">
      <c r="B35" s="124">
        <v>44837</v>
      </c>
      <c r="C35" s="125">
        <v>80.290499999999994</v>
      </c>
      <c r="D35" s="125">
        <v>0.31</v>
      </c>
      <c r="E35" s="125">
        <v>0.31</v>
      </c>
    </row>
    <row r="36" spans="2:5">
      <c r="B36" s="124">
        <v>44867</v>
      </c>
      <c r="C36" s="125">
        <v>83.711100000000002</v>
      </c>
      <c r="D36" s="125">
        <v>0.31</v>
      </c>
      <c r="E36" s="125">
        <v>0.31</v>
      </c>
    </row>
    <row r="38" spans="2:5" ht="15.75">
      <c r="B38" s="386" t="s">
        <v>2058</v>
      </c>
      <c r="C38" s="386"/>
      <c r="D38" s="386"/>
      <c r="E38" s="386"/>
    </row>
    <row r="39" spans="2:5" s="120" customFormat="1" ht="38.25">
      <c r="B39" s="121" t="s">
        <v>2051</v>
      </c>
      <c r="C39" s="122" t="s">
        <v>2052</v>
      </c>
      <c r="D39" s="123" t="s">
        <v>2053</v>
      </c>
      <c r="E39" s="123" t="s">
        <v>2054</v>
      </c>
    </row>
    <row r="40" spans="2:5">
      <c r="B40" s="124" t="s">
        <v>2059</v>
      </c>
      <c r="C40" s="125">
        <v>1001.5157</v>
      </c>
      <c r="D40" s="125">
        <v>3.7969999999999993</v>
      </c>
      <c r="E40" s="125">
        <v>3.7969999999999993</v>
      </c>
    </row>
    <row r="41" spans="2:5">
      <c r="B41" s="124" t="s">
        <v>2060</v>
      </c>
      <c r="C41" s="125">
        <v>1001.5157</v>
      </c>
      <c r="D41" s="125">
        <v>3.6600999999999999</v>
      </c>
      <c r="E41" s="125">
        <v>3.6600999999999999</v>
      </c>
    </row>
    <row r="42" spans="2:5">
      <c r="B42" s="124" t="s">
        <v>2061</v>
      </c>
      <c r="C42" s="125">
        <v>1001.5157</v>
      </c>
      <c r="D42" s="125">
        <v>4.6038999999999994</v>
      </c>
      <c r="E42" s="125">
        <v>4.6038999999999994</v>
      </c>
    </row>
    <row r="43" spans="2:5">
      <c r="B43" s="124" t="s">
        <v>2062</v>
      </c>
      <c r="C43" s="125">
        <v>1001.5157</v>
      </c>
      <c r="D43" s="125">
        <v>4.1048</v>
      </c>
      <c r="E43" s="125">
        <v>4.1048</v>
      </c>
    </row>
    <row r="44" spans="2:5">
      <c r="B44" s="124" t="s">
        <v>2063</v>
      </c>
      <c r="C44" s="125">
        <v>1001.5157</v>
      </c>
      <c r="D44" s="125">
        <v>4.9189000000000007</v>
      </c>
      <c r="E44" s="125">
        <v>4.9189000000000007</v>
      </c>
    </row>
    <row r="45" spans="2:5">
      <c r="B45" s="124" t="s">
        <v>2064</v>
      </c>
      <c r="C45" s="125">
        <v>1001.5157</v>
      </c>
      <c r="D45" s="125">
        <v>2.6298000000000004</v>
      </c>
      <c r="E45" s="125">
        <v>2.6298000000000004</v>
      </c>
    </row>
    <row r="46" spans="2:5">
      <c r="B46" s="129"/>
      <c r="C46" s="130"/>
      <c r="D46" s="130"/>
      <c r="E46" s="130"/>
    </row>
    <row r="47" spans="2:5" ht="15.75">
      <c r="B47" s="386" t="s">
        <v>2065</v>
      </c>
      <c r="C47" s="386"/>
      <c r="D47" s="386"/>
      <c r="E47" s="386"/>
    </row>
    <row r="48" spans="2:5" s="120" customFormat="1" ht="38.25">
      <c r="B48" s="121" t="s">
        <v>2051</v>
      </c>
      <c r="C48" s="122" t="s">
        <v>2052</v>
      </c>
      <c r="D48" s="123" t="s">
        <v>2053</v>
      </c>
      <c r="E48" s="123" t="s">
        <v>2054</v>
      </c>
    </row>
    <row r="49" spans="1:256">
      <c r="B49" s="124" t="s">
        <v>2059</v>
      </c>
      <c r="C49" s="125">
        <v>1001.5187</v>
      </c>
      <c r="D49" s="125">
        <v>3.8931000000000004</v>
      </c>
      <c r="E49" s="125">
        <v>3.8931000000000004</v>
      </c>
    </row>
    <row r="50" spans="1:256">
      <c r="B50" s="124" t="s">
        <v>2060</v>
      </c>
      <c r="C50" s="125">
        <v>1001.5187</v>
      </c>
      <c r="D50" s="125">
        <v>3.7592000000000003</v>
      </c>
      <c r="E50" s="125">
        <v>3.7592000000000003</v>
      </c>
    </row>
    <row r="51" spans="1:256">
      <c r="B51" s="124" t="s">
        <v>2061</v>
      </c>
      <c r="C51" s="125">
        <v>1001.5187</v>
      </c>
      <c r="D51" s="125">
        <v>4.7031999999999998</v>
      </c>
      <c r="E51" s="125">
        <v>4.7031999999999998</v>
      </c>
    </row>
    <row r="52" spans="1:256">
      <c r="B52" s="124" t="s">
        <v>2062</v>
      </c>
      <c r="C52" s="125">
        <v>1001.5187</v>
      </c>
      <c r="D52" s="125">
        <v>4.2015000000000002</v>
      </c>
      <c r="E52" s="125">
        <v>4.2015000000000002</v>
      </c>
    </row>
    <row r="53" spans="1:256">
      <c r="B53" s="124" t="s">
        <v>2063</v>
      </c>
      <c r="C53" s="125">
        <v>1001.5187</v>
      </c>
      <c r="D53" s="125">
        <v>5.0188000000000006</v>
      </c>
      <c r="E53" s="125">
        <v>5.0188000000000006</v>
      </c>
    </row>
    <row r="54" spans="1:256">
      <c r="B54" s="124" t="s">
        <v>2064</v>
      </c>
      <c r="C54" s="125">
        <v>1001.5187</v>
      </c>
      <c r="D54" s="125">
        <v>2.6943000000000001</v>
      </c>
      <c r="E54" s="125">
        <v>2.6943000000000001</v>
      </c>
    </row>
    <row r="55" spans="1:256">
      <c r="B55" s="131"/>
      <c r="C55" s="132"/>
      <c r="D55" s="127"/>
      <c r="E55" s="127"/>
    </row>
    <row r="56" spans="1:256" ht="15.75">
      <c r="B56" s="386" t="s">
        <v>2066</v>
      </c>
      <c r="C56" s="386"/>
      <c r="D56" s="386"/>
      <c r="E56" s="386"/>
    </row>
    <row r="57" spans="1:256" s="120" customFormat="1" ht="38.25">
      <c r="B57" s="133" t="s">
        <v>2051</v>
      </c>
      <c r="C57" s="134" t="s">
        <v>2052</v>
      </c>
      <c r="D57" s="135" t="s">
        <v>2053</v>
      </c>
      <c r="E57" s="135" t="s">
        <v>2054</v>
      </c>
    </row>
    <row r="58" spans="1:256" s="128" customFormat="1">
      <c r="A58" s="119"/>
      <c r="B58" s="124" t="s">
        <v>2059</v>
      </c>
      <c r="C58" s="125">
        <v>1114.52</v>
      </c>
      <c r="D58" s="125">
        <v>4.6357999999999997</v>
      </c>
      <c r="E58" s="125">
        <v>4.6357999999999997</v>
      </c>
      <c r="F58" s="119"/>
      <c r="G58" s="119"/>
      <c r="H58" s="119"/>
      <c r="I58" s="119"/>
      <c r="J58" s="119"/>
      <c r="K58" s="119"/>
      <c r="L58" s="119"/>
      <c r="M58" s="119"/>
      <c r="N58" s="119"/>
      <c r="O58" s="119"/>
      <c r="P58" s="119"/>
      <c r="Q58" s="119"/>
      <c r="R58" s="119"/>
      <c r="S58" s="119"/>
      <c r="T58" s="119"/>
      <c r="U58" s="119"/>
      <c r="V58" s="119"/>
      <c r="W58" s="119"/>
      <c r="X58" s="119"/>
      <c r="Y58" s="119"/>
      <c r="Z58" s="119"/>
      <c r="AA58" s="119"/>
      <c r="AB58" s="119"/>
      <c r="AC58" s="119"/>
      <c r="AD58" s="119"/>
      <c r="AE58" s="119"/>
      <c r="AF58" s="119"/>
      <c r="AG58" s="119"/>
      <c r="AH58" s="119"/>
      <c r="AI58" s="119"/>
      <c r="AJ58" s="119"/>
      <c r="AK58" s="119"/>
      <c r="AL58" s="119"/>
      <c r="AM58" s="119"/>
      <c r="AN58" s="119"/>
      <c r="AO58" s="119"/>
      <c r="AP58" s="119"/>
      <c r="AQ58" s="119"/>
      <c r="AR58" s="119"/>
      <c r="AS58" s="119"/>
      <c r="AT58" s="119"/>
      <c r="AU58" s="119"/>
      <c r="AV58" s="119"/>
      <c r="AW58" s="119"/>
      <c r="AX58" s="119"/>
      <c r="AY58" s="119"/>
      <c r="AZ58" s="119"/>
      <c r="BA58" s="119"/>
      <c r="BB58" s="119"/>
      <c r="BC58" s="119"/>
      <c r="BD58" s="119"/>
      <c r="BE58" s="119"/>
      <c r="BF58" s="119"/>
      <c r="BG58" s="119"/>
      <c r="BH58" s="119"/>
      <c r="BI58" s="119"/>
      <c r="BJ58" s="119"/>
      <c r="BK58" s="119"/>
      <c r="BL58" s="119"/>
      <c r="BM58" s="119"/>
      <c r="BN58" s="119"/>
      <c r="BO58" s="119"/>
      <c r="BP58" s="119"/>
      <c r="BQ58" s="119"/>
      <c r="BR58" s="119"/>
      <c r="BS58" s="119"/>
      <c r="BT58" s="119"/>
      <c r="BU58" s="119"/>
      <c r="BV58" s="119"/>
      <c r="BW58" s="119"/>
      <c r="BX58" s="119"/>
      <c r="BY58" s="119"/>
      <c r="BZ58" s="119"/>
      <c r="CA58" s="119"/>
      <c r="CB58" s="119"/>
      <c r="CC58" s="119"/>
      <c r="CD58" s="119"/>
      <c r="CE58" s="119"/>
      <c r="CF58" s="119"/>
      <c r="CG58" s="119"/>
      <c r="CH58" s="119"/>
      <c r="CI58" s="119"/>
      <c r="CJ58" s="119"/>
      <c r="CK58" s="119"/>
      <c r="CL58" s="119"/>
      <c r="CM58" s="119"/>
      <c r="CN58" s="119"/>
      <c r="CO58" s="119"/>
      <c r="CP58" s="119"/>
      <c r="CQ58" s="119"/>
      <c r="CR58" s="119"/>
      <c r="CS58" s="119"/>
      <c r="CT58" s="119"/>
      <c r="CU58" s="119"/>
      <c r="CV58" s="119"/>
      <c r="CW58" s="119"/>
      <c r="CX58" s="119"/>
      <c r="CY58" s="119"/>
      <c r="CZ58" s="119"/>
      <c r="DA58" s="119"/>
      <c r="DB58" s="119"/>
      <c r="DC58" s="119"/>
      <c r="DD58" s="119"/>
      <c r="DE58" s="119"/>
      <c r="DF58" s="119"/>
      <c r="DG58" s="119"/>
      <c r="DH58" s="119"/>
      <c r="DI58" s="119"/>
      <c r="DJ58" s="119"/>
      <c r="DK58" s="119"/>
      <c r="DL58" s="119"/>
      <c r="DM58" s="119"/>
      <c r="DN58" s="119"/>
      <c r="DO58" s="119"/>
      <c r="DP58" s="119"/>
      <c r="DQ58" s="119"/>
      <c r="DR58" s="119"/>
      <c r="DS58" s="119"/>
      <c r="DT58" s="119"/>
      <c r="DU58" s="119"/>
      <c r="DV58" s="119"/>
      <c r="DW58" s="119"/>
      <c r="DX58" s="119"/>
      <c r="DY58" s="119"/>
      <c r="DZ58" s="119"/>
      <c r="EA58" s="119"/>
      <c r="EB58" s="119"/>
      <c r="EC58" s="119"/>
      <c r="ED58" s="119"/>
      <c r="EE58" s="119"/>
      <c r="EF58" s="119"/>
      <c r="EG58" s="119"/>
      <c r="EH58" s="119"/>
      <c r="EI58" s="119"/>
      <c r="EJ58" s="119"/>
      <c r="EK58" s="119"/>
      <c r="EL58" s="119"/>
      <c r="EM58" s="119"/>
      <c r="EN58" s="119"/>
      <c r="EO58" s="119"/>
      <c r="EP58" s="119"/>
      <c r="EQ58" s="119"/>
      <c r="ER58" s="119"/>
      <c r="ES58" s="119"/>
      <c r="ET58" s="119"/>
      <c r="EU58" s="119"/>
      <c r="EV58" s="119"/>
      <c r="EW58" s="119"/>
      <c r="EX58" s="119"/>
      <c r="EY58" s="119"/>
      <c r="EZ58" s="119"/>
      <c r="FA58" s="119"/>
      <c r="FB58" s="119"/>
      <c r="FC58" s="119"/>
      <c r="FD58" s="119"/>
      <c r="FE58" s="119"/>
      <c r="FF58" s="119"/>
      <c r="FG58" s="119"/>
      <c r="FH58" s="119"/>
      <c r="FI58" s="119"/>
      <c r="FJ58" s="119"/>
      <c r="FK58" s="119"/>
      <c r="FL58" s="119"/>
      <c r="FM58" s="119"/>
      <c r="FN58" s="119"/>
      <c r="FO58" s="119"/>
      <c r="FP58" s="119"/>
      <c r="FQ58" s="119"/>
      <c r="FR58" s="119"/>
      <c r="FS58" s="119"/>
      <c r="FT58" s="119"/>
      <c r="FU58" s="119"/>
      <c r="FV58" s="119"/>
      <c r="FW58" s="119"/>
      <c r="FX58" s="119"/>
      <c r="FY58" s="119"/>
      <c r="FZ58" s="119"/>
      <c r="GA58" s="119"/>
      <c r="GB58" s="119"/>
      <c r="GC58" s="119"/>
      <c r="GD58" s="119"/>
      <c r="GE58" s="119"/>
      <c r="GF58" s="119"/>
      <c r="GG58" s="119"/>
      <c r="GH58" s="119"/>
      <c r="GI58" s="119"/>
      <c r="GJ58" s="119"/>
      <c r="GK58" s="119"/>
      <c r="GL58" s="119"/>
      <c r="GM58" s="119"/>
      <c r="GN58" s="119"/>
      <c r="GO58" s="119"/>
      <c r="GP58" s="119"/>
      <c r="GQ58" s="119"/>
      <c r="GR58" s="119"/>
      <c r="GS58" s="119"/>
      <c r="GT58" s="119"/>
      <c r="GU58" s="119"/>
      <c r="GV58" s="119"/>
      <c r="GW58" s="119"/>
      <c r="GX58" s="119"/>
      <c r="GY58" s="119"/>
      <c r="GZ58" s="119"/>
      <c r="HA58" s="119"/>
      <c r="HB58" s="119"/>
      <c r="HC58" s="119"/>
      <c r="HD58" s="119"/>
      <c r="HE58" s="119"/>
      <c r="HF58" s="119"/>
      <c r="HG58" s="119"/>
      <c r="HH58" s="119"/>
      <c r="HI58" s="119"/>
      <c r="HJ58" s="119"/>
      <c r="HK58" s="119"/>
      <c r="HL58" s="119"/>
      <c r="HM58" s="119"/>
      <c r="HN58" s="119"/>
      <c r="HO58" s="119"/>
      <c r="HP58" s="119"/>
      <c r="HQ58" s="119"/>
      <c r="HR58" s="119"/>
      <c r="HS58" s="119"/>
      <c r="HT58" s="119"/>
      <c r="HU58" s="119"/>
      <c r="HV58" s="119"/>
      <c r="HW58" s="119"/>
      <c r="HX58" s="119"/>
      <c r="HY58" s="119"/>
      <c r="HZ58" s="119"/>
      <c r="IA58" s="119"/>
      <c r="IB58" s="119"/>
      <c r="IC58" s="119"/>
      <c r="ID58" s="119"/>
      <c r="IE58" s="119"/>
      <c r="IF58" s="119"/>
      <c r="IG58" s="119"/>
      <c r="IH58" s="119"/>
      <c r="II58" s="119"/>
      <c r="IJ58" s="119"/>
      <c r="IK58" s="119"/>
      <c r="IL58" s="119"/>
      <c r="IM58" s="119"/>
      <c r="IN58" s="119"/>
      <c r="IO58" s="119"/>
      <c r="IP58" s="119"/>
      <c r="IQ58" s="119"/>
      <c r="IR58" s="119"/>
      <c r="IS58" s="119"/>
      <c r="IT58" s="119"/>
      <c r="IU58" s="119"/>
      <c r="IV58" s="119"/>
    </row>
    <row r="59" spans="1:256" s="128" customFormat="1">
      <c r="A59" s="119"/>
      <c r="B59" s="124" t="s">
        <v>2060</v>
      </c>
      <c r="C59" s="125">
        <v>1114.52</v>
      </c>
      <c r="D59" s="125">
        <v>4.4342999999999995</v>
      </c>
      <c r="E59" s="125">
        <v>4.4342999999999995</v>
      </c>
      <c r="F59" s="119"/>
      <c r="G59" s="119"/>
      <c r="H59" s="119"/>
      <c r="I59" s="119"/>
      <c r="J59" s="119"/>
      <c r="K59" s="119"/>
      <c r="L59" s="119"/>
      <c r="M59" s="119"/>
      <c r="N59" s="119"/>
      <c r="O59" s="119"/>
      <c r="P59" s="119"/>
      <c r="Q59" s="119"/>
      <c r="R59" s="119"/>
      <c r="S59" s="119"/>
      <c r="T59" s="119"/>
      <c r="U59" s="119"/>
      <c r="V59" s="119"/>
      <c r="W59" s="119"/>
      <c r="X59" s="119"/>
      <c r="Y59" s="119"/>
      <c r="Z59" s="119"/>
      <c r="AA59" s="119"/>
      <c r="AB59" s="119"/>
      <c r="AC59" s="119"/>
      <c r="AD59" s="119"/>
      <c r="AE59" s="119"/>
      <c r="AF59" s="119"/>
      <c r="AG59" s="119"/>
      <c r="AH59" s="119"/>
      <c r="AI59" s="119"/>
      <c r="AJ59" s="119"/>
      <c r="AK59" s="119"/>
      <c r="AL59" s="119"/>
      <c r="AM59" s="119"/>
      <c r="AN59" s="119"/>
      <c r="AO59" s="119"/>
      <c r="AP59" s="119"/>
      <c r="AQ59" s="119"/>
      <c r="AR59" s="119"/>
      <c r="AS59" s="119"/>
      <c r="AT59" s="119"/>
      <c r="AU59" s="119"/>
      <c r="AV59" s="119"/>
      <c r="AW59" s="119"/>
      <c r="AX59" s="119"/>
      <c r="AY59" s="119"/>
      <c r="AZ59" s="119"/>
      <c r="BA59" s="119"/>
      <c r="BB59" s="119"/>
      <c r="BC59" s="119"/>
      <c r="BD59" s="119"/>
      <c r="BE59" s="119"/>
      <c r="BF59" s="119"/>
      <c r="BG59" s="119"/>
      <c r="BH59" s="119"/>
      <c r="BI59" s="119"/>
      <c r="BJ59" s="119"/>
      <c r="BK59" s="119"/>
      <c r="BL59" s="119"/>
      <c r="BM59" s="119"/>
      <c r="BN59" s="119"/>
      <c r="BO59" s="119"/>
      <c r="BP59" s="119"/>
      <c r="BQ59" s="119"/>
      <c r="BR59" s="119"/>
      <c r="BS59" s="119"/>
      <c r="BT59" s="119"/>
      <c r="BU59" s="119"/>
      <c r="BV59" s="119"/>
      <c r="BW59" s="119"/>
      <c r="BX59" s="119"/>
      <c r="BY59" s="119"/>
      <c r="BZ59" s="119"/>
      <c r="CA59" s="119"/>
      <c r="CB59" s="119"/>
      <c r="CC59" s="119"/>
      <c r="CD59" s="119"/>
      <c r="CE59" s="119"/>
      <c r="CF59" s="119"/>
      <c r="CG59" s="119"/>
      <c r="CH59" s="119"/>
      <c r="CI59" s="119"/>
      <c r="CJ59" s="119"/>
      <c r="CK59" s="119"/>
      <c r="CL59" s="119"/>
      <c r="CM59" s="119"/>
      <c r="CN59" s="119"/>
      <c r="CO59" s="119"/>
      <c r="CP59" s="119"/>
      <c r="CQ59" s="119"/>
      <c r="CR59" s="119"/>
      <c r="CS59" s="119"/>
      <c r="CT59" s="119"/>
      <c r="CU59" s="119"/>
      <c r="CV59" s="119"/>
      <c r="CW59" s="119"/>
      <c r="CX59" s="119"/>
      <c r="CY59" s="119"/>
      <c r="CZ59" s="119"/>
      <c r="DA59" s="119"/>
      <c r="DB59" s="119"/>
      <c r="DC59" s="119"/>
      <c r="DD59" s="119"/>
      <c r="DE59" s="119"/>
      <c r="DF59" s="119"/>
      <c r="DG59" s="119"/>
      <c r="DH59" s="119"/>
      <c r="DI59" s="119"/>
      <c r="DJ59" s="119"/>
      <c r="DK59" s="119"/>
      <c r="DL59" s="119"/>
      <c r="DM59" s="119"/>
      <c r="DN59" s="119"/>
      <c r="DO59" s="119"/>
      <c r="DP59" s="119"/>
      <c r="DQ59" s="119"/>
      <c r="DR59" s="119"/>
      <c r="DS59" s="119"/>
      <c r="DT59" s="119"/>
      <c r="DU59" s="119"/>
      <c r="DV59" s="119"/>
      <c r="DW59" s="119"/>
      <c r="DX59" s="119"/>
      <c r="DY59" s="119"/>
      <c r="DZ59" s="119"/>
      <c r="EA59" s="119"/>
      <c r="EB59" s="119"/>
      <c r="EC59" s="119"/>
      <c r="ED59" s="119"/>
      <c r="EE59" s="119"/>
      <c r="EF59" s="119"/>
      <c r="EG59" s="119"/>
      <c r="EH59" s="119"/>
      <c r="EI59" s="119"/>
      <c r="EJ59" s="119"/>
      <c r="EK59" s="119"/>
      <c r="EL59" s="119"/>
      <c r="EM59" s="119"/>
      <c r="EN59" s="119"/>
      <c r="EO59" s="119"/>
      <c r="EP59" s="119"/>
      <c r="EQ59" s="119"/>
      <c r="ER59" s="119"/>
      <c r="ES59" s="119"/>
      <c r="ET59" s="119"/>
      <c r="EU59" s="119"/>
      <c r="EV59" s="119"/>
      <c r="EW59" s="119"/>
      <c r="EX59" s="119"/>
      <c r="EY59" s="119"/>
      <c r="EZ59" s="119"/>
      <c r="FA59" s="119"/>
      <c r="FB59" s="119"/>
      <c r="FC59" s="119"/>
      <c r="FD59" s="119"/>
      <c r="FE59" s="119"/>
      <c r="FF59" s="119"/>
      <c r="FG59" s="119"/>
      <c r="FH59" s="119"/>
      <c r="FI59" s="119"/>
      <c r="FJ59" s="119"/>
      <c r="FK59" s="119"/>
      <c r="FL59" s="119"/>
      <c r="FM59" s="119"/>
      <c r="FN59" s="119"/>
      <c r="FO59" s="119"/>
      <c r="FP59" s="119"/>
      <c r="FQ59" s="119"/>
      <c r="FR59" s="119"/>
      <c r="FS59" s="119"/>
      <c r="FT59" s="119"/>
      <c r="FU59" s="119"/>
      <c r="FV59" s="119"/>
      <c r="FW59" s="119"/>
      <c r="FX59" s="119"/>
      <c r="FY59" s="119"/>
      <c r="FZ59" s="119"/>
      <c r="GA59" s="119"/>
      <c r="GB59" s="119"/>
      <c r="GC59" s="119"/>
      <c r="GD59" s="119"/>
      <c r="GE59" s="119"/>
      <c r="GF59" s="119"/>
      <c r="GG59" s="119"/>
      <c r="GH59" s="119"/>
      <c r="GI59" s="119"/>
      <c r="GJ59" s="119"/>
      <c r="GK59" s="119"/>
      <c r="GL59" s="119"/>
      <c r="GM59" s="119"/>
      <c r="GN59" s="119"/>
      <c r="GO59" s="119"/>
      <c r="GP59" s="119"/>
      <c r="GQ59" s="119"/>
      <c r="GR59" s="119"/>
      <c r="GS59" s="119"/>
      <c r="GT59" s="119"/>
      <c r="GU59" s="119"/>
      <c r="GV59" s="119"/>
      <c r="GW59" s="119"/>
      <c r="GX59" s="119"/>
      <c r="GY59" s="119"/>
      <c r="GZ59" s="119"/>
      <c r="HA59" s="119"/>
      <c r="HB59" s="119"/>
      <c r="HC59" s="119"/>
      <c r="HD59" s="119"/>
      <c r="HE59" s="119"/>
      <c r="HF59" s="119"/>
      <c r="HG59" s="119"/>
      <c r="HH59" s="119"/>
      <c r="HI59" s="119"/>
      <c r="HJ59" s="119"/>
      <c r="HK59" s="119"/>
      <c r="HL59" s="119"/>
      <c r="HM59" s="119"/>
      <c r="HN59" s="119"/>
      <c r="HO59" s="119"/>
      <c r="HP59" s="119"/>
      <c r="HQ59" s="119"/>
      <c r="HR59" s="119"/>
      <c r="HS59" s="119"/>
      <c r="HT59" s="119"/>
      <c r="HU59" s="119"/>
      <c r="HV59" s="119"/>
      <c r="HW59" s="119"/>
      <c r="HX59" s="119"/>
      <c r="HY59" s="119"/>
      <c r="HZ59" s="119"/>
      <c r="IA59" s="119"/>
      <c r="IB59" s="119"/>
      <c r="IC59" s="119"/>
      <c r="ID59" s="119"/>
      <c r="IE59" s="119"/>
      <c r="IF59" s="119"/>
      <c r="IG59" s="119"/>
      <c r="IH59" s="119"/>
      <c r="II59" s="119"/>
      <c r="IJ59" s="119"/>
      <c r="IK59" s="119"/>
      <c r="IL59" s="119"/>
      <c r="IM59" s="119"/>
      <c r="IN59" s="119"/>
      <c r="IO59" s="119"/>
      <c r="IP59" s="119"/>
      <c r="IQ59" s="119"/>
      <c r="IR59" s="119"/>
      <c r="IS59" s="119"/>
      <c r="IT59" s="119"/>
      <c r="IU59" s="119"/>
      <c r="IV59" s="119"/>
    </row>
    <row r="60" spans="1:256" s="128" customFormat="1">
      <c r="A60" s="119"/>
      <c r="B60" s="124" t="s">
        <v>2061</v>
      </c>
      <c r="C60" s="125">
        <v>1114.52</v>
      </c>
      <c r="D60" s="125">
        <v>5.6687000000000003</v>
      </c>
      <c r="E60" s="125">
        <v>5.6687000000000003</v>
      </c>
      <c r="F60" s="119"/>
      <c r="G60" s="119"/>
      <c r="H60" s="119"/>
      <c r="I60" s="119"/>
      <c r="J60" s="119"/>
      <c r="K60" s="119"/>
      <c r="L60" s="119"/>
      <c r="M60" s="119"/>
      <c r="N60" s="119"/>
      <c r="O60" s="119"/>
      <c r="P60" s="119"/>
      <c r="Q60" s="119"/>
      <c r="R60" s="119"/>
      <c r="S60" s="119"/>
      <c r="T60" s="119"/>
      <c r="U60" s="119"/>
      <c r="V60" s="119"/>
      <c r="W60" s="119"/>
      <c r="X60" s="119"/>
      <c r="Y60" s="119"/>
      <c r="Z60" s="119"/>
      <c r="AA60" s="119"/>
      <c r="AB60" s="119"/>
      <c r="AC60" s="119"/>
      <c r="AD60" s="119"/>
      <c r="AE60" s="119"/>
      <c r="AF60" s="119"/>
      <c r="AG60" s="119"/>
      <c r="AH60" s="119"/>
      <c r="AI60" s="119"/>
      <c r="AJ60" s="119"/>
      <c r="AK60" s="119"/>
      <c r="AL60" s="119"/>
      <c r="AM60" s="119"/>
      <c r="AN60" s="119"/>
      <c r="AO60" s="119"/>
      <c r="AP60" s="119"/>
      <c r="AQ60" s="119"/>
      <c r="AR60" s="119"/>
      <c r="AS60" s="119"/>
      <c r="AT60" s="119"/>
      <c r="AU60" s="119"/>
      <c r="AV60" s="119"/>
      <c r="AW60" s="119"/>
      <c r="AX60" s="119"/>
      <c r="AY60" s="119"/>
      <c r="AZ60" s="119"/>
      <c r="BA60" s="119"/>
      <c r="BB60" s="119"/>
      <c r="BC60" s="119"/>
      <c r="BD60" s="119"/>
      <c r="BE60" s="119"/>
      <c r="BF60" s="119"/>
      <c r="BG60" s="119"/>
      <c r="BH60" s="119"/>
      <c r="BI60" s="119"/>
      <c r="BJ60" s="119"/>
      <c r="BK60" s="119"/>
      <c r="BL60" s="119"/>
      <c r="BM60" s="119"/>
      <c r="BN60" s="119"/>
      <c r="BO60" s="119"/>
      <c r="BP60" s="119"/>
      <c r="BQ60" s="119"/>
      <c r="BR60" s="119"/>
      <c r="BS60" s="119"/>
      <c r="BT60" s="119"/>
      <c r="BU60" s="119"/>
      <c r="BV60" s="119"/>
      <c r="BW60" s="119"/>
      <c r="BX60" s="119"/>
      <c r="BY60" s="119"/>
      <c r="BZ60" s="119"/>
      <c r="CA60" s="119"/>
      <c r="CB60" s="119"/>
      <c r="CC60" s="119"/>
      <c r="CD60" s="119"/>
      <c r="CE60" s="119"/>
      <c r="CF60" s="119"/>
      <c r="CG60" s="119"/>
      <c r="CH60" s="119"/>
      <c r="CI60" s="119"/>
      <c r="CJ60" s="119"/>
      <c r="CK60" s="119"/>
      <c r="CL60" s="119"/>
      <c r="CM60" s="119"/>
      <c r="CN60" s="119"/>
      <c r="CO60" s="119"/>
      <c r="CP60" s="119"/>
      <c r="CQ60" s="119"/>
      <c r="CR60" s="119"/>
      <c r="CS60" s="119"/>
      <c r="CT60" s="119"/>
      <c r="CU60" s="119"/>
      <c r="CV60" s="119"/>
      <c r="CW60" s="119"/>
      <c r="CX60" s="119"/>
      <c r="CY60" s="119"/>
      <c r="CZ60" s="119"/>
      <c r="DA60" s="119"/>
      <c r="DB60" s="119"/>
      <c r="DC60" s="119"/>
      <c r="DD60" s="119"/>
      <c r="DE60" s="119"/>
      <c r="DF60" s="119"/>
      <c r="DG60" s="119"/>
      <c r="DH60" s="119"/>
      <c r="DI60" s="119"/>
      <c r="DJ60" s="119"/>
      <c r="DK60" s="119"/>
      <c r="DL60" s="119"/>
      <c r="DM60" s="119"/>
      <c r="DN60" s="119"/>
      <c r="DO60" s="119"/>
      <c r="DP60" s="119"/>
      <c r="DQ60" s="119"/>
      <c r="DR60" s="119"/>
      <c r="DS60" s="119"/>
      <c r="DT60" s="119"/>
      <c r="DU60" s="119"/>
      <c r="DV60" s="119"/>
      <c r="DW60" s="119"/>
      <c r="DX60" s="119"/>
      <c r="DY60" s="119"/>
      <c r="DZ60" s="119"/>
      <c r="EA60" s="119"/>
      <c r="EB60" s="119"/>
      <c r="EC60" s="119"/>
      <c r="ED60" s="119"/>
      <c r="EE60" s="119"/>
      <c r="EF60" s="119"/>
      <c r="EG60" s="119"/>
      <c r="EH60" s="119"/>
      <c r="EI60" s="119"/>
      <c r="EJ60" s="119"/>
      <c r="EK60" s="119"/>
      <c r="EL60" s="119"/>
      <c r="EM60" s="119"/>
      <c r="EN60" s="119"/>
      <c r="EO60" s="119"/>
      <c r="EP60" s="119"/>
      <c r="EQ60" s="119"/>
      <c r="ER60" s="119"/>
      <c r="ES60" s="119"/>
      <c r="ET60" s="119"/>
      <c r="EU60" s="119"/>
      <c r="EV60" s="119"/>
      <c r="EW60" s="119"/>
      <c r="EX60" s="119"/>
      <c r="EY60" s="119"/>
      <c r="EZ60" s="119"/>
      <c r="FA60" s="119"/>
      <c r="FB60" s="119"/>
      <c r="FC60" s="119"/>
      <c r="FD60" s="119"/>
      <c r="FE60" s="119"/>
      <c r="FF60" s="119"/>
      <c r="FG60" s="119"/>
      <c r="FH60" s="119"/>
      <c r="FI60" s="119"/>
      <c r="FJ60" s="119"/>
      <c r="FK60" s="119"/>
      <c r="FL60" s="119"/>
      <c r="FM60" s="119"/>
      <c r="FN60" s="119"/>
      <c r="FO60" s="119"/>
      <c r="FP60" s="119"/>
      <c r="FQ60" s="119"/>
      <c r="FR60" s="119"/>
      <c r="FS60" s="119"/>
      <c r="FT60" s="119"/>
      <c r="FU60" s="119"/>
      <c r="FV60" s="119"/>
      <c r="FW60" s="119"/>
      <c r="FX60" s="119"/>
      <c r="FY60" s="119"/>
      <c r="FZ60" s="119"/>
      <c r="GA60" s="119"/>
      <c r="GB60" s="119"/>
      <c r="GC60" s="119"/>
      <c r="GD60" s="119"/>
      <c r="GE60" s="119"/>
      <c r="GF60" s="119"/>
      <c r="GG60" s="119"/>
      <c r="GH60" s="119"/>
      <c r="GI60" s="119"/>
      <c r="GJ60" s="119"/>
      <c r="GK60" s="119"/>
      <c r="GL60" s="119"/>
      <c r="GM60" s="119"/>
      <c r="GN60" s="119"/>
      <c r="GO60" s="119"/>
      <c r="GP60" s="119"/>
      <c r="GQ60" s="119"/>
      <c r="GR60" s="119"/>
      <c r="GS60" s="119"/>
      <c r="GT60" s="119"/>
      <c r="GU60" s="119"/>
      <c r="GV60" s="119"/>
      <c r="GW60" s="119"/>
      <c r="GX60" s="119"/>
      <c r="GY60" s="119"/>
      <c r="GZ60" s="119"/>
      <c r="HA60" s="119"/>
      <c r="HB60" s="119"/>
      <c r="HC60" s="119"/>
      <c r="HD60" s="119"/>
      <c r="HE60" s="119"/>
      <c r="HF60" s="119"/>
      <c r="HG60" s="119"/>
      <c r="HH60" s="119"/>
      <c r="HI60" s="119"/>
      <c r="HJ60" s="119"/>
      <c r="HK60" s="119"/>
      <c r="HL60" s="119"/>
      <c r="HM60" s="119"/>
      <c r="HN60" s="119"/>
      <c r="HO60" s="119"/>
      <c r="HP60" s="119"/>
      <c r="HQ60" s="119"/>
      <c r="HR60" s="119"/>
      <c r="HS60" s="119"/>
      <c r="HT60" s="119"/>
      <c r="HU60" s="119"/>
      <c r="HV60" s="119"/>
      <c r="HW60" s="119"/>
      <c r="HX60" s="119"/>
      <c r="HY60" s="119"/>
      <c r="HZ60" s="119"/>
      <c r="IA60" s="119"/>
      <c r="IB60" s="119"/>
      <c r="IC60" s="119"/>
      <c r="ID60" s="119"/>
      <c r="IE60" s="119"/>
      <c r="IF60" s="119"/>
      <c r="IG60" s="119"/>
      <c r="IH60" s="119"/>
      <c r="II60" s="119"/>
      <c r="IJ60" s="119"/>
      <c r="IK60" s="119"/>
      <c r="IL60" s="119"/>
      <c r="IM60" s="119"/>
      <c r="IN60" s="119"/>
      <c r="IO60" s="119"/>
      <c r="IP60" s="119"/>
      <c r="IQ60" s="119"/>
      <c r="IR60" s="119"/>
      <c r="IS60" s="119"/>
      <c r="IT60" s="119"/>
      <c r="IU60" s="119"/>
      <c r="IV60" s="119"/>
    </row>
    <row r="61" spans="1:256" s="128" customFormat="1">
      <c r="A61" s="119"/>
      <c r="B61" s="124" t="s">
        <v>2062</v>
      </c>
      <c r="C61" s="125">
        <v>1114.52</v>
      </c>
      <c r="D61" s="125">
        <v>3.9686000000000008</v>
      </c>
      <c r="E61" s="125">
        <v>3.9686000000000008</v>
      </c>
      <c r="F61" s="119"/>
      <c r="G61" s="119"/>
      <c r="H61" s="119"/>
      <c r="I61" s="119"/>
      <c r="J61" s="119"/>
      <c r="K61" s="119"/>
      <c r="L61" s="119"/>
      <c r="M61" s="119"/>
      <c r="N61" s="119"/>
      <c r="O61" s="119"/>
      <c r="P61" s="119"/>
      <c r="Q61" s="119"/>
      <c r="R61" s="119"/>
      <c r="S61" s="119"/>
      <c r="T61" s="119"/>
      <c r="U61" s="119"/>
      <c r="V61" s="119"/>
      <c r="W61" s="119"/>
      <c r="X61" s="119"/>
      <c r="Y61" s="119"/>
      <c r="Z61" s="119"/>
      <c r="AA61" s="119"/>
      <c r="AB61" s="119"/>
      <c r="AC61" s="119"/>
      <c r="AD61" s="119"/>
      <c r="AE61" s="119"/>
      <c r="AF61" s="119"/>
      <c r="AG61" s="119"/>
      <c r="AH61" s="119"/>
      <c r="AI61" s="119"/>
      <c r="AJ61" s="119"/>
      <c r="AK61" s="119"/>
      <c r="AL61" s="119"/>
      <c r="AM61" s="119"/>
      <c r="AN61" s="119"/>
      <c r="AO61" s="119"/>
      <c r="AP61" s="119"/>
      <c r="AQ61" s="119"/>
      <c r="AR61" s="119"/>
      <c r="AS61" s="119"/>
      <c r="AT61" s="119"/>
      <c r="AU61" s="119"/>
      <c r="AV61" s="119"/>
      <c r="AW61" s="119"/>
      <c r="AX61" s="119"/>
      <c r="AY61" s="119"/>
      <c r="AZ61" s="119"/>
      <c r="BA61" s="119"/>
      <c r="BB61" s="119"/>
      <c r="BC61" s="119"/>
      <c r="BD61" s="119"/>
      <c r="BE61" s="119"/>
      <c r="BF61" s="119"/>
      <c r="BG61" s="119"/>
      <c r="BH61" s="119"/>
      <c r="BI61" s="119"/>
      <c r="BJ61" s="119"/>
      <c r="BK61" s="119"/>
      <c r="BL61" s="119"/>
      <c r="BM61" s="119"/>
      <c r="BN61" s="119"/>
      <c r="BO61" s="119"/>
      <c r="BP61" s="119"/>
      <c r="BQ61" s="119"/>
      <c r="BR61" s="119"/>
      <c r="BS61" s="119"/>
      <c r="BT61" s="119"/>
      <c r="BU61" s="119"/>
      <c r="BV61" s="119"/>
      <c r="BW61" s="119"/>
      <c r="BX61" s="119"/>
      <c r="BY61" s="119"/>
      <c r="BZ61" s="119"/>
      <c r="CA61" s="119"/>
      <c r="CB61" s="119"/>
      <c r="CC61" s="119"/>
      <c r="CD61" s="119"/>
      <c r="CE61" s="119"/>
      <c r="CF61" s="119"/>
      <c r="CG61" s="119"/>
      <c r="CH61" s="119"/>
      <c r="CI61" s="119"/>
      <c r="CJ61" s="119"/>
      <c r="CK61" s="119"/>
      <c r="CL61" s="119"/>
      <c r="CM61" s="119"/>
      <c r="CN61" s="119"/>
      <c r="CO61" s="119"/>
      <c r="CP61" s="119"/>
      <c r="CQ61" s="119"/>
      <c r="CR61" s="119"/>
      <c r="CS61" s="119"/>
      <c r="CT61" s="119"/>
      <c r="CU61" s="119"/>
      <c r="CV61" s="119"/>
      <c r="CW61" s="119"/>
      <c r="CX61" s="119"/>
      <c r="CY61" s="119"/>
      <c r="CZ61" s="119"/>
      <c r="DA61" s="119"/>
      <c r="DB61" s="119"/>
      <c r="DC61" s="119"/>
      <c r="DD61" s="119"/>
      <c r="DE61" s="119"/>
      <c r="DF61" s="119"/>
      <c r="DG61" s="119"/>
      <c r="DH61" s="119"/>
      <c r="DI61" s="119"/>
      <c r="DJ61" s="119"/>
      <c r="DK61" s="119"/>
      <c r="DL61" s="119"/>
      <c r="DM61" s="119"/>
      <c r="DN61" s="119"/>
      <c r="DO61" s="119"/>
      <c r="DP61" s="119"/>
      <c r="DQ61" s="119"/>
      <c r="DR61" s="119"/>
      <c r="DS61" s="119"/>
      <c r="DT61" s="119"/>
      <c r="DU61" s="119"/>
      <c r="DV61" s="119"/>
      <c r="DW61" s="119"/>
      <c r="DX61" s="119"/>
      <c r="DY61" s="119"/>
      <c r="DZ61" s="119"/>
      <c r="EA61" s="119"/>
      <c r="EB61" s="119"/>
      <c r="EC61" s="119"/>
      <c r="ED61" s="119"/>
      <c r="EE61" s="119"/>
      <c r="EF61" s="119"/>
      <c r="EG61" s="119"/>
      <c r="EH61" s="119"/>
      <c r="EI61" s="119"/>
      <c r="EJ61" s="119"/>
      <c r="EK61" s="119"/>
      <c r="EL61" s="119"/>
      <c r="EM61" s="119"/>
      <c r="EN61" s="119"/>
      <c r="EO61" s="119"/>
      <c r="EP61" s="119"/>
      <c r="EQ61" s="119"/>
      <c r="ER61" s="119"/>
      <c r="ES61" s="119"/>
      <c r="ET61" s="119"/>
      <c r="EU61" s="119"/>
      <c r="EV61" s="119"/>
      <c r="EW61" s="119"/>
      <c r="EX61" s="119"/>
      <c r="EY61" s="119"/>
      <c r="EZ61" s="119"/>
      <c r="FA61" s="119"/>
      <c r="FB61" s="119"/>
      <c r="FC61" s="119"/>
      <c r="FD61" s="119"/>
      <c r="FE61" s="119"/>
      <c r="FF61" s="119"/>
      <c r="FG61" s="119"/>
      <c r="FH61" s="119"/>
      <c r="FI61" s="119"/>
      <c r="FJ61" s="119"/>
      <c r="FK61" s="119"/>
      <c r="FL61" s="119"/>
      <c r="FM61" s="119"/>
      <c r="FN61" s="119"/>
      <c r="FO61" s="119"/>
      <c r="FP61" s="119"/>
      <c r="FQ61" s="119"/>
      <c r="FR61" s="119"/>
      <c r="FS61" s="119"/>
      <c r="FT61" s="119"/>
      <c r="FU61" s="119"/>
      <c r="FV61" s="119"/>
      <c r="FW61" s="119"/>
      <c r="FX61" s="119"/>
      <c r="FY61" s="119"/>
      <c r="FZ61" s="119"/>
      <c r="GA61" s="119"/>
      <c r="GB61" s="119"/>
      <c r="GC61" s="119"/>
      <c r="GD61" s="119"/>
      <c r="GE61" s="119"/>
      <c r="GF61" s="119"/>
      <c r="GG61" s="119"/>
      <c r="GH61" s="119"/>
      <c r="GI61" s="119"/>
      <c r="GJ61" s="119"/>
      <c r="GK61" s="119"/>
      <c r="GL61" s="119"/>
      <c r="GM61" s="119"/>
      <c r="GN61" s="119"/>
      <c r="GO61" s="119"/>
      <c r="GP61" s="119"/>
      <c r="GQ61" s="119"/>
      <c r="GR61" s="119"/>
      <c r="GS61" s="119"/>
      <c r="GT61" s="119"/>
      <c r="GU61" s="119"/>
      <c r="GV61" s="119"/>
      <c r="GW61" s="119"/>
      <c r="GX61" s="119"/>
      <c r="GY61" s="119"/>
      <c r="GZ61" s="119"/>
      <c r="HA61" s="119"/>
      <c r="HB61" s="119"/>
      <c r="HC61" s="119"/>
      <c r="HD61" s="119"/>
      <c r="HE61" s="119"/>
      <c r="HF61" s="119"/>
      <c r="HG61" s="119"/>
      <c r="HH61" s="119"/>
      <c r="HI61" s="119"/>
      <c r="HJ61" s="119"/>
      <c r="HK61" s="119"/>
      <c r="HL61" s="119"/>
      <c r="HM61" s="119"/>
      <c r="HN61" s="119"/>
      <c r="HO61" s="119"/>
      <c r="HP61" s="119"/>
      <c r="HQ61" s="119"/>
      <c r="HR61" s="119"/>
      <c r="HS61" s="119"/>
      <c r="HT61" s="119"/>
      <c r="HU61" s="119"/>
      <c r="HV61" s="119"/>
      <c r="HW61" s="119"/>
      <c r="HX61" s="119"/>
      <c r="HY61" s="119"/>
      <c r="HZ61" s="119"/>
      <c r="IA61" s="119"/>
      <c r="IB61" s="119"/>
      <c r="IC61" s="119"/>
      <c r="ID61" s="119"/>
      <c r="IE61" s="119"/>
      <c r="IF61" s="119"/>
      <c r="IG61" s="119"/>
      <c r="IH61" s="119"/>
      <c r="II61" s="119"/>
      <c r="IJ61" s="119"/>
      <c r="IK61" s="119"/>
      <c r="IL61" s="119"/>
      <c r="IM61" s="119"/>
      <c r="IN61" s="119"/>
      <c r="IO61" s="119"/>
      <c r="IP61" s="119"/>
      <c r="IQ61" s="119"/>
      <c r="IR61" s="119"/>
      <c r="IS61" s="119"/>
      <c r="IT61" s="119"/>
      <c r="IU61" s="119"/>
      <c r="IV61" s="119"/>
    </row>
    <row r="62" spans="1:256" s="128" customFormat="1">
      <c r="A62" s="119"/>
      <c r="B62" s="124" t="s">
        <v>2063</v>
      </c>
      <c r="C62" s="125">
        <v>1114.52</v>
      </c>
      <c r="D62" s="125">
        <v>5.0936999999999992</v>
      </c>
      <c r="E62" s="125">
        <v>5.0936999999999992</v>
      </c>
      <c r="F62" s="119"/>
      <c r="G62" s="119"/>
      <c r="H62" s="119"/>
      <c r="I62" s="119"/>
      <c r="J62" s="119"/>
      <c r="K62" s="119"/>
      <c r="L62" s="119"/>
      <c r="M62" s="119"/>
      <c r="N62" s="119"/>
      <c r="O62" s="119"/>
      <c r="P62" s="119"/>
      <c r="Q62" s="119"/>
      <c r="R62" s="119"/>
      <c r="S62" s="119"/>
      <c r="T62" s="119"/>
      <c r="U62" s="119"/>
      <c r="V62" s="119"/>
      <c r="W62" s="119"/>
      <c r="X62" s="119"/>
      <c r="Y62" s="119"/>
      <c r="Z62" s="119"/>
      <c r="AA62" s="119"/>
      <c r="AB62" s="119"/>
      <c r="AC62" s="119"/>
      <c r="AD62" s="119"/>
      <c r="AE62" s="119"/>
      <c r="AF62" s="119"/>
      <c r="AG62" s="119"/>
      <c r="AH62" s="119"/>
      <c r="AI62" s="119"/>
      <c r="AJ62" s="119"/>
      <c r="AK62" s="119"/>
      <c r="AL62" s="119"/>
      <c r="AM62" s="119"/>
      <c r="AN62" s="119"/>
      <c r="AO62" s="119"/>
      <c r="AP62" s="119"/>
      <c r="AQ62" s="119"/>
      <c r="AR62" s="119"/>
      <c r="AS62" s="119"/>
      <c r="AT62" s="119"/>
      <c r="AU62" s="119"/>
      <c r="AV62" s="119"/>
      <c r="AW62" s="119"/>
      <c r="AX62" s="119"/>
      <c r="AY62" s="119"/>
      <c r="AZ62" s="119"/>
      <c r="BA62" s="119"/>
      <c r="BB62" s="119"/>
      <c r="BC62" s="119"/>
      <c r="BD62" s="119"/>
      <c r="BE62" s="119"/>
      <c r="BF62" s="119"/>
      <c r="BG62" s="119"/>
      <c r="BH62" s="119"/>
      <c r="BI62" s="119"/>
      <c r="BJ62" s="119"/>
      <c r="BK62" s="119"/>
      <c r="BL62" s="119"/>
      <c r="BM62" s="119"/>
      <c r="BN62" s="119"/>
      <c r="BO62" s="119"/>
      <c r="BP62" s="119"/>
      <c r="BQ62" s="119"/>
      <c r="BR62" s="119"/>
      <c r="BS62" s="119"/>
      <c r="BT62" s="119"/>
      <c r="BU62" s="119"/>
      <c r="BV62" s="119"/>
      <c r="BW62" s="119"/>
      <c r="BX62" s="119"/>
      <c r="BY62" s="119"/>
      <c r="BZ62" s="119"/>
      <c r="CA62" s="119"/>
      <c r="CB62" s="119"/>
      <c r="CC62" s="119"/>
      <c r="CD62" s="119"/>
      <c r="CE62" s="119"/>
      <c r="CF62" s="119"/>
      <c r="CG62" s="119"/>
      <c r="CH62" s="119"/>
      <c r="CI62" s="119"/>
      <c r="CJ62" s="119"/>
      <c r="CK62" s="119"/>
      <c r="CL62" s="119"/>
      <c r="CM62" s="119"/>
      <c r="CN62" s="119"/>
      <c r="CO62" s="119"/>
      <c r="CP62" s="119"/>
      <c r="CQ62" s="119"/>
      <c r="CR62" s="119"/>
      <c r="CS62" s="119"/>
      <c r="CT62" s="119"/>
      <c r="CU62" s="119"/>
      <c r="CV62" s="119"/>
      <c r="CW62" s="119"/>
      <c r="CX62" s="119"/>
      <c r="CY62" s="119"/>
      <c r="CZ62" s="119"/>
      <c r="DA62" s="119"/>
      <c r="DB62" s="119"/>
      <c r="DC62" s="119"/>
      <c r="DD62" s="119"/>
      <c r="DE62" s="119"/>
      <c r="DF62" s="119"/>
      <c r="DG62" s="119"/>
      <c r="DH62" s="119"/>
      <c r="DI62" s="119"/>
      <c r="DJ62" s="119"/>
      <c r="DK62" s="119"/>
      <c r="DL62" s="119"/>
      <c r="DM62" s="119"/>
      <c r="DN62" s="119"/>
      <c r="DO62" s="119"/>
      <c r="DP62" s="119"/>
      <c r="DQ62" s="119"/>
      <c r="DR62" s="119"/>
      <c r="DS62" s="119"/>
      <c r="DT62" s="119"/>
      <c r="DU62" s="119"/>
      <c r="DV62" s="119"/>
      <c r="DW62" s="119"/>
      <c r="DX62" s="119"/>
      <c r="DY62" s="119"/>
      <c r="DZ62" s="119"/>
      <c r="EA62" s="119"/>
      <c r="EB62" s="119"/>
      <c r="EC62" s="119"/>
      <c r="ED62" s="119"/>
      <c r="EE62" s="119"/>
      <c r="EF62" s="119"/>
      <c r="EG62" s="119"/>
      <c r="EH62" s="119"/>
      <c r="EI62" s="119"/>
      <c r="EJ62" s="119"/>
      <c r="EK62" s="119"/>
      <c r="EL62" s="119"/>
      <c r="EM62" s="119"/>
      <c r="EN62" s="119"/>
      <c r="EO62" s="119"/>
      <c r="EP62" s="119"/>
      <c r="EQ62" s="119"/>
      <c r="ER62" s="119"/>
      <c r="ES62" s="119"/>
      <c r="ET62" s="119"/>
      <c r="EU62" s="119"/>
      <c r="EV62" s="119"/>
      <c r="EW62" s="119"/>
      <c r="EX62" s="119"/>
      <c r="EY62" s="119"/>
      <c r="EZ62" s="119"/>
      <c r="FA62" s="119"/>
      <c r="FB62" s="119"/>
      <c r="FC62" s="119"/>
      <c r="FD62" s="119"/>
      <c r="FE62" s="119"/>
      <c r="FF62" s="119"/>
      <c r="FG62" s="119"/>
      <c r="FH62" s="119"/>
      <c r="FI62" s="119"/>
      <c r="FJ62" s="119"/>
      <c r="FK62" s="119"/>
      <c r="FL62" s="119"/>
      <c r="FM62" s="119"/>
      <c r="FN62" s="119"/>
      <c r="FO62" s="119"/>
      <c r="FP62" s="119"/>
      <c r="FQ62" s="119"/>
      <c r="FR62" s="119"/>
      <c r="FS62" s="119"/>
      <c r="FT62" s="119"/>
      <c r="FU62" s="119"/>
      <c r="FV62" s="119"/>
      <c r="FW62" s="119"/>
      <c r="FX62" s="119"/>
      <c r="FY62" s="119"/>
      <c r="FZ62" s="119"/>
      <c r="GA62" s="119"/>
      <c r="GB62" s="119"/>
      <c r="GC62" s="119"/>
      <c r="GD62" s="119"/>
      <c r="GE62" s="119"/>
      <c r="GF62" s="119"/>
      <c r="GG62" s="119"/>
      <c r="GH62" s="119"/>
      <c r="GI62" s="119"/>
      <c r="GJ62" s="119"/>
      <c r="GK62" s="119"/>
      <c r="GL62" s="119"/>
      <c r="GM62" s="119"/>
      <c r="GN62" s="119"/>
      <c r="GO62" s="119"/>
      <c r="GP62" s="119"/>
      <c r="GQ62" s="119"/>
      <c r="GR62" s="119"/>
      <c r="GS62" s="119"/>
      <c r="GT62" s="119"/>
      <c r="GU62" s="119"/>
      <c r="GV62" s="119"/>
      <c r="GW62" s="119"/>
      <c r="GX62" s="119"/>
      <c r="GY62" s="119"/>
      <c r="GZ62" s="119"/>
      <c r="HA62" s="119"/>
      <c r="HB62" s="119"/>
      <c r="HC62" s="119"/>
      <c r="HD62" s="119"/>
      <c r="HE62" s="119"/>
      <c r="HF62" s="119"/>
      <c r="HG62" s="119"/>
      <c r="HH62" s="119"/>
      <c r="HI62" s="119"/>
      <c r="HJ62" s="119"/>
      <c r="HK62" s="119"/>
      <c r="HL62" s="119"/>
      <c r="HM62" s="119"/>
      <c r="HN62" s="119"/>
      <c r="HO62" s="119"/>
      <c r="HP62" s="119"/>
      <c r="HQ62" s="119"/>
      <c r="HR62" s="119"/>
      <c r="HS62" s="119"/>
      <c r="HT62" s="119"/>
      <c r="HU62" s="119"/>
      <c r="HV62" s="119"/>
      <c r="HW62" s="119"/>
      <c r="HX62" s="119"/>
      <c r="HY62" s="119"/>
      <c r="HZ62" s="119"/>
      <c r="IA62" s="119"/>
      <c r="IB62" s="119"/>
      <c r="IC62" s="119"/>
      <c r="ID62" s="119"/>
      <c r="IE62" s="119"/>
      <c r="IF62" s="119"/>
      <c r="IG62" s="119"/>
      <c r="IH62" s="119"/>
      <c r="II62" s="119"/>
      <c r="IJ62" s="119"/>
      <c r="IK62" s="119"/>
      <c r="IL62" s="119"/>
      <c r="IM62" s="119"/>
      <c r="IN62" s="119"/>
      <c r="IO62" s="119"/>
      <c r="IP62" s="119"/>
      <c r="IQ62" s="119"/>
      <c r="IR62" s="119"/>
      <c r="IS62" s="119"/>
      <c r="IT62" s="119"/>
      <c r="IU62" s="119"/>
      <c r="IV62" s="119"/>
    </row>
    <row r="63" spans="1:256" s="128" customFormat="1">
      <c r="A63" s="119"/>
      <c r="B63" s="124" t="s">
        <v>2064</v>
      </c>
      <c r="C63" s="125">
        <v>1114.52</v>
      </c>
      <c r="D63" s="125">
        <v>3.2206000000000001</v>
      </c>
      <c r="E63" s="125">
        <v>3.2206000000000001</v>
      </c>
      <c r="F63" s="119"/>
      <c r="G63" s="119"/>
      <c r="H63" s="119"/>
      <c r="I63" s="119"/>
      <c r="J63" s="119"/>
      <c r="K63" s="119"/>
      <c r="L63" s="119"/>
      <c r="M63" s="119"/>
      <c r="N63" s="119"/>
      <c r="O63" s="119"/>
      <c r="P63" s="119"/>
      <c r="Q63" s="119"/>
      <c r="R63" s="119"/>
      <c r="S63" s="119"/>
      <c r="T63" s="119"/>
      <c r="U63" s="119"/>
      <c r="V63" s="119"/>
      <c r="W63" s="119"/>
      <c r="X63" s="119"/>
      <c r="Y63" s="119"/>
      <c r="Z63" s="119"/>
      <c r="AA63" s="119"/>
      <c r="AB63" s="119"/>
      <c r="AC63" s="119"/>
      <c r="AD63" s="119"/>
      <c r="AE63" s="119"/>
      <c r="AF63" s="119"/>
      <c r="AG63" s="119"/>
      <c r="AH63" s="119"/>
      <c r="AI63" s="119"/>
      <c r="AJ63" s="119"/>
      <c r="AK63" s="119"/>
      <c r="AL63" s="119"/>
      <c r="AM63" s="119"/>
      <c r="AN63" s="119"/>
      <c r="AO63" s="119"/>
      <c r="AP63" s="119"/>
      <c r="AQ63" s="119"/>
      <c r="AR63" s="119"/>
      <c r="AS63" s="119"/>
      <c r="AT63" s="119"/>
      <c r="AU63" s="119"/>
      <c r="AV63" s="119"/>
      <c r="AW63" s="119"/>
      <c r="AX63" s="119"/>
      <c r="AY63" s="119"/>
      <c r="AZ63" s="119"/>
      <c r="BA63" s="119"/>
      <c r="BB63" s="119"/>
      <c r="BC63" s="119"/>
      <c r="BD63" s="119"/>
      <c r="BE63" s="119"/>
      <c r="BF63" s="119"/>
      <c r="BG63" s="119"/>
      <c r="BH63" s="119"/>
      <c r="BI63" s="119"/>
      <c r="BJ63" s="119"/>
      <c r="BK63" s="119"/>
      <c r="BL63" s="119"/>
      <c r="BM63" s="119"/>
      <c r="BN63" s="119"/>
      <c r="BO63" s="119"/>
      <c r="BP63" s="119"/>
      <c r="BQ63" s="119"/>
      <c r="BR63" s="119"/>
      <c r="BS63" s="119"/>
      <c r="BT63" s="119"/>
      <c r="BU63" s="119"/>
      <c r="BV63" s="119"/>
      <c r="BW63" s="119"/>
      <c r="BX63" s="119"/>
      <c r="BY63" s="119"/>
      <c r="BZ63" s="119"/>
      <c r="CA63" s="119"/>
      <c r="CB63" s="119"/>
      <c r="CC63" s="119"/>
      <c r="CD63" s="119"/>
      <c r="CE63" s="119"/>
      <c r="CF63" s="119"/>
      <c r="CG63" s="119"/>
      <c r="CH63" s="119"/>
      <c r="CI63" s="119"/>
      <c r="CJ63" s="119"/>
      <c r="CK63" s="119"/>
      <c r="CL63" s="119"/>
      <c r="CM63" s="119"/>
      <c r="CN63" s="119"/>
      <c r="CO63" s="119"/>
      <c r="CP63" s="119"/>
      <c r="CQ63" s="119"/>
      <c r="CR63" s="119"/>
      <c r="CS63" s="119"/>
      <c r="CT63" s="119"/>
      <c r="CU63" s="119"/>
      <c r="CV63" s="119"/>
      <c r="CW63" s="119"/>
      <c r="CX63" s="119"/>
      <c r="CY63" s="119"/>
      <c r="CZ63" s="119"/>
      <c r="DA63" s="119"/>
      <c r="DB63" s="119"/>
      <c r="DC63" s="119"/>
      <c r="DD63" s="119"/>
      <c r="DE63" s="119"/>
      <c r="DF63" s="119"/>
      <c r="DG63" s="119"/>
      <c r="DH63" s="119"/>
      <c r="DI63" s="119"/>
      <c r="DJ63" s="119"/>
      <c r="DK63" s="119"/>
      <c r="DL63" s="119"/>
      <c r="DM63" s="119"/>
      <c r="DN63" s="119"/>
      <c r="DO63" s="119"/>
      <c r="DP63" s="119"/>
      <c r="DQ63" s="119"/>
      <c r="DR63" s="119"/>
      <c r="DS63" s="119"/>
      <c r="DT63" s="119"/>
      <c r="DU63" s="119"/>
      <c r="DV63" s="119"/>
      <c r="DW63" s="119"/>
      <c r="DX63" s="119"/>
      <c r="DY63" s="119"/>
      <c r="DZ63" s="119"/>
      <c r="EA63" s="119"/>
      <c r="EB63" s="119"/>
      <c r="EC63" s="119"/>
      <c r="ED63" s="119"/>
      <c r="EE63" s="119"/>
      <c r="EF63" s="119"/>
      <c r="EG63" s="119"/>
      <c r="EH63" s="119"/>
      <c r="EI63" s="119"/>
      <c r="EJ63" s="119"/>
      <c r="EK63" s="119"/>
      <c r="EL63" s="119"/>
      <c r="EM63" s="119"/>
      <c r="EN63" s="119"/>
      <c r="EO63" s="119"/>
      <c r="EP63" s="119"/>
      <c r="EQ63" s="119"/>
      <c r="ER63" s="119"/>
      <c r="ES63" s="119"/>
      <c r="ET63" s="119"/>
      <c r="EU63" s="119"/>
      <c r="EV63" s="119"/>
      <c r="EW63" s="119"/>
      <c r="EX63" s="119"/>
      <c r="EY63" s="119"/>
      <c r="EZ63" s="119"/>
      <c r="FA63" s="119"/>
      <c r="FB63" s="119"/>
      <c r="FC63" s="119"/>
      <c r="FD63" s="119"/>
      <c r="FE63" s="119"/>
      <c r="FF63" s="119"/>
      <c r="FG63" s="119"/>
      <c r="FH63" s="119"/>
      <c r="FI63" s="119"/>
      <c r="FJ63" s="119"/>
      <c r="FK63" s="119"/>
      <c r="FL63" s="119"/>
      <c r="FM63" s="119"/>
      <c r="FN63" s="119"/>
      <c r="FO63" s="119"/>
      <c r="FP63" s="119"/>
      <c r="FQ63" s="119"/>
      <c r="FR63" s="119"/>
      <c r="FS63" s="119"/>
      <c r="FT63" s="119"/>
      <c r="FU63" s="119"/>
      <c r="FV63" s="119"/>
      <c r="FW63" s="119"/>
      <c r="FX63" s="119"/>
      <c r="FY63" s="119"/>
      <c r="FZ63" s="119"/>
      <c r="GA63" s="119"/>
      <c r="GB63" s="119"/>
      <c r="GC63" s="119"/>
      <c r="GD63" s="119"/>
      <c r="GE63" s="119"/>
      <c r="GF63" s="119"/>
      <c r="GG63" s="119"/>
      <c r="GH63" s="119"/>
      <c r="GI63" s="119"/>
      <c r="GJ63" s="119"/>
      <c r="GK63" s="119"/>
      <c r="GL63" s="119"/>
      <c r="GM63" s="119"/>
      <c r="GN63" s="119"/>
      <c r="GO63" s="119"/>
      <c r="GP63" s="119"/>
      <c r="GQ63" s="119"/>
      <c r="GR63" s="119"/>
      <c r="GS63" s="119"/>
      <c r="GT63" s="119"/>
      <c r="GU63" s="119"/>
      <c r="GV63" s="119"/>
      <c r="GW63" s="119"/>
      <c r="GX63" s="119"/>
      <c r="GY63" s="119"/>
      <c r="GZ63" s="119"/>
      <c r="HA63" s="119"/>
      <c r="HB63" s="119"/>
      <c r="HC63" s="119"/>
      <c r="HD63" s="119"/>
      <c r="HE63" s="119"/>
      <c r="HF63" s="119"/>
      <c r="HG63" s="119"/>
      <c r="HH63" s="119"/>
      <c r="HI63" s="119"/>
      <c r="HJ63" s="119"/>
      <c r="HK63" s="119"/>
      <c r="HL63" s="119"/>
      <c r="HM63" s="119"/>
      <c r="HN63" s="119"/>
      <c r="HO63" s="119"/>
      <c r="HP63" s="119"/>
      <c r="HQ63" s="119"/>
      <c r="HR63" s="119"/>
      <c r="HS63" s="119"/>
      <c r="HT63" s="119"/>
      <c r="HU63" s="119"/>
      <c r="HV63" s="119"/>
      <c r="HW63" s="119"/>
      <c r="HX63" s="119"/>
      <c r="HY63" s="119"/>
      <c r="HZ63" s="119"/>
      <c r="IA63" s="119"/>
      <c r="IB63" s="119"/>
      <c r="IC63" s="119"/>
      <c r="ID63" s="119"/>
      <c r="IE63" s="119"/>
      <c r="IF63" s="119"/>
      <c r="IG63" s="119"/>
      <c r="IH63" s="119"/>
      <c r="II63" s="119"/>
      <c r="IJ63" s="119"/>
      <c r="IK63" s="119"/>
      <c r="IL63" s="119"/>
      <c r="IM63" s="119"/>
      <c r="IN63" s="119"/>
      <c r="IO63" s="119"/>
      <c r="IP63" s="119"/>
      <c r="IQ63" s="119"/>
      <c r="IR63" s="119"/>
      <c r="IS63" s="119"/>
      <c r="IT63" s="119"/>
      <c r="IU63" s="119"/>
      <c r="IV63" s="119"/>
    </row>
    <row r="65" spans="2:5" ht="15.75">
      <c r="B65" s="386" t="s">
        <v>2067</v>
      </c>
      <c r="C65" s="386"/>
      <c r="D65" s="386"/>
      <c r="E65" s="386"/>
    </row>
    <row r="66" spans="2:5" s="120" customFormat="1" ht="38.25">
      <c r="B66" s="121" t="s">
        <v>2051</v>
      </c>
      <c r="C66" s="122" t="s">
        <v>2052</v>
      </c>
      <c r="D66" s="123" t="s">
        <v>2053</v>
      </c>
      <c r="E66" s="123" t="s">
        <v>2054</v>
      </c>
    </row>
    <row r="67" spans="2:5">
      <c r="B67" s="124" t="s">
        <v>2059</v>
      </c>
      <c r="C67" s="125">
        <v>1114.52</v>
      </c>
      <c r="D67" s="125">
        <v>4.9932999999999996</v>
      </c>
      <c r="E67" s="125">
        <v>4.9932999999999996</v>
      </c>
    </row>
    <row r="68" spans="2:5">
      <c r="B68" s="124" t="s">
        <v>2060</v>
      </c>
      <c r="C68" s="125">
        <v>1114.52</v>
      </c>
      <c r="D68" s="125">
        <v>4.6701999999999995</v>
      </c>
      <c r="E68" s="125">
        <v>4.6701999999999995</v>
      </c>
    </row>
    <row r="69" spans="2:5">
      <c r="B69" s="124" t="s">
        <v>2061</v>
      </c>
      <c r="C69" s="125">
        <v>1114.52</v>
      </c>
      <c r="D69" s="125">
        <v>5.9430000000000005</v>
      </c>
      <c r="E69" s="125">
        <v>5.9430000000000005</v>
      </c>
    </row>
    <row r="70" spans="2:5">
      <c r="B70" s="124" t="s">
        <v>2062</v>
      </c>
      <c r="C70" s="125">
        <v>1114.52</v>
      </c>
      <c r="D70" s="125">
        <v>4.2374000000000001</v>
      </c>
      <c r="E70" s="125">
        <v>4.2374000000000001</v>
      </c>
    </row>
    <row r="71" spans="2:5">
      <c r="B71" s="124" t="s">
        <v>2063</v>
      </c>
      <c r="C71" s="125">
        <v>1114.52</v>
      </c>
      <c r="D71" s="125">
        <v>5.3415999999999997</v>
      </c>
      <c r="E71" s="125">
        <v>5.3415999999999997</v>
      </c>
    </row>
    <row r="72" spans="2:5">
      <c r="B72" s="124" t="s">
        <v>2064</v>
      </c>
      <c r="C72" s="125">
        <v>1114.52</v>
      </c>
      <c r="D72" s="125">
        <v>3.3550000000000004</v>
      </c>
      <c r="E72" s="125">
        <v>3.3550000000000004</v>
      </c>
    </row>
    <row r="73" spans="2:5">
      <c r="B73" s="136"/>
      <c r="C73" s="137"/>
    </row>
    <row r="74" spans="2:5" ht="15.75">
      <c r="B74" s="386" t="s">
        <v>2068</v>
      </c>
      <c r="C74" s="386"/>
      <c r="D74" s="386"/>
      <c r="E74" s="386"/>
    </row>
    <row r="75" spans="2:5" s="120" customFormat="1" ht="38.25">
      <c r="B75" s="121" t="s">
        <v>2051</v>
      </c>
      <c r="C75" s="122" t="s">
        <v>2052</v>
      </c>
      <c r="D75" s="123" t="s">
        <v>2053</v>
      </c>
      <c r="E75" s="123" t="s">
        <v>2054</v>
      </c>
    </row>
    <row r="76" spans="2:5" ht="15" customHeight="1">
      <c r="B76" s="124" t="s">
        <v>2059</v>
      </c>
      <c r="C76" s="125">
        <v>1000</v>
      </c>
      <c r="D76" s="125">
        <v>3.5360999999999998</v>
      </c>
      <c r="E76" s="125">
        <v>3.5360999999999998</v>
      </c>
    </row>
    <row r="77" spans="2:5" ht="15" customHeight="1">
      <c r="B77" s="124" t="s">
        <v>2060</v>
      </c>
      <c r="C77" s="125">
        <v>1000</v>
      </c>
      <c r="D77" s="125">
        <v>3.9801000000000002</v>
      </c>
      <c r="E77" s="125">
        <v>3.9801000000000002</v>
      </c>
    </row>
    <row r="78" spans="2:5" ht="15" customHeight="1">
      <c r="B78" s="124" t="s">
        <v>2061</v>
      </c>
      <c r="C78" s="125">
        <v>1000</v>
      </c>
      <c r="D78" s="125">
        <v>4.1790999999999991</v>
      </c>
      <c r="E78" s="125">
        <v>4.1790999999999991</v>
      </c>
    </row>
    <row r="79" spans="2:5" ht="15" customHeight="1">
      <c r="B79" s="124" t="s">
        <v>2062</v>
      </c>
      <c r="C79" s="125">
        <v>1000</v>
      </c>
      <c r="D79" s="125">
        <v>4.2703999999999995</v>
      </c>
      <c r="E79" s="125">
        <v>4.2703999999999995</v>
      </c>
    </row>
    <row r="80" spans="2:5" ht="15" customHeight="1">
      <c r="B80" s="124" t="s">
        <v>2063</v>
      </c>
      <c r="C80" s="125">
        <v>1000</v>
      </c>
      <c r="D80" s="125">
        <v>4.982899999999999</v>
      </c>
      <c r="E80" s="125">
        <v>4.982899999999999</v>
      </c>
    </row>
    <row r="81" spans="1:256" ht="15" customHeight="1">
      <c r="B81" s="124" t="s">
        <v>2064</v>
      </c>
      <c r="C81" s="125">
        <v>1000</v>
      </c>
      <c r="D81" s="125">
        <v>2.3508000000000004</v>
      </c>
      <c r="E81" s="125">
        <v>2.3508000000000004</v>
      </c>
    </row>
    <row r="82" spans="1:256" ht="15" customHeight="1">
      <c r="B82" s="136"/>
      <c r="C82" s="138"/>
      <c r="D82" s="130" t="s">
        <v>2069</v>
      </c>
      <c r="E82" s="130"/>
    </row>
    <row r="83" spans="1:256" ht="15.75">
      <c r="B83" s="386" t="s">
        <v>2070</v>
      </c>
      <c r="C83" s="386"/>
      <c r="D83" s="386"/>
      <c r="E83" s="386"/>
    </row>
    <row r="84" spans="1:256" s="120" customFormat="1" ht="38.25">
      <c r="B84" s="121" t="s">
        <v>2051</v>
      </c>
      <c r="C84" s="122" t="s">
        <v>2052</v>
      </c>
      <c r="D84" s="123" t="s">
        <v>2053</v>
      </c>
      <c r="E84" s="123" t="s">
        <v>2054</v>
      </c>
    </row>
    <row r="85" spans="1:256" s="128" customFormat="1">
      <c r="A85" s="119"/>
      <c r="B85" s="124" t="s">
        <v>2059</v>
      </c>
      <c r="C85" s="125">
        <v>1000</v>
      </c>
      <c r="D85" s="125">
        <v>3.5301999999999998</v>
      </c>
      <c r="E85" s="125">
        <v>3.5301999999999998</v>
      </c>
      <c r="F85" s="119"/>
      <c r="G85" s="119"/>
      <c r="H85" s="119"/>
      <c r="I85" s="119"/>
      <c r="J85" s="119"/>
      <c r="K85" s="119"/>
      <c r="L85" s="119"/>
      <c r="M85" s="119"/>
      <c r="N85" s="119"/>
      <c r="O85" s="119"/>
      <c r="P85" s="119"/>
      <c r="Q85" s="119"/>
      <c r="R85" s="119"/>
      <c r="S85" s="119"/>
      <c r="T85" s="119"/>
      <c r="U85" s="119"/>
      <c r="V85" s="119"/>
      <c r="W85" s="119"/>
      <c r="X85" s="119"/>
      <c r="Y85" s="119"/>
      <c r="Z85" s="119"/>
      <c r="AA85" s="119"/>
      <c r="AB85" s="119"/>
      <c r="AC85" s="119"/>
      <c r="AD85" s="119"/>
      <c r="AE85" s="119"/>
      <c r="AF85" s="119"/>
      <c r="AG85" s="119"/>
      <c r="AH85" s="119"/>
      <c r="AI85" s="119"/>
      <c r="AJ85" s="119"/>
      <c r="AK85" s="119"/>
      <c r="AL85" s="119"/>
      <c r="AM85" s="119"/>
      <c r="AN85" s="119"/>
      <c r="AO85" s="119"/>
      <c r="AP85" s="119"/>
      <c r="AQ85" s="119"/>
      <c r="AR85" s="119"/>
      <c r="AS85" s="119"/>
      <c r="AT85" s="119"/>
      <c r="AU85" s="119"/>
      <c r="AV85" s="119"/>
      <c r="AW85" s="119"/>
      <c r="AX85" s="119"/>
      <c r="AY85" s="119"/>
      <c r="AZ85" s="119"/>
      <c r="BA85" s="119"/>
      <c r="BB85" s="119"/>
      <c r="BC85" s="119"/>
      <c r="BD85" s="119"/>
      <c r="BE85" s="119"/>
      <c r="BF85" s="119"/>
      <c r="BG85" s="119"/>
      <c r="BH85" s="119"/>
      <c r="BI85" s="119"/>
      <c r="BJ85" s="119"/>
      <c r="BK85" s="119"/>
      <c r="BL85" s="119"/>
      <c r="BM85" s="119"/>
      <c r="BN85" s="119"/>
      <c r="BO85" s="119"/>
      <c r="BP85" s="119"/>
      <c r="BQ85" s="119"/>
      <c r="BR85" s="119"/>
      <c r="BS85" s="119"/>
      <c r="BT85" s="119"/>
      <c r="BU85" s="119"/>
      <c r="BV85" s="119"/>
      <c r="BW85" s="119"/>
      <c r="BX85" s="119"/>
      <c r="BY85" s="119"/>
      <c r="BZ85" s="119"/>
      <c r="CA85" s="119"/>
      <c r="CB85" s="119"/>
      <c r="CC85" s="119"/>
      <c r="CD85" s="119"/>
      <c r="CE85" s="119"/>
      <c r="CF85" s="119"/>
      <c r="CG85" s="119"/>
      <c r="CH85" s="119"/>
      <c r="CI85" s="119"/>
      <c r="CJ85" s="119"/>
      <c r="CK85" s="119"/>
      <c r="CL85" s="119"/>
      <c r="CM85" s="119"/>
      <c r="CN85" s="119"/>
      <c r="CO85" s="119"/>
      <c r="CP85" s="119"/>
      <c r="CQ85" s="119"/>
      <c r="CR85" s="119"/>
      <c r="CS85" s="119"/>
      <c r="CT85" s="119"/>
      <c r="CU85" s="119"/>
      <c r="CV85" s="119"/>
      <c r="CW85" s="119"/>
      <c r="CX85" s="119"/>
      <c r="CY85" s="119"/>
      <c r="CZ85" s="119"/>
      <c r="DA85" s="119"/>
      <c r="DB85" s="119"/>
      <c r="DC85" s="119"/>
      <c r="DD85" s="119"/>
      <c r="DE85" s="119"/>
      <c r="DF85" s="119"/>
      <c r="DG85" s="119"/>
      <c r="DH85" s="119"/>
      <c r="DI85" s="119"/>
      <c r="DJ85" s="119"/>
      <c r="DK85" s="119"/>
      <c r="DL85" s="119"/>
      <c r="DM85" s="119"/>
      <c r="DN85" s="119"/>
      <c r="DO85" s="119"/>
      <c r="DP85" s="119"/>
      <c r="DQ85" s="119"/>
      <c r="DR85" s="119"/>
      <c r="DS85" s="119"/>
      <c r="DT85" s="119"/>
      <c r="DU85" s="119"/>
      <c r="DV85" s="119"/>
      <c r="DW85" s="119"/>
      <c r="DX85" s="119"/>
      <c r="DY85" s="119"/>
      <c r="DZ85" s="119"/>
      <c r="EA85" s="119"/>
      <c r="EB85" s="119"/>
      <c r="EC85" s="119"/>
      <c r="ED85" s="119"/>
      <c r="EE85" s="119"/>
      <c r="EF85" s="119"/>
      <c r="EG85" s="119"/>
      <c r="EH85" s="119"/>
      <c r="EI85" s="119"/>
      <c r="EJ85" s="119"/>
      <c r="EK85" s="119"/>
      <c r="EL85" s="119"/>
      <c r="EM85" s="119"/>
      <c r="EN85" s="119"/>
      <c r="EO85" s="119"/>
      <c r="EP85" s="119"/>
      <c r="EQ85" s="119"/>
      <c r="ER85" s="119"/>
      <c r="ES85" s="119"/>
      <c r="ET85" s="119"/>
      <c r="EU85" s="119"/>
      <c r="EV85" s="119"/>
      <c r="EW85" s="119"/>
      <c r="EX85" s="119"/>
      <c r="EY85" s="119"/>
      <c r="EZ85" s="119"/>
      <c r="FA85" s="119"/>
      <c r="FB85" s="119"/>
      <c r="FC85" s="119"/>
      <c r="FD85" s="119"/>
      <c r="FE85" s="119"/>
      <c r="FF85" s="119"/>
      <c r="FG85" s="119"/>
      <c r="FH85" s="119"/>
      <c r="FI85" s="119"/>
      <c r="FJ85" s="119"/>
      <c r="FK85" s="119"/>
      <c r="FL85" s="119"/>
      <c r="FM85" s="119"/>
      <c r="FN85" s="119"/>
      <c r="FO85" s="119"/>
      <c r="FP85" s="119"/>
      <c r="FQ85" s="119"/>
      <c r="FR85" s="119"/>
      <c r="FS85" s="119"/>
      <c r="FT85" s="119"/>
      <c r="FU85" s="119"/>
      <c r="FV85" s="119"/>
      <c r="FW85" s="119"/>
      <c r="FX85" s="119"/>
      <c r="FY85" s="119"/>
      <c r="FZ85" s="119"/>
      <c r="GA85" s="119"/>
      <c r="GB85" s="119"/>
      <c r="GC85" s="119"/>
      <c r="GD85" s="119"/>
      <c r="GE85" s="119"/>
      <c r="GF85" s="119"/>
      <c r="GG85" s="119"/>
      <c r="GH85" s="119"/>
      <c r="GI85" s="119"/>
      <c r="GJ85" s="119"/>
      <c r="GK85" s="119"/>
      <c r="GL85" s="119"/>
      <c r="GM85" s="119"/>
      <c r="GN85" s="119"/>
      <c r="GO85" s="119"/>
      <c r="GP85" s="119"/>
      <c r="GQ85" s="119"/>
      <c r="GR85" s="119"/>
      <c r="GS85" s="119"/>
      <c r="GT85" s="119"/>
      <c r="GU85" s="119"/>
      <c r="GV85" s="119"/>
      <c r="GW85" s="119"/>
      <c r="GX85" s="119"/>
      <c r="GY85" s="119"/>
      <c r="GZ85" s="119"/>
      <c r="HA85" s="119"/>
      <c r="HB85" s="119"/>
      <c r="HC85" s="119"/>
      <c r="HD85" s="119"/>
      <c r="HE85" s="119"/>
      <c r="HF85" s="119"/>
      <c r="HG85" s="119"/>
      <c r="HH85" s="119"/>
      <c r="HI85" s="119"/>
      <c r="HJ85" s="119"/>
      <c r="HK85" s="119"/>
      <c r="HL85" s="119"/>
      <c r="HM85" s="119"/>
      <c r="HN85" s="119"/>
      <c r="HO85" s="119"/>
      <c r="HP85" s="119"/>
      <c r="HQ85" s="119"/>
      <c r="HR85" s="119"/>
      <c r="HS85" s="119"/>
      <c r="HT85" s="119"/>
      <c r="HU85" s="119"/>
      <c r="HV85" s="119"/>
      <c r="HW85" s="119"/>
      <c r="HX85" s="119"/>
      <c r="HY85" s="119"/>
      <c r="HZ85" s="119"/>
      <c r="IA85" s="119"/>
      <c r="IB85" s="119"/>
      <c r="IC85" s="119"/>
      <c r="ID85" s="119"/>
      <c r="IE85" s="119"/>
      <c r="IF85" s="119"/>
      <c r="IG85" s="119"/>
      <c r="IH85" s="119"/>
      <c r="II85" s="119"/>
      <c r="IJ85" s="119"/>
      <c r="IK85" s="119"/>
      <c r="IL85" s="119"/>
      <c r="IM85" s="119"/>
      <c r="IN85" s="119"/>
      <c r="IO85" s="119"/>
      <c r="IP85" s="119"/>
      <c r="IQ85" s="119"/>
      <c r="IR85" s="119"/>
      <c r="IS85" s="119"/>
      <c r="IT85" s="119"/>
      <c r="IU85" s="119"/>
      <c r="IV85" s="119"/>
    </row>
    <row r="86" spans="1:256" s="128" customFormat="1">
      <c r="A86" s="119"/>
      <c r="B86" s="124" t="s">
        <v>2060</v>
      </c>
      <c r="C86" s="125">
        <v>1000</v>
      </c>
      <c r="D86" s="125">
        <v>4.0034999999999998</v>
      </c>
      <c r="E86" s="125">
        <v>4.0034999999999998</v>
      </c>
      <c r="F86" s="119"/>
      <c r="G86" s="119"/>
      <c r="H86" s="119"/>
      <c r="I86" s="119"/>
      <c r="J86" s="119"/>
      <c r="K86" s="119"/>
      <c r="L86" s="119"/>
      <c r="M86" s="119"/>
      <c r="N86" s="119"/>
      <c r="O86" s="119"/>
      <c r="P86" s="119"/>
      <c r="Q86" s="119"/>
      <c r="R86" s="119"/>
      <c r="S86" s="119"/>
      <c r="T86" s="119"/>
      <c r="U86" s="119"/>
      <c r="V86" s="119"/>
      <c r="W86" s="119"/>
      <c r="X86" s="119"/>
      <c r="Y86" s="119"/>
      <c r="Z86" s="119"/>
      <c r="AA86" s="119"/>
      <c r="AB86" s="119"/>
      <c r="AC86" s="119"/>
      <c r="AD86" s="119"/>
      <c r="AE86" s="119"/>
      <c r="AF86" s="119"/>
      <c r="AG86" s="119"/>
      <c r="AH86" s="119"/>
      <c r="AI86" s="119"/>
      <c r="AJ86" s="119"/>
      <c r="AK86" s="119"/>
      <c r="AL86" s="119"/>
      <c r="AM86" s="119"/>
      <c r="AN86" s="119"/>
      <c r="AO86" s="119"/>
      <c r="AP86" s="119"/>
      <c r="AQ86" s="119"/>
      <c r="AR86" s="119"/>
      <c r="AS86" s="119"/>
      <c r="AT86" s="119"/>
      <c r="AU86" s="119"/>
      <c r="AV86" s="119"/>
      <c r="AW86" s="119"/>
      <c r="AX86" s="119"/>
      <c r="AY86" s="119"/>
      <c r="AZ86" s="119"/>
      <c r="BA86" s="119"/>
      <c r="BB86" s="119"/>
      <c r="BC86" s="119"/>
      <c r="BD86" s="119"/>
      <c r="BE86" s="119"/>
      <c r="BF86" s="119"/>
      <c r="BG86" s="119"/>
      <c r="BH86" s="119"/>
      <c r="BI86" s="119"/>
      <c r="BJ86" s="119"/>
      <c r="BK86" s="119"/>
      <c r="BL86" s="119"/>
      <c r="BM86" s="119"/>
      <c r="BN86" s="119"/>
      <c r="BO86" s="119"/>
      <c r="BP86" s="119"/>
      <c r="BQ86" s="119"/>
      <c r="BR86" s="119"/>
      <c r="BS86" s="119"/>
      <c r="BT86" s="119"/>
      <c r="BU86" s="119"/>
      <c r="BV86" s="119"/>
      <c r="BW86" s="119"/>
      <c r="BX86" s="119"/>
      <c r="BY86" s="119"/>
      <c r="BZ86" s="119"/>
      <c r="CA86" s="119"/>
      <c r="CB86" s="119"/>
      <c r="CC86" s="119"/>
      <c r="CD86" s="119"/>
      <c r="CE86" s="119"/>
      <c r="CF86" s="119"/>
      <c r="CG86" s="119"/>
      <c r="CH86" s="119"/>
      <c r="CI86" s="119"/>
      <c r="CJ86" s="119"/>
      <c r="CK86" s="119"/>
      <c r="CL86" s="119"/>
      <c r="CM86" s="119"/>
      <c r="CN86" s="119"/>
      <c r="CO86" s="119"/>
      <c r="CP86" s="119"/>
      <c r="CQ86" s="119"/>
      <c r="CR86" s="119"/>
      <c r="CS86" s="119"/>
      <c r="CT86" s="119"/>
      <c r="CU86" s="119"/>
      <c r="CV86" s="119"/>
      <c r="CW86" s="119"/>
      <c r="CX86" s="119"/>
      <c r="CY86" s="119"/>
      <c r="CZ86" s="119"/>
      <c r="DA86" s="119"/>
      <c r="DB86" s="119"/>
      <c r="DC86" s="119"/>
      <c r="DD86" s="119"/>
      <c r="DE86" s="119"/>
      <c r="DF86" s="119"/>
      <c r="DG86" s="119"/>
      <c r="DH86" s="119"/>
      <c r="DI86" s="119"/>
      <c r="DJ86" s="119"/>
      <c r="DK86" s="119"/>
      <c r="DL86" s="119"/>
      <c r="DM86" s="119"/>
      <c r="DN86" s="119"/>
      <c r="DO86" s="119"/>
      <c r="DP86" s="119"/>
      <c r="DQ86" s="119"/>
      <c r="DR86" s="119"/>
      <c r="DS86" s="119"/>
      <c r="DT86" s="119"/>
      <c r="DU86" s="119"/>
      <c r="DV86" s="119"/>
      <c r="DW86" s="119"/>
      <c r="DX86" s="119"/>
      <c r="DY86" s="119"/>
      <c r="DZ86" s="119"/>
      <c r="EA86" s="119"/>
      <c r="EB86" s="119"/>
      <c r="EC86" s="119"/>
      <c r="ED86" s="119"/>
      <c r="EE86" s="119"/>
      <c r="EF86" s="119"/>
      <c r="EG86" s="119"/>
      <c r="EH86" s="119"/>
      <c r="EI86" s="119"/>
      <c r="EJ86" s="119"/>
      <c r="EK86" s="119"/>
      <c r="EL86" s="119"/>
      <c r="EM86" s="119"/>
      <c r="EN86" s="119"/>
      <c r="EO86" s="119"/>
      <c r="EP86" s="119"/>
      <c r="EQ86" s="119"/>
      <c r="ER86" s="119"/>
      <c r="ES86" s="119"/>
      <c r="ET86" s="119"/>
      <c r="EU86" s="119"/>
      <c r="EV86" s="119"/>
      <c r="EW86" s="119"/>
      <c r="EX86" s="119"/>
      <c r="EY86" s="119"/>
      <c r="EZ86" s="119"/>
      <c r="FA86" s="119"/>
      <c r="FB86" s="119"/>
      <c r="FC86" s="119"/>
      <c r="FD86" s="119"/>
      <c r="FE86" s="119"/>
      <c r="FF86" s="119"/>
      <c r="FG86" s="119"/>
      <c r="FH86" s="119"/>
      <c r="FI86" s="119"/>
      <c r="FJ86" s="119"/>
      <c r="FK86" s="119"/>
      <c r="FL86" s="119"/>
      <c r="FM86" s="119"/>
      <c r="FN86" s="119"/>
      <c r="FO86" s="119"/>
      <c r="FP86" s="119"/>
      <c r="FQ86" s="119"/>
      <c r="FR86" s="119"/>
      <c r="FS86" s="119"/>
      <c r="FT86" s="119"/>
      <c r="FU86" s="119"/>
      <c r="FV86" s="119"/>
      <c r="FW86" s="119"/>
      <c r="FX86" s="119"/>
      <c r="FY86" s="119"/>
      <c r="FZ86" s="119"/>
      <c r="GA86" s="119"/>
      <c r="GB86" s="119"/>
      <c r="GC86" s="119"/>
      <c r="GD86" s="119"/>
      <c r="GE86" s="119"/>
      <c r="GF86" s="119"/>
      <c r="GG86" s="119"/>
      <c r="GH86" s="119"/>
      <c r="GI86" s="119"/>
      <c r="GJ86" s="119"/>
      <c r="GK86" s="119"/>
      <c r="GL86" s="119"/>
      <c r="GM86" s="119"/>
      <c r="GN86" s="119"/>
      <c r="GO86" s="119"/>
      <c r="GP86" s="119"/>
      <c r="GQ86" s="119"/>
      <c r="GR86" s="119"/>
      <c r="GS86" s="119"/>
      <c r="GT86" s="119"/>
      <c r="GU86" s="119"/>
      <c r="GV86" s="119"/>
      <c r="GW86" s="119"/>
      <c r="GX86" s="119"/>
      <c r="GY86" s="119"/>
      <c r="GZ86" s="119"/>
      <c r="HA86" s="119"/>
      <c r="HB86" s="119"/>
      <c r="HC86" s="119"/>
      <c r="HD86" s="119"/>
      <c r="HE86" s="119"/>
      <c r="HF86" s="119"/>
      <c r="HG86" s="119"/>
      <c r="HH86" s="119"/>
      <c r="HI86" s="119"/>
      <c r="HJ86" s="119"/>
      <c r="HK86" s="119"/>
      <c r="HL86" s="119"/>
      <c r="HM86" s="119"/>
      <c r="HN86" s="119"/>
      <c r="HO86" s="119"/>
      <c r="HP86" s="119"/>
      <c r="HQ86" s="119"/>
      <c r="HR86" s="119"/>
      <c r="HS86" s="119"/>
      <c r="HT86" s="119"/>
      <c r="HU86" s="119"/>
      <c r="HV86" s="119"/>
      <c r="HW86" s="119"/>
      <c r="HX86" s="119"/>
      <c r="HY86" s="119"/>
      <c r="HZ86" s="119"/>
      <c r="IA86" s="119"/>
      <c r="IB86" s="119"/>
      <c r="IC86" s="119"/>
      <c r="ID86" s="119"/>
      <c r="IE86" s="119"/>
      <c r="IF86" s="119"/>
      <c r="IG86" s="119"/>
      <c r="IH86" s="119"/>
      <c r="II86" s="119"/>
      <c r="IJ86" s="119"/>
      <c r="IK86" s="119"/>
      <c r="IL86" s="119"/>
      <c r="IM86" s="119"/>
      <c r="IN86" s="119"/>
      <c r="IO86" s="119"/>
      <c r="IP86" s="119"/>
      <c r="IQ86" s="119"/>
      <c r="IR86" s="119"/>
      <c r="IS86" s="119"/>
      <c r="IT86" s="119"/>
      <c r="IU86" s="119"/>
      <c r="IV86" s="119"/>
    </row>
    <row r="87" spans="1:256" s="128" customFormat="1">
      <c r="A87" s="119"/>
      <c r="B87" s="124" t="s">
        <v>2061</v>
      </c>
      <c r="C87" s="125">
        <v>1000</v>
      </c>
      <c r="D87" s="125">
        <v>4.2130000000000001</v>
      </c>
      <c r="E87" s="125">
        <v>4.2130000000000001</v>
      </c>
      <c r="F87" s="119"/>
      <c r="G87" s="119"/>
      <c r="H87" s="119"/>
      <c r="I87" s="119"/>
      <c r="J87" s="119"/>
      <c r="K87" s="119"/>
      <c r="L87" s="119"/>
      <c r="M87" s="119"/>
      <c r="N87" s="119"/>
      <c r="O87" s="119"/>
      <c r="P87" s="119"/>
      <c r="Q87" s="119"/>
      <c r="R87" s="119"/>
      <c r="S87" s="119"/>
      <c r="T87" s="119"/>
      <c r="U87" s="119"/>
      <c r="V87" s="119"/>
      <c r="W87" s="119"/>
      <c r="X87" s="119"/>
      <c r="Y87" s="119"/>
      <c r="Z87" s="119"/>
      <c r="AA87" s="119"/>
      <c r="AB87" s="119"/>
      <c r="AC87" s="119"/>
      <c r="AD87" s="119"/>
      <c r="AE87" s="119"/>
      <c r="AF87" s="119"/>
      <c r="AG87" s="119"/>
      <c r="AH87" s="119"/>
      <c r="AI87" s="119"/>
      <c r="AJ87" s="119"/>
      <c r="AK87" s="119"/>
      <c r="AL87" s="119"/>
      <c r="AM87" s="119"/>
      <c r="AN87" s="119"/>
      <c r="AO87" s="119"/>
      <c r="AP87" s="119"/>
      <c r="AQ87" s="119"/>
      <c r="AR87" s="119"/>
      <c r="AS87" s="119"/>
      <c r="AT87" s="119"/>
      <c r="AU87" s="119"/>
      <c r="AV87" s="119"/>
      <c r="AW87" s="119"/>
      <c r="AX87" s="119"/>
      <c r="AY87" s="119"/>
      <c r="AZ87" s="119"/>
      <c r="BA87" s="119"/>
      <c r="BB87" s="119"/>
      <c r="BC87" s="119"/>
      <c r="BD87" s="119"/>
      <c r="BE87" s="119"/>
      <c r="BF87" s="119"/>
      <c r="BG87" s="119"/>
      <c r="BH87" s="119"/>
      <c r="BI87" s="119"/>
      <c r="BJ87" s="119"/>
      <c r="BK87" s="119"/>
      <c r="BL87" s="119"/>
      <c r="BM87" s="119"/>
      <c r="BN87" s="119"/>
      <c r="BO87" s="119"/>
      <c r="BP87" s="119"/>
      <c r="BQ87" s="119"/>
      <c r="BR87" s="119"/>
      <c r="BS87" s="119"/>
      <c r="BT87" s="119"/>
      <c r="BU87" s="119"/>
      <c r="BV87" s="119"/>
      <c r="BW87" s="119"/>
      <c r="BX87" s="119"/>
      <c r="BY87" s="119"/>
      <c r="BZ87" s="119"/>
      <c r="CA87" s="119"/>
      <c r="CB87" s="119"/>
      <c r="CC87" s="119"/>
      <c r="CD87" s="119"/>
      <c r="CE87" s="119"/>
      <c r="CF87" s="119"/>
      <c r="CG87" s="119"/>
      <c r="CH87" s="119"/>
      <c r="CI87" s="119"/>
      <c r="CJ87" s="119"/>
      <c r="CK87" s="119"/>
      <c r="CL87" s="119"/>
      <c r="CM87" s="119"/>
      <c r="CN87" s="119"/>
      <c r="CO87" s="119"/>
      <c r="CP87" s="119"/>
      <c r="CQ87" s="119"/>
      <c r="CR87" s="119"/>
      <c r="CS87" s="119"/>
      <c r="CT87" s="119"/>
      <c r="CU87" s="119"/>
      <c r="CV87" s="119"/>
      <c r="CW87" s="119"/>
      <c r="CX87" s="119"/>
      <c r="CY87" s="119"/>
      <c r="CZ87" s="119"/>
      <c r="DA87" s="119"/>
      <c r="DB87" s="119"/>
      <c r="DC87" s="119"/>
      <c r="DD87" s="119"/>
      <c r="DE87" s="119"/>
      <c r="DF87" s="119"/>
      <c r="DG87" s="119"/>
      <c r="DH87" s="119"/>
      <c r="DI87" s="119"/>
      <c r="DJ87" s="119"/>
      <c r="DK87" s="119"/>
      <c r="DL87" s="119"/>
      <c r="DM87" s="119"/>
      <c r="DN87" s="119"/>
      <c r="DO87" s="119"/>
      <c r="DP87" s="119"/>
      <c r="DQ87" s="119"/>
      <c r="DR87" s="119"/>
      <c r="DS87" s="119"/>
      <c r="DT87" s="119"/>
      <c r="DU87" s="119"/>
      <c r="DV87" s="119"/>
      <c r="DW87" s="119"/>
      <c r="DX87" s="119"/>
      <c r="DY87" s="119"/>
      <c r="DZ87" s="119"/>
      <c r="EA87" s="119"/>
      <c r="EB87" s="119"/>
      <c r="EC87" s="119"/>
      <c r="ED87" s="119"/>
      <c r="EE87" s="119"/>
      <c r="EF87" s="119"/>
      <c r="EG87" s="119"/>
      <c r="EH87" s="119"/>
      <c r="EI87" s="119"/>
      <c r="EJ87" s="119"/>
      <c r="EK87" s="119"/>
      <c r="EL87" s="119"/>
      <c r="EM87" s="119"/>
      <c r="EN87" s="119"/>
      <c r="EO87" s="119"/>
      <c r="EP87" s="119"/>
      <c r="EQ87" s="119"/>
      <c r="ER87" s="119"/>
      <c r="ES87" s="119"/>
      <c r="ET87" s="119"/>
      <c r="EU87" s="119"/>
      <c r="EV87" s="119"/>
      <c r="EW87" s="119"/>
      <c r="EX87" s="119"/>
      <c r="EY87" s="119"/>
      <c r="EZ87" s="119"/>
      <c r="FA87" s="119"/>
      <c r="FB87" s="119"/>
      <c r="FC87" s="119"/>
      <c r="FD87" s="119"/>
      <c r="FE87" s="119"/>
      <c r="FF87" s="119"/>
      <c r="FG87" s="119"/>
      <c r="FH87" s="119"/>
      <c r="FI87" s="119"/>
      <c r="FJ87" s="119"/>
      <c r="FK87" s="119"/>
      <c r="FL87" s="119"/>
      <c r="FM87" s="119"/>
      <c r="FN87" s="119"/>
      <c r="FO87" s="119"/>
      <c r="FP87" s="119"/>
      <c r="FQ87" s="119"/>
      <c r="FR87" s="119"/>
      <c r="FS87" s="119"/>
      <c r="FT87" s="119"/>
      <c r="FU87" s="119"/>
      <c r="FV87" s="119"/>
      <c r="FW87" s="119"/>
      <c r="FX87" s="119"/>
      <c r="FY87" s="119"/>
      <c r="FZ87" s="119"/>
      <c r="GA87" s="119"/>
      <c r="GB87" s="119"/>
      <c r="GC87" s="119"/>
      <c r="GD87" s="119"/>
      <c r="GE87" s="119"/>
      <c r="GF87" s="119"/>
      <c r="GG87" s="119"/>
      <c r="GH87" s="119"/>
      <c r="GI87" s="119"/>
      <c r="GJ87" s="119"/>
      <c r="GK87" s="119"/>
      <c r="GL87" s="119"/>
      <c r="GM87" s="119"/>
      <c r="GN87" s="119"/>
      <c r="GO87" s="119"/>
      <c r="GP87" s="119"/>
      <c r="GQ87" s="119"/>
      <c r="GR87" s="119"/>
      <c r="GS87" s="119"/>
      <c r="GT87" s="119"/>
      <c r="GU87" s="119"/>
      <c r="GV87" s="119"/>
      <c r="GW87" s="119"/>
      <c r="GX87" s="119"/>
      <c r="GY87" s="119"/>
      <c r="GZ87" s="119"/>
      <c r="HA87" s="119"/>
      <c r="HB87" s="119"/>
      <c r="HC87" s="119"/>
      <c r="HD87" s="119"/>
      <c r="HE87" s="119"/>
      <c r="HF87" s="119"/>
      <c r="HG87" s="119"/>
      <c r="HH87" s="119"/>
      <c r="HI87" s="119"/>
      <c r="HJ87" s="119"/>
      <c r="HK87" s="119"/>
      <c r="HL87" s="119"/>
      <c r="HM87" s="119"/>
      <c r="HN87" s="119"/>
      <c r="HO87" s="119"/>
      <c r="HP87" s="119"/>
      <c r="HQ87" s="119"/>
      <c r="HR87" s="119"/>
      <c r="HS87" s="119"/>
      <c r="HT87" s="119"/>
      <c r="HU87" s="119"/>
      <c r="HV87" s="119"/>
      <c r="HW87" s="119"/>
      <c r="HX87" s="119"/>
      <c r="HY87" s="119"/>
      <c r="HZ87" s="119"/>
      <c r="IA87" s="119"/>
      <c r="IB87" s="119"/>
      <c r="IC87" s="119"/>
      <c r="ID87" s="119"/>
      <c r="IE87" s="119"/>
      <c r="IF87" s="119"/>
      <c r="IG87" s="119"/>
      <c r="IH87" s="119"/>
      <c r="II87" s="119"/>
      <c r="IJ87" s="119"/>
      <c r="IK87" s="119"/>
      <c r="IL87" s="119"/>
      <c r="IM87" s="119"/>
      <c r="IN87" s="119"/>
      <c r="IO87" s="119"/>
      <c r="IP87" s="119"/>
      <c r="IQ87" s="119"/>
      <c r="IR87" s="119"/>
      <c r="IS87" s="119"/>
      <c r="IT87" s="119"/>
      <c r="IU87" s="119"/>
      <c r="IV87" s="119"/>
    </row>
    <row r="88" spans="1:256" s="128" customFormat="1">
      <c r="A88" s="119"/>
      <c r="B88" s="124" t="s">
        <v>2062</v>
      </c>
      <c r="C88" s="125">
        <v>1000</v>
      </c>
      <c r="D88" s="125">
        <v>4.3381999999999987</v>
      </c>
      <c r="E88" s="125">
        <v>4.3381999999999987</v>
      </c>
      <c r="F88" s="119"/>
      <c r="G88" s="119"/>
      <c r="H88" s="119"/>
      <c r="I88" s="119"/>
      <c r="J88" s="119"/>
      <c r="K88" s="119"/>
      <c r="L88" s="119"/>
      <c r="M88" s="119"/>
      <c r="N88" s="119"/>
      <c r="O88" s="119"/>
      <c r="P88" s="119"/>
      <c r="Q88" s="119"/>
      <c r="R88" s="119"/>
      <c r="S88" s="119"/>
      <c r="T88" s="119"/>
      <c r="U88" s="119"/>
      <c r="V88" s="119"/>
      <c r="W88" s="119"/>
      <c r="X88" s="119"/>
      <c r="Y88" s="119"/>
      <c r="Z88" s="119"/>
      <c r="AA88" s="119"/>
      <c r="AB88" s="119"/>
      <c r="AC88" s="119"/>
      <c r="AD88" s="119"/>
      <c r="AE88" s="119"/>
      <c r="AF88" s="119"/>
      <c r="AG88" s="119"/>
      <c r="AH88" s="119"/>
      <c r="AI88" s="119"/>
      <c r="AJ88" s="119"/>
      <c r="AK88" s="119"/>
      <c r="AL88" s="119"/>
      <c r="AM88" s="119"/>
      <c r="AN88" s="119"/>
      <c r="AO88" s="119"/>
      <c r="AP88" s="119"/>
      <c r="AQ88" s="119"/>
      <c r="AR88" s="119"/>
      <c r="AS88" s="119"/>
      <c r="AT88" s="119"/>
      <c r="AU88" s="119"/>
      <c r="AV88" s="119"/>
      <c r="AW88" s="119"/>
      <c r="AX88" s="119"/>
      <c r="AY88" s="119"/>
      <c r="AZ88" s="119"/>
      <c r="BA88" s="119"/>
      <c r="BB88" s="119"/>
      <c r="BC88" s="119"/>
      <c r="BD88" s="119"/>
      <c r="BE88" s="119"/>
      <c r="BF88" s="119"/>
      <c r="BG88" s="119"/>
      <c r="BH88" s="119"/>
      <c r="BI88" s="119"/>
      <c r="BJ88" s="119"/>
      <c r="BK88" s="119"/>
      <c r="BL88" s="119"/>
      <c r="BM88" s="119"/>
      <c r="BN88" s="119"/>
      <c r="BO88" s="119"/>
      <c r="BP88" s="119"/>
      <c r="BQ88" s="119"/>
      <c r="BR88" s="119"/>
      <c r="BS88" s="119"/>
      <c r="BT88" s="119"/>
      <c r="BU88" s="119"/>
      <c r="BV88" s="119"/>
      <c r="BW88" s="119"/>
      <c r="BX88" s="119"/>
      <c r="BY88" s="119"/>
      <c r="BZ88" s="119"/>
      <c r="CA88" s="119"/>
      <c r="CB88" s="119"/>
      <c r="CC88" s="119"/>
      <c r="CD88" s="119"/>
      <c r="CE88" s="119"/>
      <c r="CF88" s="119"/>
      <c r="CG88" s="119"/>
      <c r="CH88" s="119"/>
      <c r="CI88" s="119"/>
      <c r="CJ88" s="119"/>
      <c r="CK88" s="119"/>
      <c r="CL88" s="119"/>
      <c r="CM88" s="119"/>
      <c r="CN88" s="119"/>
      <c r="CO88" s="119"/>
      <c r="CP88" s="119"/>
      <c r="CQ88" s="119"/>
      <c r="CR88" s="119"/>
      <c r="CS88" s="119"/>
      <c r="CT88" s="119"/>
      <c r="CU88" s="119"/>
      <c r="CV88" s="119"/>
      <c r="CW88" s="119"/>
      <c r="CX88" s="119"/>
      <c r="CY88" s="119"/>
      <c r="CZ88" s="119"/>
      <c r="DA88" s="119"/>
      <c r="DB88" s="119"/>
      <c r="DC88" s="119"/>
      <c r="DD88" s="119"/>
      <c r="DE88" s="119"/>
      <c r="DF88" s="119"/>
      <c r="DG88" s="119"/>
      <c r="DH88" s="119"/>
      <c r="DI88" s="119"/>
      <c r="DJ88" s="119"/>
      <c r="DK88" s="119"/>
      <c r="DL88" s="119"/>
      <c r="DM88" s="119"/>
      <c r="DN88" s="119"/>
      <c r="DO88" s="119"/>
      <c r="DP88" s="119"/>
      <c r="DQ88" s="119"/>
      <c r="DR88" s="119"/>
      <c r="DS88" s="119"/>
      <c r="DT88" s="119"/>
      <c r="DU88" s="119"/>
      <c r="DV88" s="119"/>
      <c r="DW88" s="119"/>
      <c r="DX88" s="119"/>
      <c r="DY88" s="119"/>
      <c r="DZ88" s="119"/>
      <c r="EA88" s="119"/>
      <c r="EB88" s="119"/>
      <c r="EC88" s="119"/>
      <c r="ED88" s="119"/>
      <c r="EE88" s="119"/>
      <c r="EF88" s="119"/>
      <c r="EG88" s="119"/>
      <c r="EH88" s="119"/>
      <c r="EI88" s="119"/>
      <c r="EJ88" s="119"/>
      <c r="EK88" s="119"/>
      <c r="EL88" s="119"/>
      <c r="EM88" s="119"/>
      <c r="EN88" s="119"/>
      <c r="EO88" s="119"/>
      <c r="EP88" s="119"/>
      <c r="EQ88" s="119"/>
      <c r="ER88" s="119"/>
      <c r="ES88" s="119"/>
      <c r="ET88" s="119"/>
      <c r="EU88" s="119"/>
      <c r="EV88" s="119"/>
      <c r="EW88" s="119"/>
      <c r="EX88" s="119"/>
      <c r="EY88" s="119"/>
      <c r="EZ88" s="119"/>
      <c r="FA88" s="119"/>
      <c r="FB88" s="119"/>
      <c r="FC88" s="119"/>
      <c r="FD88" s="119"/>
      <c r="FE88" s="119"/>
      <c r="FF88" s="119"/>
      <c r="FG88" s="119"/>
      <c r="FH88" s="119"/>
      <c r="FI88" s="119"/>
      <c r="FJ88" s="119"/>
      <c r="FK88" s="119"/>
      <c r="FL88" s="119"/>
      <c r="FM88" s="119"/>
      <c r="FN88" s="119"/>
      <c r="FO88" s="119"/>
      <c r="FP88" s="119"/>
      <c r="FQ88" s="119"/>
      <c r="FR88" s="119"/>
      <c r="FS88" s="119"/>
      <c r="FT88" s="119"/>
      <c r="FU88" s="119"/>
      <c r="FV88" s="119"/>
      <c r="FW88" s="119"/>
      <c r="FX88" s="119"/>
      <c r="FY88" s="119"/>
      <c r="FZ88" s="119"/>
      <c r="GA88" s="119"/>
      <c r="GB88" s="119"/>
      <c r="GC88" s="119"/>
      <c r="GD88" s="119"/>
      <c r="GE88" s="119"/>
      <c r="GF88" s="119"/>
      <c r="GG88" s="119"/>
      <c r="GH88" s="119"/>
      <c r="GI88" s="119"/>
      <c r="GJ88" s="119"/>
      <c r="GK88" s="119"/>
      <c r="GL88" s="119"/>
      <c r="GM88" s="119"/>
      <c r="GN88" s="119"/>
      <c r="GO88" s="119"/>
      <c r="GP88" s="119"/>
      <c r="GQ88" s="119"/>
      <c r="GR88" s="119"/>
      <c r="GS88" s="119"/>
      <c r="GT88" s="119"/>
      <c r="GU88" s="119"/>
      <c r="GV88" s="119"/>
      <c r="GW88" s="119"/>
      <c r="GX88" s="119"/>
      <c r="GY88" s="119"/>
      <c r="GZ88" s="119"/>
      <c r="HA88" s="119"/>
      <c r="HB88" s="119"/>
      <c r="HC88" s="119"/>
      <c r="HD88" s="119"/>
      <c r="HE88" s="119"/>
      <c r="HF88" s="119"/>
      <c r="HG88" s="119"/>
      <c r="HH88" s="119"/>
      <c r="HI88" s="119"/>
      <c r="HJ88" s="119"/>
      <c r="HK88" s="119"/>
      <c r="HL88" s="119"/>
      <c r="HM88" s="119"/>
      <c r="HN88" s="119"/>
      <c r="HO88" s="119"/>
      <c r="HP88" s="119"/>
      <c r="HQ88" s="119"/>
      <c r="HR88" s="119"/>
      <c r="HS88" s="119"/>
      <c r="HT88" s="119"/>
      <c r="HU88" s="119"/>
      <c r="HV88" s="119"/>
      <c r="HW88" s="119"/>
      <c r="HX88" s="119"/>
      <c r="HY88" s="119"/>
      <c r="HZ88" s="119"/>
      <c r="IA88" s="119"/>
      <c r="IB88" s="119"/>
      <c r="IC88" s="119"/>
      <c r="ID88" s="119"/>
      <c r="IE88" s="119"/>
      <c r="IF88" s="119"/>
      <c r="IG88" s="119"/>
      <c r="IH88" s="119"/>
      <c r="II88" s="119"/>
      <c r="IJ88" s="119"/>
      <c r="IK88" s="119"/>
      <c r="IL88" s="119"/>
      <c r="IM88" s="119"/>
      <c r="IN88" s="119"/>
      <c r="IO88" s="119"/>
      <c r="IP88" s="119"/>
      <c r="IQ88" s="119"/>
      <c r="IR88" s="119"/>
      <c r="IS88" s="119"/>
      <c r="IT88" s="119"/>
      <c r="IU88" s="119"/>
      <c r="IV88" s="119"/>
    </row>
    <row r="89" spans="1:256" s="128" customFormat="1">
      <c r="A89" s="119"/>
      <c r="B89" s="124" t="s">
        <v>2063</v>
      </c>
      <c r="C89" s="125">
        <v>1000</v>
      </c>
      <c r="D89" s="125">
        <v>5.0664000000000007</v>
      </c>
      <c r="E89" s="125">
        <v>5.0664000000000007</v>
      </c>
      <c r="F89" s="119"/>
      <c r="G89" s="119"/>
      <c r="H89" s="119"/>
      <c r="I89" s="119"/>
      <c r="J89" s="119"/>
      <c r="K89" s="119"/>
      <c r="L89" s="119"/>
      <c r="M89" s="119"/>
      <c r="N89" s="119"/>
      <c r="O89" s="119"/>
      <c r="P89" s="119"/>
      <c r="Q89" s="119"/>
      <c r="R89" s="119"/>
      <c r="S89" s="119"/>
      <c r="T89" s="119"/>
      <c r="U89" s="119"/>
      <c r="V89" s="119"/>
      <c r="W89" s="119"/>
      <c r="X89" s="119"/>
      <c r="Y89" s="119"/>
      <c r="Z89" s="119"/>
      <c r="AA89" s="119"/>
      <c r="AB89" s="119"/>
      <c r="AC89" s="119"/>
      <c r="AD89" s="119"/>
      <c r="AE89" s="119"/>
      <c r="AF89" s="119"/>
      <c r="AG89" s="119"/>
      <c r="AH89" s="119"/>
      <c r="AI89" s="119"/>
      <c r="AJ89" s="119"/>
      <c r="AK89" s="119"/>
      <c r="AL89" s="119"/>
      <c r="AM89" s="119"/>
      <c r="AN89" s="119"/>
      <c r="AO89" s="119"/>
      <c r="AP89" s="119"/>
      <c r="AQ89" s="119"/>
      <c r="AR89" s="119"/>
      <c r="AS89" s="119"/>
      <c r="AT89" s="119"/>
      <c r="AU89" s="119"/>
      <c r="AV89" s="119"/>
      <c r="AW89" s="119"/>
      <c r="AX89" s="119"/>
      <c r="AY89" s="119"/>
      <c r="AZ89" s="119"/>
      <c r="BA89" s="119"/>
      <c r="BB89" s="119"/>
      <c r="BC89" s="119"/>
      <c r="BD89" s="119"/>
      <c r="BE89" s="119"/>
      <c r="BF89" s="119"/>
      <c r="BG89" s="119"/>
      <c r="BH89" s="119"/>
      <c r="BI89" s="119"/>
      <c r="BJ89" s="119"/>
      <c r="BK89" s="119"/>
      <c r="BL89" s="119"/>
      <c r="BM89" s="119"/>
      <c r="BN89" s="119"/>
      <c r="BO89" s="119"/>
      <c r="BP89" s="119"/>
      <c r="BQ89" s="119"/>
      <c r="BR89" s="119"/>
      <c r="BS89" s="119"/>
      <c r="BT89" s="119"/>
      <c r="BU89" s="119"/>
      <c r="BV89" s="119"/>
      <c r="BW89" s="119"/>
      <c r="BX89" s="119"/>
      <c r="BY89" s="119"/>
      <c r="BZ89" s="119"/>
      <c r="CA89" s="119"/>
      <c r="CB89" s="119"/>
      <c r="CC89" s="119"/>
      <c r="CD89" s="119"/>
      <c r="CE89" s="119"/>
      <c r="CF89" s="119"/>
      <c r="CG89" s="119"/>
      <c r="CH89" s="119"/>
      <c r="CI89" s="119"/>
      <c r="CJ89" s="119"/>
      <c r="CK89" s="119"/>
      <c r="CL89" s="119"/>
      <c r="CM89" s="119"/>
      <c r="CN89" s="119"/>
      <c r="CO89" s="119"/>
      <c r="CP89" s="119"/>
      <c r="CQ89" s="119"/>
      <c r="CR89" s="119"/>
      <c r="CS89" s="119"/>
      <c r="CT89" s="119"/>
      <c r="CU89" s="119"/>
      <c r="CV89" s="119"/>
      <c r="CW89" s="119"/>
      <c r="CX89" s="119"/>
      <c r="CY89" s="119"/>
      <c r="CZ89" s="119"/>
      <c r="DA89" s="119"/>
      <c r="DB89" s="119"/>
      <c r="DC89" s="119"/>
      <c r="DD89" s="119"/>
      <c r="DE89" s="119"/>
      <c r="DF89" s="119"/>
      <c r="DG89" s="119"/>
      <c r="DH89" s="119"/>
      <c r="DI89" s="119"/>
      <c r="DJ89" s="119"/>
      <c r="DK89" s="119"/>
      <c r="DL89" s="119"/>
      <c r="DM89" s="119"/>
      <c r="DN89" s="119"/>
      <c r="DO89" s="119"/>
      <c r="DP89" s="119"/>
      <c r="DQ89" s="119"/>
      <c r="DR89" s="119"/>
      <c r="DS89" s="119"/>
      <c r="DT89" s="119"/>
      <c r="DU89" s="119"/>
      <c r="DV89" s="119"/>
      <c r="DW89" s="119"/>
      <c r="DX89" s="119"/>
      <c r="DY89" s="119"/>
      <c r="DZ89" s="119"/>
      <c r="EA89" s="119"/>
      <c r="EB89" s="119"/>
      <c r="EC89" s="119"/>
      <c r="ED89" s="119"/>
      <c r="EE89" s="119"/>
      <c r="EF89" s="119"/>
      <c r="EG89" s="119"/>
      <c r="EH89" s="119"/>
      <c r="EI89" s="119"/>
      <c r="EJ89" s="119"/>
      <c r="EK89" s="119"/>
      <c r="EL89" s="119"/>
      <c r="EM89" s="119"/>
      <c r="EN89" s="119"/>
      <c r="EO89" s="119"/>
      <c r="EP89" s="119"/>
      <c r="EQ89" s="119"/>
      <c r="ER89" s="119"/>
      <c r="ES89" s="119"/>
      <c r="ET89" s="119"/>
      <c r="EU89" s="119"/>
      <c r="EV89" s="119"/>
      <c r="EW89" s="119"/>
      <c r="EX89" s="119"/>
      <c r="EY89" s="119"/>
      <c r="EZ89" s="119"/>
      <c r="FA89" s="119"/>
      <c r="FB89" s="119"/>
      <c r="FC89" s="119"/>
      <c r="FD89" s="119"/>
      <c r="FE89" s="119"/>
      <c r="FF89" s="119"/>
      <c r="FG89" s="119"/>
      <c r="FH89" s="119"/>
      <c r="FI89" s="119"/>
      <c r="FJ89" s="119"/>
      <c r="FK89" s="119"/>
      <c r="FL89" s="119"/>
      <c r="FM89" s="119"/>
      <c r="FN89" s="119"/>
      <c r="FO89" s="119"/>
      <c r="FP89" s="119"/>
      <c r="FQ89" s="119"/>
      <c r="FR89" s="119"/>
      <c r="FS89" s="119"/>
      <c r="FT89" s="119"/>
      <c r="FU89" s="119"/>
      <c r="FV89" s="119"/>
      <c r="FW89" s="119"/>
      <c r="FX89" s="119"/>
      <c r="FY89" s="119"/>
      <c r="FZ89" s="119"/>
      <c r="GA89" s="119"/>
      <c r="GB89" s="119"/>
      <c r="GC89" s="119"/>
      <c r="GD89" s="119"/>
      <c r="GE89" s="119"/>
      <c r="GF89" s="119"/>
      <c r="GG89" s="119"/>
      <c r="GH89" s="119"/>
      <c r="GI89" s="119"/>
      <c r="GJ89" s="119"/>
      <c r="GK89" s="119"/>
      <c r="GL89" s="119"/>
      <c r="GM89" s="119"/>
      <c r="GN89" s="119"/>
      <c r="GO89" s="119"/>
      <c r="GP89" s="119"/>
      <c r="GQ89" s="119"/>
      <c r="GR89" s="119"/>
      <c r="GS89" s="119"/>
      <c r="GT89" s="119"/>
      <c r="GU89" s="119"/>
      <c r="GV89" s="119"/>
      <c r="GW89" s="119"/>
      <c r="GX89" s="119"/>
      <c r="GY89" s="119"/>
      <c r="GZ89" s="119"/>
      <c r="HA89" s="119"/>
      <c r="HB89" s="119"/>
      <c r="HC89" s="119"/>
      <c r="HD89" s="119"/>
      <c r="HE89" s="119"/>
      <c r="HF89" s="119"/>
      <c r="HG89" s="119"/>
      <c r="HH89" s="119"/>
      <c r="HI89" s="119"/>
      <c r="HJ89" s="119"/>
      <c r="HK89" s="119"/>
      <c r="HL89" s="119"/>
      <c r="HM89" s="119"/>
      <c r="HN89" s="119"/>
      <c r="HO89" s="119"/>
      <c r="HP89" s="119"/>
      <c r="HQ89" s="119"/>
      <c r="HR89" s="119"/>
      <c r="HS89" s="119"/>
      <c r="HT89" s="119"/>
      <c r="HU89" s="119"/>
      <c r="HV89" s="119"/>
      <c r="HW89" s="119"/>
      <c r="HX89" s="119"/>
      <c r="HY89" s="119"/>
      <c r="HZ89" s="119"/>
      <c r="IA89" s="119"/>
      <c r="IB89" s="119"/>
      <c r="IC89" s="119"/>
      <c r="ID89" s="119"/>
      <c r="IE89" s="119"/>
      <c r="IF89" s="119"/>
      <c r="IG89" s="119"/>
      <c r="IH89" s="119"/>
      <c r="II89" s="119"/>
      <c r="IJ89" s="119"/>
      <c r="IK89" s="119"/>
      <c r="IL89" s="119"/>
      <c r="IM89" s="119"/>
      <c r="IN89" s="119"/>
      <c r="IO89" s="119"/>
      <c r="IP89" s="119"/>
      <c r="IQ89" s="119"/>
      <c r="IR89" s="119"/>
      <c r="IS89" s="119"/>
      <c r="IT89" s="119"/>
      <c r="IU89" s="119"/>
      <c r="IV89" s="119"/>
    </row>
    <row r="90" spans="1:256" s="128" customFormat="1">
      <c r="A90" s="119"/>
      <c r="B90" s="124" t="s">
        <v>2064</v>
      </c>
      <c r="C90" s="125">
        <v>1000</v>
      </c>
      <c r="D90" s="125">
        <v>2.3867000000000003</v>
      </c>
      <c r="E90" s="125">
        <v>2.3867000000000003</v>
      </c>
      <c r="F90" s="119"/>
      <c r="G90" s="119"/>
      <c r="H90" s="119"/>
      <c r="I90" s="119"/>
      <c r="J90" s="119"/>
      <c r="K90" s="119"/>
      <c r="L90" s="119"/>
      <c r="M90" s="119"/>
      <c r="N90" s="119"/>
      <c r="O90" s="119"/>
      <c r="P90" s="119"/>
      <c r="Q90" s="119"/>
      <c r="R90" s="119"/>
      <c r="S90" s="119"/>
      <c r="T90" s="119"/>
      <c r="U90" s="119"/>
      <c r="V90" s="119"/>
      <c r="W90" s="119"/>
      <c r="X90" s="119"/>
      <c r="Y90" s="119"/>
      <c r="Z90" s="119"/>
      <c r="AA90" s="119"/>
      <c r="AB90" s="119"/>
      <c r="AC90" s="119"/>
      <c r="AD90" s="119"/>
      <c r="AE90" s="119"/>
      <c r="AF90" s="119"/>
      <c r="AG90" s="119"/>
      <c r="AH90" s="119"/>
      <c r="AI90" s="119"/>
      <c r="AJ90" s="119"/>
      <c r="AK90" s="119"/>
      <c r="AL90" s="119"/>
      <c r="AM90" s="119"/>
      <c r="AN90" s="119"/>
      <c r="AO90" s="119"/>
      <c r="AP90" s="119"/>
      <c r="AQ90" s="119"/>
      <c r="AR90" s="119"/>
      <c r="AS90" s="119"/>
      <c r="AT90" s="119"/>
      <c r="AU90" s="119"/>
      <c r="AV90" s="119"/>
      <c r="AW90" s="119"/>
      <c r="AX90" s="119"/>
      <c r="AY90" s="119"/>
      <c r="AZ90" s="119"/>
      <c r="BA90" s="119"/>
      <c r="BB90" s="119"/>
      <c r="BC90" s="119"/>
      <c r="BD90" s="119"/>
      <c r="BE90" s="119"/>
      <c r="BF90" s="119"/>
      <c r="BG90" s="119"/>
      <c r="BH90" s="119"/>
      <c r="BI90" s="119"/>
      <c r="BJ90" s="119"/>
      <c r="BK90" s="119"/>
      <c r="BL90" s="119"/>
      <c r="BM90" s="119"/>
      <c r="BN90" s="119"/>
      <c r="BO90" s="119"/>
      <c r="BP90" s="119"/>
      <c r="BQ90" s="119"/>
      <c r="BR90" s="119"/>
      <c r="BS90" s="119"/>
      <c r="BT90" s="119"/>
      <c r="BU90" s="119"/>
      <c r="BV90" s="119"/>
      <c r="BW90" s="119"/>
      <c r="BX90" s="119"/>
      <c r="BY90" s="119"/>
      <c r="BZ90" s="119"/>
      <c r="CA90" s="119"/>
      <c r="CB90" s="119"/>
      <c r="CC90" s="119"/>
      <c r="CD90" s="119"/>
      <c r="CE90" s="119"/>
      <c r="CF90" s="119"/>
      <c r="CG90" s="119"/>
      <c r="CH90" s="119"/>
      <c r="CI90" s="119"/>
      <c r="CJ90" s="119"/>
      <c r="CK90" s="119"/>
      <c r="CL90" s="119"/>
      <c r="CM90" s="119"/>
      <c r="CN90" s="119"/>
      <c r="CO90" s="119"/>
      <c r="CP90" s="119"/>
      <c r="CQ90" s="119"/>
      <c r="CR90" s="119"/>
      <c r="CS90" s="119"/>
      <c r="CT90" s="119"/>
      <c r="CU90" s="119"/>
      <c r="CV90" s="119"/>
      <c r="CW90" s="119"/>
      <c r="CX90" s="119"/>
      <c r="CY90" s="119"/>
      <c r="CZ90" s="119"/>
      <c r="DA90" s="119"/>
      <c r="DB90" s="119"/>
      <c r="DC90" s="119"/>
      <c r="DD90" s="119"/>
      <c r="DE90" s="119"/>
      <c r="DF90" s="119"/>
      <c r="DG90" s="119"/>
      <c r="DH90" s="119"/>
      <c r="DI90" s="119"/>
      <c r="DJ90" s="119"/>
      <c r="DK90" s="119"/>
      <c r="DL90" s="119"/>
      <c r="DM90" s="119"/>
      <c r="DN90" s="119"/>
      <c r="DO90" s="119"/>
      <c r="DP90" s="119"/>
      <c r="DQ90" s="119"/>
      <c r="DR90" s="119"/>
      <c r="DS90" s="119"/>
      <c r="DT90" s="119"/>
      <c r="DU90" s="119"/>
      <c r="DV90" s="119"/>
      <c r="DW90" s="119"/>
      <c r="DX90" s="119"/>
      <c r="DY90" s="119"/>
      <c r="DZ90" s="119"/>
      <c r="EA90" s="119"/>
      <c r="EB90" s="119"/>
      <c r="EC90" s="119"/>
      <c r="ED90" s="119"/>
      <c r="EE90" s="119"/>
      <c r="EF90" s="119"/>
      <c r="EG90" s="119"/>
      <c r="EH90" s="119"/>
      <c r="EI90" s="119"/>
      <c r="EJ90" s="119"/>
      <c r="EK90" s="119"/>
      <c r="EL90" s="119"/>
      <c r="EM90" s="119"/>
      <c r="EN90" s="119"/>
      <c r="EO90" s="119"/>
      <c r="EP90" s="119"/>
      <c r="EQ90" s="119"/>
      <c r="ER90" s="119"/>
      <c r="ES90" s="119"/>
      <c r="ET90" s="119"/>
      <c r="EU90" s="119"/>
      <c r="EV90" s="119"/>
      <c r="EW90" s="119"/>
      <c r="EX90" s="119"/>
      <c r="EY90" s="119"/>
      <c r="EZ90" s="119"/>
      <c r="FA90" s="119"/>
      <c r="FB90" s="119"/>
      <c r="FC90" s="119"/>
      <c r="FD90" s="119"/>
      <c r="FE90" s="119"/>
      <c r="FF90" s="119"/>
      <c r="FG90" s="119"/>
      <c r="FH90" s="119"/>
      <c r="FI90" s="119"/>
      <c r="FJ90" s="119"/>
      <c r="FK90" s="119"/>
      <c r="FL90" s="119"/>
      <c r="FM90" s="119"/>
      <c r="FN90" s="119"/>
      <c r="FO90" s="119"/>
      <c r="FP90" s="119"/>
      <c r="FQ90" s="119"/>
      <c r="FR90" s="119"/>
      <c r="FS90" s="119"/>
      <c r="FT90" s="119"/>
      <c r="FU90" s="119"/>
      <c r="FV90" s="119"/>
      <c r="FW90" s="119"/>
      <c r="FX90" s="119"/>
      <c r="FY90" s="119"/>
      <c r="FZ90" s="119"/>
      <c r="GA90" s="119"/>
      <c r="GB90" s="119"/>
      <c r="GC90" s="119"/>
      <c r="GD90" s="119"/>
      <c r="GE90" s="119"/>
      <c r="GF90" s="119"/>
      <c r="GG90" s="119"/>
      <c r="GH90" s="119"/>
      <c r="GI90" s="119"/>
      <c r="GJ90" s="119"/>
      <c r="GK90" s="119"/>
      <c r="GL90" s="119"/>
      <c r="GM90" s="119"/>
      <c r="GN90" s="119"/>
      <c r="GO90" s="119"/>
      <c r="GP90" s="119"/>
      <c r="GQ90" s="119"/>
      <c r="GR90" s="119"/>
      <c r="GS90" s="119"/>
      <c r="GT90" s="119"/>
      <c r="GU90" s="119"/>
      <c r="GV90" s="119"/>
      <c r="GW90" s="119"/>
      <c r="GX90" s="119"/>
      <c r="GY90" s="119"/>
      <c r="GZ90" s="119"/>
      <c r="HA90" s="119"/>
      <c r="HB90" s="119"/>
      <c r="HC90" s="119"/>
      <c r="HD90" s="119"/>
      <c r="HE90" s="119"/>
      <c r="HF90" s="119"/>
      <c r="HG90" s="119"/>
      <c r="HH90" s="119"/>
      <c r="HI90" s="119"/>
      <c r="HJ90" s="119"/>
      <c r="HK90" s="119"/>
      <c r="HL90" s="119"/>
      <c r="HM90" s="119"/>
      <c r="HN90" s="119"/>
      <c r="HO90" s="119"/>
      <c r="HP90" s="119"/>
      <c r="HQ90" s="119"/>
      <c r="HR90" s="119"/>
      <c r="HS90" s="119"/>
      <c r="HT90" s="119"/>
      <c r="HU90" s="119"/>
      <c r="HV90" s="119"/>
      <c r="HW90" s="119"/>
      <c r="HX90" s="119"/>
      <c r="HY90" s="119"/>
      <c r="HZ90" s="119"/>
      <c r="IA90" s="119"/>
      <c r="IB90" s="119"/>
      <c r="IC90" s="119"/>
      <c r="ID90" s="119"/>
      <c r="IE90" s="119"/>
      <c r="IF90" s="119"/>
      <c r="IG90" s="119"/>
      <c r="IH90" s="119"/>
      <c r="II90" s="119"/>
      <c r="IJ90" s="119"/>
      <c r="IK90" s="119"/>
      <c r="IL90" s="119"/>
      <c r="IM90" s="119"/>
      <c r="IN90" s="119"/>
      <c r="IO90" s="119"/>
      <c r="IP90" s="119"/>
      <c r="IQ90" s="119"/>
      <c r="IR90" s="119"/>
      <c r="IS90" s="119"/>
      <c r="IT90" s="119"/>
      <c r="IU90" s="119"/>
      <c r="IV90" s="119"/>
    </row>
    <row r="91" spans="1:256" s="128" customFormat="1">
      <c r="B91" s="131"/>
      <c r="C91" s="132"/>
      <c r="D91" s="127"/>
      <c r="E91" s="127"/>
    </row>
    <row r="92" spans="1:256" ht="15.75">
      <c r="B92" s="387" t="s">
        <v>2071</v>
      </c>
      <c r="C92" s="387"/>
      <c r="D92" s="387"/>
      <c r="E92" s="387"/>
    </row>
    <row r="93" spans="1:256" s="120" customFormat="1" ht="38.25">
      <c r="B93" s="133" t="s">
        <v>2051</v>
      </c>
      <c r="C93" s="134" t="s">
        <v>2052</v>
      </c>
      <c r="D93" s="135" t="s">
        <v>2053</v>
      </c>
      <c r="E93" s="135" t="s">
        <v>2054</v>
      </c>
    </row>
    <row r="94" spans="1:256" s="128" customFormat="1">
      <c r="A94" s="119"/>
      <c r="B94" s="124" t="s">
        <v>2059</v>
      </c>
      <c r="C94" s="125">
        <v>1003.5316</v>
      </c>
      <c r="D94" s="125">
        <v>1.7665</v>
      </c>
      <c r="E94" s="125">
        <v>1.7665</v>
      </c>
      <c r="F94" s="119"/>
      <c r="G94" s="119"/>
      <c r="H94" s="119"/>
      <c r="I94" s="119"/>
      <c r="J94" s="119"/>
      <c r="K94" s="119"/>
      <c r="L94" s="119"/>
      <c r="M94" s="119"/>
      <c r="N94" s="119"/>
      <c r="O94" s="119"/>
      <c r="P94" s="119"/>
      <c r="Q94" s="119"/>
      <c r="R94" s="119"/>
      <c r="S94" s="119"/>
      <c r="T94" s="119"/>
      <c r="U94" s="119"/>
      <c r="V94" s="119"/>
      <c r="W94" s="119"/>
      <c r="X94" s="119"/>
      <c r="Y94" s="119"/>
      <c r="Z94" s="119"/>
      <c r="AA94" s="119"/>
      <c r="AB94" s="119"/>
      <c r="AC94" s="119"/>
      <c r="AD94" s="119"/>
      <c r="AE94" s="119"/>
      <c r="AF94" s="119"/>
      <c r="AG94" s="119"/>
      <c r="AH94" s="119"/>
      <c r="AI94" s="119"/>
      <c r="AJ94" s="119"/>
      <c r="AK94" s="119"/>
      <c r="AL94" s="119"/>
      <c r="AM94" s="119"/>
      <c r="AN94" s="119"/>
      <c r="AO94" s="119"/>
      <c r="AP94" s="119"/>
      <c r="AQ94" s="119"/>
      <c r="AR94" s="119"/>
      <c r="AS94" s="119"/>
      <c r="AT94" s="119"/>
      <c r="AU94" s="119"/>
      <c r="AV94" s="119"/>
      <c r="AW94" s="119"/>
      <c r="AX94" s="119"/>
      <c r="AY94" s="119"/>
      <c r="AZ94" s="119"/>
      <c r="BA94" s="119"/>
      <c r="BB94" s="119"/>
      <c r="BC94" s="119"/>
      <c r="BD94" s="119"/>
      <c r="BE94" s="119"/>
      <c r="BF94" s="119"/>
      <c r="BG94" s="119"/>
      <c r="BH94" s="119"/>
      <c r="BI94" s="119"/>
      <c r="BJ94" s="119"/>
      <c r="BK94" s="119"/>
      <c r="BL94" s="119"/>
      <c r="BM94" s="119"/>
      <c r="BN94" s="119"/>
      <c r="BO94" s="119"/>
      <c r="BP94" s="119"/>
      <c r="BQ94" s="119"/>
      <c r="BR94" s="119"/>
      <c r="BS94" s="119"/>
      <c r="BT94" s="119"/>
      <c r="BU94" s="119"/>
      <c r="BV94" s="119"/>
      <c r="BW94" s="119"/>
      <c r="BX94" s="119"/>
      <c r="BY94" s="119"/>
      <c r="BZ94" s="119"/>
      <c r="CA94" s="119"/>
      <c r="CB94" s="119"/>
      <c r="CC94" s="119"/>
      <c r="CD94" s="119"/>
      <c r="CE94" s="119"/>
      <c r="CF94" s="119"/>
      <c r="CG94" s="119"/>
      <c r="CH94" s="119"/>
      <c r="CI94" s="119"/>
      <c r="CJ94" s="119"/>
      <c r="CK94" s="119"/>
      <c r="CL94" s="119"/>
      <c r="CM94" s="119"/>
      <c r="CN94" s="119"/>
      <c r="CO94" s="119"/>
      <c r="CP94" s="119"/>
      <c r="CQ94" s="119"/>
      <c r="CR94" s="119"/>
      <c r="CS94" s="119"/>
      <c r="CT94" s="119"/>
      <c r="CU94" s="119"/>
      <c r="CV94" s="119"/>
      <c r="CW94" s="119"/>
      <c r="CX94" s="119"/>
      <c r="CY94" s="119"/>
      <c r="CZ94" s="119"/>
      <c r="DA94" s="119"/>
      <c r="DB94" s="119"/>
      <c r="DC94" s="119"/>
      <c r="DD94" s="119"/>
      <c r="DE94" s="119"/>
      <c r="DF94" s="119"/>
      <c r="DG94" s="119"/>
      <c r="DH94" s="119"/>
      <c r="DI94" s="119"/>
      <c r="DJ94" s="119"/>
      <c r="DK94" s="119"/>
      <c r="DL94" s="119"/>
      <c r="DM94" s="119"/>
      <c r="DN94" s="119"/>
      <c r="DO94" s="119"/>
      <c r="DP94" s="119"/>
      <c r="DQ94" s="119"/>
      <c r="DR94" s="119"/>
      <c r="DS94" s="119"/>
      <c r="DT94" s="119"/>
      <c r="DU94" s="119"/>
      <c r="DV94" s="119"/>
      <c r="DW94" s="119"/>
      <c r="DX94" s="119"/>
      <c r="DY94" s="119"/>
      <c r="DZ94" s="119"/>
      <c r="EA94" s="119"/>
      <c r="EB94" s="119"/>
      <c r="EC94" s="119"/>
      <c r="ED94" s="119"/>
      <c r="EE94" s="119"/>
      <c r="EF94" s="119"/>
      <c r="EG94" s="119"/>
      <c r="EH94" s="119"/>
      <c r="EI94" s="119"/>
      <c r="EJ94" s="119"/>
      <c r="EK94" s="119"/>
      <c r="EL94" s="119"/>
      <c r="EM94" s="119"/>
      <c r="EN94" s="119"/>
      <c r="EO94" s="119"/>
      <c r="EP94" s="119"/>
      <c r="EQ94" s="119"/>
      <c r="ER94" s="119"/>
      <c r="ES94" s="119"/>
      <c r="ET94" s="119"/>
      <c r="EU94" s="119"/>
      <c r="EV94" s="119"/>
      <c r="EW94" s="119"/>
      <c r="EX94" s="119"/>
      <c r="EY94" s="119"/>
      <c r="EZ94" s="119"/>
      <c r="FA94" s="119"/>
      <c r="FB94" s="119"/>
      <c r="FC94" s="119"/>
      <c r="FD94" s="119"/>
      <c r="FE94" s="119"/>
      <c r="FF94" s="119"/>
      <c r="FG94" s="119"/>
      <c r="FH94" s="119"/>
      <c r="FI94" s="119"/>
      <c r="FJ94" s="119"/>
      <c r="FK94" s="119"/>
      <c r="FL94" s="119"/>
      <c r="FM94" s="119"/>
      <c r="FN94" s="119"/>
      <c r="FO94" s="119"/>
      <c r="FP94" s="119"/>
      <c r="FQ94" s="119"/>
      <c r="FR94" s="119"/>
      <c r="FS94" s="119"/>
      <c r="FT94" s="119"/>
      <c r="FU94" s="119"/>
      <c r="FV94" s="119"/>
      <c r="FW94" s="119"/>
      <c r="FX94" s="119"/>
      <c r="FY94" s="119"/>
      <c r="FZ94" s="119"/>
      <c r="GA94" s="119"/>
      <c r="GB94" s="119"/>
      <c r="GC94" s="119"/>
      <c r="GD94" s="119"/>
      <c r="GE94" s="119"/>
      <c r="GF94" s="119"/>
      <c r="GG94" s="119"/>
      <c r="GH94" s="119"/>
      <c r="GI94" s="119"/>
      <c r="GJ94" s="119"/>
      <c r="GK94" s="119"/>
      <c r="GL94" s="119"/>
      <c r="GM94" s="119"/>
      <c r="GN94" s="119"/>
      <c r="GO94" s="119"/>
      <c r="GP94" s="119"/>
      <c r="GQ94" s="119"/>
      <c r="GR94" s="119"/>
      <c r="GS94" s="119"/>
      <c r="GT94" s="119"/>
      <c r="GU94" s="119"/>
      <c r="GV94" s="119"/>
      <c r="GW94" s="119"/>
      <c r="GX94" s="119"/>
      <c r="GY94" s="119"/>
      <c r="GZ94" s="119"/>
      <c r="HA94" s="119"/>
      <c r="HB94" s="119"/>
      <c r="HC94" s="119"/>
      <c r="HD94" s="119"/>
      <c r="HE94" s="119"/>
      <c r="HF94" s="119"/>
      <c r="HG94" s="119"/>
      <c r="HH94" s="119"/>
      <c r="HI94" s="119"/>
      <c r="HJ94" s="119"/>
      <c r="HK94" s="119"/>
      <c r="HL94" s="119"/>
      <c r="HM94" s="119"/>
      <c r="HN94" s="119"/>
      <c r="HO94" s="119"/>
      <c r="HP94" s="119"/>
      <c r="HQ94" s="119"/>
      <c r="HR94" s="119"/>
      <c r="HS94" s="119"/>
      <c r="HT94" s="119"/>
      <c r="HU94" s="119"/>
      <c r="HV94" s="119"/>
      <c r="HW94" s="119"/>
      <c r="HX94" s="119"/>
      <c r="HY94" s="119"/>
      <c r="HZ94" s="119"/>
      <c r="IA94" s="119"/>
      <c r="IB94" s="119"/>
      <c r="IC94" s="119"/>
      <c r="ID94" s="119"/>
      <c r="IE94" s="119"/>
      <c r="IF94" s="119"/>
      <c r="IG94" s="119"/>
      <c r="IH94" s="119"/>
      <c r="II94" s="119"/>
      <c r="IJ94" s="119"/>
      <c r="IK94" s="119"/>
      <c r="IL94" s="119"/>
      <c r="IM94" s="119"/>
      <c r="IN94" s="119"/>
      <c r="IO94" s="119"/>
      <c r="IP94" s="119"/>
      <c r="IQ94" s="119"/>
      <c r="IR94" s="119"/>
      <c r="IS94" s="119"/>
      <c r="IT94" s="119"/>
      <c r="IU94" s="119"/>
      <c r="IV94" s="119"/>
    </row>
    <row r="95" spans="1:256" s="128" customFormat="1">
      <c r="A95" s="119"/>
      <c r="B95" s="124" t="s">
        <v>2060</v>
      </c>
      <c r="C95" s="125">
        <v>1003.5316</v>
      </c>
      <c r="D95" s="125">
        <v>5.1417000000000002</v>
      </c>
      <c r="E95" s="125">
        <v>5.1417000000000002</v>
      </c>
      <c r="F95" s="119"/>
      <c r="G95" s="119"/>
      <c r="H95" s="119"/>
      <c r="I95" s="119"/>
      <c r="J95" s="119"/>
      <c r="K95" s="119"/>
      <c r="L95" s="119"/>
      <c r="M95" s="119"/>
      <c r="N95" s="119"/>
      <c r="O95" s="119"/>
      <c r="P95" s="119"/>
      <c r="Q95" s="119"/>
      <c r="R95" s="119"/>
      <c r="S95" s="119"/>
      <c r="T95" s="119"/>
      <c r="U95" s="119"/>
      <c r="V95" s="119"/>
      <c r="W95" s="119"/>
      <c r="X95" s="119"/>
      <c r="Y95" s="119"/>
      <c r="Z95" s="119"/>
      <c r="AA95" s="119"/>
      <c r="AB95" s="119"/>
      <c r="AC95" s="119"/>
      <c r="AD95" s="119"/>
      <c r="AE95" s="119"/>
      <c r="AF95" s="119"/>
      <c r="AG95" s="119"/>
      <c r="AH95" s="119"/>
      <c r="AI95" s="119"/>
      <c r="AJ95" s="119"/>
      <c r="AK95" s="119"/>
      <c r="AL95" s="119"/>
      <c r="AM95" s="119"/>
      <c r="AN95" s="119"/>
      <c r="AO95" s="119"/>
      <c r="AP95" s="119"/>
      <c r="AQ95" s="119"/>
      <c r="AR95" s="119"/>
      <c r="AS95" s="119"/>
      <c r="AT95" s="119"/>
      <c r="AU95" s="119"/>
      <c r="AV95" s="119"/>
      <c r="AW95" s="119"/>
      <c r="AX95" s="119"/>
      <c r="AY95" s="119"/>
      <c r="AZ95" s="119"/>
      <c r="BA95" s="119"/>
      <c r="BB95" s="119"/>
      <c r="BC95" s="119"/>
      <c r="BD95" s="119"/>
      <c r="BE95" s="119"/>
      <c r="BF95" s="119"/>
      <c r="BG95" s="119"/>
      <c r="BH95" s="119"/>
      <c r="BI95" s="119"/>
      <c r="BJ95" s="119"/>
      <c r="BK95" s="119"/>
      <c r="BL95" s="119"/>
      <c r="BM95" s="119"/>
      <c r="BN95" s="119"/>
      <c r="BO95" s="119"/>
      <c r="BP95" s="119"/>
      <c r="BQ95" s="119"/>
      <c r="BR95" s="119"/>
      <c r="BS95" s="119"/>
      <c r="BT95" s="119"/>
      <c r="BU95" s="119"/>
      <c r="BV95" s="119"/>
      <c r="BW95" s="119"/>
      <c r="BX95" s="119"/>
      <c r="BY95" s="119"/>
      <c r="BZ95" s="119"/>
      <c r="CA95" s="119"/>
      <c r="CB95" s="119"/>
      <c r="CC95" s="119"/>
      <c r="CD95" s="119"/>
      <c r="CE95" s="119"/>
      <c r="CF95" s="119"/>
      <c r="CG95" s="119"/>
      <c r="CH95" s="119"/>
      <c r="CI95" s="119"/>
      <c r="CJ95" s="119"/>
      <c r="CK95" s="119"/>
      <c r="CL95" s="119"/>
      <c r="CM95" s="119"/>
      <c r="CN95" s="119"/>
      <c r="CO95" s="119"/>
      <c r="CP95" s="119"/>
      <c r="CQ95" s="119"/>
      <c r="CR95" s="119"/>
      <c r="CS95" s="119"/>
      <c r="CT95" s="119"/>
      <c r="CU95" s="119"/>
      <c r="CV95" s="119"/>
      <c r="CW95" s="119"/>
      <c r="CX95" s="119"/>
      <c r="CY95" s="119"/>
      <c r="CZ95" s="119"/>
      <c r="DA95" s="119"/>
      <c r="DB95" s="119"/>
      <c r="DC95" s="119"/>
      <c r="DD95" s="119"/>
      <c r="DE95" s="119"/>
      <c r="DF95" s="119"/>
      <c r="DG95" s="119"/>
      <c r="DH95" s="119"/>
      <c r="DI95" s="119"/>
      <c r="DJ95" s="119"/>
      <c r="DK95" s="119"/>
      <c r="DL95" s="119"/>
      <c r="DM95" s="119"/>
      <c r="DN95" s="119"/>
      <c r="DO95" s="119"/>
      <c r="DP95" s="119"/>
      <c r="DQ95" s="119"/>
      <c r="DR95" s="119"/>
      <c r="DS95" s="119"/>
      <c r="DT95" s="119"/>
      <c r="DU95" s="119"/>
      <c r="DV95" s="119"/>
      <c r="DW95" s="119"/>
      <c r="DX95" s="119"/>
      <c r="DY95" s="119"/>
      <c r="DZ95" s="119"/>
      <c r="EA95" s="119"/>
      <c r="EB95" s="119"/>
      <c r="EC95" s="119"/>
      <c r="ED95" s="119"/>
      <c r="EE95" s="119"/>
      <c r="EF95" s="119"/>
      <c r="EG95" s="119"/>
      <c r="EH95" s="119"/>
      <c r="EI95" s="119"/>
      <c r="EJ95" s="119"/>
      <c r="EK95" s="119"/>
      <c r="EL95" s="119"/>
      <c r="EM95" s="119"/>
      <c r="EN95" s="119"/>
      <c r="EO95" s="119"/>
      <c r="EP95" s="119"/>
      <c r="EQ95" s="119"/>
      <c r="ER95" s="119"/>
      <c r="ES95" s="119"/>
      <c r="ET95" s="119"/>
      <c r="EU95" s="119"/>
      <c r="EV95" s="119"/>
      <c r="EW95" s="119"/>
      <c r="EX95" s="119"/>
      <c r="EY95" s="119"/>
      <c r="EZ95" s="119"/>
      <c r="FA95" s="119"/>
      <c r="FB95" s="119"/>
      <c r="FC95" s="119"/>
      <c r="FD95" s="119"/>
      <c r="FE95" s="119"/>
      <c r="FF95" s="119"/>
      <c r="FG95" s="119"/>
      <c r="FH95" s="119"/>
      <c r="FI95" s="119"/>
      <c r="FJ95" s="119"/>
      <c r="FK95" s="119"/>
      <c r="FL95" s="119"/>
      <c r="FM95" s="119"/>
      <c r="FN95" s="119"/>
      <c r="FO95" s="119"/>
      <c r="FP95" s="119"/>
      <c r="FQ95" s="119"/>
      <c r="FR95" s="119"/>
      <c r="FS95" s="119"/>
      <c r="FT95" s="119"/>
      <c r="FU95" s="119"/>
      <c r="FV95" s="119"/>
      <c r="FW95" s="119"/>
      <c r="FX95" s="119"/>
      <c r="FY95" s="119"/>
      <c r="FZ95" s="119"/>
      <c r="GA95" s="119"/>
      <c r="GB95" s="119"/>
      <c r="GC95" s="119"/>
      <c r="GD95" s="119"/>
      <c r="GE95" s="119"/>
      <c r="GF95" s="119"/>
      <c r="GG95" s="119"/>
      <c r="GH95" s="119"/>
      <c r="GI95" s="119"/>
      <c r="GJ95" s="119"/>
      <c r="GK95" s="119"/>
      <c r="GL95" s="119"/>
      <c r="GM95" s="119"/>
      <c r="GN95" s="119"/>
      <c r="GO95" s="119"/>
      <c r="GP95" s="119"/>
      <c r="GQ95" s="119"/>
      <c r="GR95" s="119"/>
      <c r="GS95" s="119"/>
      <c r="GT95" s="119"/>
      <c r="GU95" s="119"/>
      <c r="GV95" s="119"/>
      <c r="GW95" s="119"/>
      <c r="GX95" s="119"/>
      <c r="GY95" s="119"/>
      <c r="GZ95" s="119"/>
      <c r="HA95" s="119"/>
      <c r="HB95" s="119"/>
      <c r="HC95" s="119"/>
      <c r="HD95" s="119"/>
      <c r="HE95" s="119"/>
      <c r="HF95" s="119"/>
      <c r="HG95" s="119"/>
      <c r="HH95" s="119"/>
      <c r="HI95" s="119"/>
      <c r="HJ95" s="119"/>
      <c r="HK95" s="119"/>
      <c r="HL95" s="119"/>
      <c r="HM95" s="119"/>
      <c r="HN95" s="119"/>
      <c r="HO95" s="119"/>
      <c r="HP95" s="119"/>
      <c r="HQ95" s="119"/>
      <c r="HR95" s="119"/>
      <c r="HS95" s="119"/>
      <c r="HT95" s="119"/>
      <c r="HU95" s="119"/>
      <c r="HV95" s="119"/>
      <c r="HW95" s="119"/>
      <c r="HX95" s="119"/>
      <c r="HY95" s="119"/>
      <c r="HZ95" s="119"/>
      <c r="IA95" s="119"/>
      <c r="IB95" s="119"/>
      <c r="IC95" s="119"/>
      <c r="ID95" s="119"/>
      <c r="IE95" s="119"/>
      <c r="IF95" s="119"/>
      <c r="IG95" s="119"/>
      <c r="IH95" s="119"/>
      <c r="II95" s="119"/>
      <c r="IJ95" s="119"/>
      <c r="IK95" s="119"/>
      <c r="IL95" s="119"/>
      <c r="IM95" s="119"/>
      <c r="IN95" s="119"/>
      <c r="IO95" s="119"/>
      <c r="IP95" s="119"/>
      <c r="IQ95" s="119"/>
      <c r="IR95" s="119"/>
      <c r="IS95" s="119"/>
      <c r="IT95" s="119"/>
      <c r="IU95" s="119"/>
      <c r="IV95" s="119"/>
    </row>
    <row r="96" spans="1:256" s="128" customFormat="1">
      <c r="A96" s="119"/>
      <c r="B96" s="124" t="s">
        <v>2061</v>
      </c>
      <c r="C96" s="125">
        <v>1003.5316</v>
      </c>
      <c r="D96" s="125">
        <v>5.3022000000000009</v>
      </c>
      <c r="E96" s="125">
        <v>5.3022000000000009</v>
      </c>
      <c r="F96" s="119"/>
      <c r="G96" s="119"/>
      <c r="H96" s="119"/>
      <c r="I96" s="119"/>
      <c r="J96" s="119"/>
      <c r="K96" s="119"/>
      <c r="L96" s="119"/>
      <c r="M96" s="119"/>
      <c r="N96" s="119"/>
      <c r="O96" s="119"/>
      <c r="P96" s="119"/>
      <c r="Q96" s="119"/>
      <c r="R96" s="119"/>
      <c r="S96" s="119"/>
      <c r="T96" s="119"/>
      <c r="U96" s="119"/>
      <c r="V96" s="119"/>
      <c r="W96" s="119"/>
      <c r="X96" s="119"/>
      <c r="Y96" s="119"/>
      <c r="Z96" s="119"/>
      <c r="AA96" s="119"/>
      <c r="AB96" s="119"/>
      <c r="AC96" s="119"/>
      <c r="AD96" s="119"/>
      <c r="AE96" s="119"/>
      <c r="AF96" s="119"/>
      <c r="AG96" s="119"/>
      <c r="AH96" s="119"/>
      <c r="AI96" s="119"/>
      <c r="AJ96" s="119"/>
      <c r="AK96" s="119"/>
      <c r="AL96" s="119"/>
      <c r="AM96" s="119"/>
      <c r="AN96" s="119"/>
      <c r="AO96" s="119"/>
      <c r="AP96" s="119"/>
      <c r="AQ96" s="119"/>
      <c r="AR96" s="119"/>
      <c r="AS96" s="119"/>
      <c r="AT96" s="119"/>
      <c r="AU96" s="119"/>
      <c r="AV96" s="119"/>
      <c r="AW96" s="119"/>
      <c r="AX96" s="119"/>
      <c r="AY96" s="119"/>
      <c r="AZ96" s="119"/>
      <c r="BA96" s="119"/>
      <c r="BB96" s="119"/>
      <c r="BC96" s="119"/>
      <c r="BD96" s="119"/>
      <c r="BE96" s="119"/>
      <c r="BF96" s="119"/>
      <c r="BG96" s="119"/>
      <c r="BH96" s="119"/>
      <c r="BI96" s="119"/>
      <c r="BJ96" s="119"/>
      <c r="BK96" s="119"/>
      <c r="BL96" s="119"/>
      <c r="BM96" s="119"/>
      <c r="BN96" s="119"/>
      <c r="BO96" s="119"/>
      <c r="BP96" s="119"/>
      <c r="BQ96" s="119"/>
      <c r="BR96" s="119"/>
      <c r="BS96" s="119"/>
      <c r="BT96" s="119"/>
      <c r="BU96" s="119"/>
      <c r="BV96" s="119"/>
      <c r="BW96" s="119"/>
      <c r="BX96" s="119"/>
      <c r="BY96" s="119"/>
      <c r="BZ96" s="119"/>
      <c r="CA96" s="119"/>
      <c r="CB96" s="119"/>
      <c r="CC96" s="119"/>
      <c r="CD96" s="119"/>
      <c r="CE96" s="119"/>
      <c r="CF96" s="119"/>
      <c r="CG96" s="119"/>
      <c r="CH96" s="119"/>
      <c r="CI96" s="119"/>
      <c r="CJ96" s="119"/>
      <c r="CK96" s="119"/>
      <c r="CL96" s="119"/>
      <c r="CM96" s="119"/>
      <c r="CN96" s="119"/>
      <c r="CO96" s="119"/>
      <c r="CP96" s="119"/>
      <c r="CQ96" s="119"/>
      <c r="CR96" s="119"/>
      <c r="CS96" s="119"/>
      <c r="CT96" s="119"/>
      <c r="CU96" s="119"/>
      <c r="CV96" s="119"/>
      <c r="CW96" s="119"/>
      <c r="CX96" s="119"/>
      <c r="CY96" s="119"/>
      <c r="CZ96" s="119"/>
      <c r="DA96" s="119"/>
      <c r="DB96" s="119"/>
      <c r="DC96" s="119"/>
      <c r="DD96" s="119"/>
      <c r="DE96" s="119"/>
      <c r="DF96" s="119"/>
      <c r="DG96" s="119"/>
      <c r="DH96" s="119"/>
      <c r="DI96" s="119"/>
      <c r="DJ96" s="119"/>
      <c r="DK96" s="119"/>
      <c r="DL96" s="119"/>
      <c r="DM96" s="119"/>
      <c r="DN96" s="119"/>
      <c r="DO96" s="119"/>
      <c r="DP96" s="119"/>
      <c r="DQ96" s="119"/>
      <c r="DR96" s="119"/>
      <c r="DS96" s="119"/>
      <c r="DT96" s="119"/>
      <c r="DU96" s="119"/>
      <c r="DV96" s="119"/>
      <c r="DW96" s="119"/>
      <c r="DX96" s="119"/>
      <c r="DY96" s="119"/>
      <c r="DZ96" s="119"/>
      <c r="EA96" s="119"/>
      <c r="EB96" s="119"/>
      <c r="EC96" s="119"/>
      <c r="ED96" s="119"/>
      <c r="EE96" s="119"/>
      <c r="EF96" s="119"/>
      <c r="EG96" s="119"/>
      <c r="EH96" s="119"/>
      <c r="EI96" s="119"/>
      <c r="EJ96" s="119"/>
      <c r="EK96" s="119"/>
      <c r="EL96" s="119"/>
      <c r="EM96" s="119"/>
      <c r="EN96" s="119"/>
      <c r="EO96" s="119"/>
      <c r="EP96" s="119"/>
      <c r="EQ96" s="119"/>
      <c r="ER96" s="119"/>
      <c r="ES96" s="119"/>
      <c r="ET96" s="119"/>
      <c r="EU96" s="119"/>
      <c r="EV96" s="119"/>
      <c r="EW96" s="119"/>
      <c r="EX96" s="119"/>
      <c r="EY96" s="119"/>
      <c r="EZ96" s="119"/>
      <c r="FA96" s="119"/>
      <c r="FB96" s="119"/>
      <c r="FC96" s="119"/>
      <c r="FD96" s="119"/>
      <c r="FE96" s="119"/>
      <c r="FF96" s="119"/>
      <c r="FG96" s="119"/>
      <c r="FH96" s="119"/>
      <c r="FI96" s="119"/>
      <c r="FJ96" s="119"/>
      <c r="FK96" s="119"/>
      <c r="FL96" s="119"/>
      <c r="FM96" s="119"/>
      <c r="FN96" s="119"/>
      <c r="FO96" s="119"/>
      <c r="FP96" s="119"/>
      <c r="FQ96" s="119"/>
      <c r="FR96" s="119"/>
      <c r="FS96" s="119"/>
      <c r="FT96" s="119"/>
      <c r="FU96" s="119"/>
      <c r="FV96" s="119"/>
      <c r="FW96" s="119"/>
      <c r="FX96" s="119"/>
      <c r="FY96" s="119"/>
      <c r="FZ96" s="119"/>
      <c r="GA96" s="119"/>
      <c r="GB96" s="119"/>
      <c r="GC96" s="119"/>
      <c r="GD96" s="119"/>
      <c r="GE96" s="119"/>
      <c r="GF96" s="119"/>
      <c r="GG96" s="119"/>
      <c r="GH96" s="119"/>
      <c r="GI96" s="119"/>
      <c r="GJ96" s="119"/>
      <c r="GK96" s="119"/>
      <c r="GL96" s="119"/>
      <c r="GM96" s="119"/>
      <c r="GN96" s="119"/>
      <c r="GO96" s="119"/>
      <c r="GP96" s="119"/>
      <c r="GQ96" s="119"/>
      <c r="GR96" s="119"/>
      <c r="GS96" s="119"/>
      <c r="GT96" s="119"/>
      <c r="GU96" s="119"/>
      <c r="GV96" s="119"/>
      <c r="GW96" s="119"/>
      <c r="GX96" s="119"/>
      <c r="GY96" s="119"/>
      <c r="GZ96" s="119"/>
      <c r="HA96" s="119"/>
      <c r="HB96" s="119"/>
      <c r="HC96" s="119"/>
      <c r="HD96" s="119"/>
      <c r="HE96" s="119"/>
      <c r="HF96" s="119"/>
      <c r="HG96" s="119"/>
      <c r="HH96" s="119"/>
      <c r="HI96" s="119"/>
      <c r="HJ96" s="119"/>
      <c r="HK96" s="119"/>
      <c r="HL96" s="119"/>
      <c r="HM96" s="119"/>
      <c r="HN96" s="119"/>
      <c r="HO96" s="119"/>
      <c r="HP96" s="119"/>
      <c r="HQ96" s="119"/>
      <c r="HR96" s="119"/>
      <c r="HS96" s="119"/>
      <c r="HT96" s="119"/>
      <c r="HU96" s="119"/>
      <c r="HV96" s="119"/>
      <c r="HW96" s="119"/>
      <c r="HX96" s="119"/>
      <c r="HY96" s="119"/>
      <c r="HZ96" s="119"/>
      <c r="IA96" s="119"/>
      <c r="IB96" s="119"/>
      <c r="IC96" s="119"/>
      <c r="ID96" s="119"/>
      <c r="IE96" s="119"/>
      <c r="IF96" s="119"/>
      <c r="IG96" s="119"/>
      <c r="IH96" s="119"/>
      <c r="II96" s="119"/>
      <c r="IJ96" s="119"/>
      <c r="IK96" s="119"/>
      <c r="IL96" s="119"/>
      <c r="IM96" s="119"/>
      <c r="IN96" s="119"/>
      <c r="IO96" s="119"/>
      <c r="IP96" s="119"/>
      <c r="IQ96" s="119"/>
      <c r="IR96" s="119"/>
      <c r="IS96" s="119"/>
      <c r="IT96" s="119"/>
      <c r="IU96" s="119"/>
      <c r="IV96" s="119"/>
    </row>
    <row r="97" spans="1:256" s="128" customFormat="1">
      <c r="A97" s="119"/>
      <c r="B97" s="124" t="s">
        <v>2062</v>
      </c>
      <c r="C97" s="125">
        <v>1003.5316</v>
      </c>
      <c r="D97" s="125">
        <v>2.6059000000000001</v>
      </c>
      <c r="E97" s="125">
        <v>2.6059000000000001</v>
      </c>
      <c r="F97" s="119"/>
      <c r="G97" s="119"/>
      <c r="H97" s="119"/>
      <c r="I97" s="119"/>
      <c r="J97" s="119"/>
      <c r="K97" s="119"/>
      <c r="L97" s="119"/>
      <c r="M97" s="119"/>
      <c r="N97" s="119"/>
      <c r="O97" s="119"/>
      <c r="P97" s="119"/>
      <c r="Q97" s="119"/>
      <c r="R97" s="119"/>
      <c r="S97" s="119"/>
      <c r="T97" s="119"/>
      <c r="U97" s="119"/>
      <c r="V97" s="119"/>
      <c r="W97" s="119"/>
      <c r="X97" s="119"/>
      <c r="Y97" s="119"/>
      <c r="Z97" s="119"/>
      <c r="AA97" s="119"/>
      <c r="AB97" s="119"/>
      <c r="AC97" s="119"/>
      <c r="AD97" s="119"/>
      <c r="AE97" s="119"/>
      <c r="AF97" s="119"/>
      <c r="AG97" s="119"/>
      <c r="AH97" s="119"/>
      <c r="AI97" s="119"/>
      <c r="AJ97" s="119"/>
      <c r="AK97" s="119"/>
      <c r="AL97" s="119"/>
      <c r="AM97" s="119"/>
      <c r="AN97" s="119"/>
      <c r="AO97" s="119"/>
      <c r="AP97" s="119"/>
      <c r="AQ97" s="119"/>
      <c r="AR97" s="119"/>
      <c r="AS97" s="119"/>
      <c r="AT97" s="119"/>
      <c r="AU97" s="119"/>
      <c r="AV97" s="119"/>
      <c r="AW97" s="119"/>
      <c r="AX97" s="119"/>
      <c r="AY97" s="119"/>
      <c r="AZ97" s="119"/>
      <c r="BA97" s="119"/>
      <c r="BB97" s="119"/>
      <c r="BC97" s="119"/>
      <c r="BD97" s="119"/>
      <c r="BE97" s="119"/>
      <c r="BF97" s="119"/>
      <c r="BG97" s="119"/>
      <c r="BH97" s="119"/>
      <c r="BI97" s="119"/>
      <c r="BJ97" s="119"/>
      <c r="BK97" s="119"/>
      <c r="BL97" s="119"/>
      <c r="BM97" s="119"/>
      <c r="BN97" s="119"/>
      <c r="BO97" s="119"/>
      <c r="BP97" s="119"/>
      <c r="BQ97" s="119"/>
      <c r="BR97" s="119"/>
      <c r="BS97" s="119"/>
      <c r="BT97" s="119"/>
      <c r="BU97" s="119"/>
      <c r="BV97" s="119"/>
      <c r="BW97" s="119"/>
      <c r="BX97" s="119"/>
      <c r="BY97" s="119"/>
      <c r="BZ97" s="119"/>
      <c r="CA97" s="119"/>
      <c r="CB97" s="119"/>
      <c r="CC97" s="119"/>
      <c r="CD97" s="119"/>
      <c r="CE97" s="119"/>
      <c r="CF97" s="119"/>
      <c r="CG97" s="119"/>
      <c r="CH97" s="119"/>
      <c r="CI97" s="119"/>
      <c r="CJ97" s="119"/>
      <c r="CK97" s="119"/>
      <c r="CL97" s="119"/>
      <c r="CM97" s="119"/>
      <c r="CN97" s="119"/>
      <c r="CO97" s="119"/>
      <c r="CP97" s="119"/>
      <c r="CQ97" s="119"/>
      <c r="CR97" s="119"/>
      <c r="CS97" s="119"/>
      <c r="CT97" s="119"/>
      <c r="CU97" s="119"/>
      <c r="CV97" s="119"/>
      <c r="CW97" s="119"/>
      <c r="CX97" s="119"/>
      <c r="CY97" s="119"/>
      <c r="CZ97" s="119"/>
      <c r="DA97" s="119"/>
      <c r="DB97" s="119"/>
      <c r="DC97" s="119"/>
      <c r="DD97" s="119"/>
      <c r="DE97" s="119"/>
      <c r="DF97" s="119"/>
      <c r="DG97" s="119"/>
      <c r="DH97" s="119"/>
      <c r="DI97" s="119"/>
      <c r="DJ97" s="119"/>
      <c r="DK97" s="119"/>
      <c r="DL97" s="119"/>
      <c r="DM97" s="119"/>
      <c r="DN97" s="119"/>
      <c r="DO97" s="119"/>
      <c r="DP97" s="119"/>
      <c r="DQ97" s="119"/>
      <c r="DR97" s="119"/>
      <c r="DS97" s="119"/>
      <c r="DT97" s="119"/>
      <c r="DU97" s="119"/>
      <c r="DV97" s="119"/>
      <c r="DW97" s="119"/>
      <c r="DX97" s="119"/>
      <c r="DY97" s="119"/>
      <c r="DZ97" s="119"/>
      <c r="EA97" s="119"/>
      <c r="EB97" s="119"/>
      <c r="EC97" s="119"/>
      <c r="ED97" s="119"/>
      <c r="EE97" s="119"/>
      <c r="EF97" s="119"/>
      <c r="EG97" s="119"/>
      <c r="EH97" s="119"/>
      <c r="EI97" s="119"/>
      <c r="EJ97" s="119"/>
      <c r="EK97" s="119"/>
      <c r="EL97" s="119"/>
      <c r="EM97" s="119"/>
      <c r="EN97" s="119"/>
      <c r="EO97" s="119"/>
      <c r="EP97" s="119"/>
      <c r="EQ97" s="119"/>
      <c r="ER97" s="119"/>
      <c r="ES97" s="119"/>
      <c r="ET97" s="119"/>
      <c r="EU97" s="119"/>
      <c r="EV97" s="119"/>
      <c r="EW97" s="119"/>
      <c r="EX97" s="119"/>
      <c r="EY97" s="119"/>
      <c r="EZ97" s="119"/>
      <c r="FA97" s="119"/>
      <c r="FB97" s="119"/>
      <c r="FC97" s="119"/>
      <c r="FD97" s="119"/>
      <c r="FE97" s="119"/>
      <c r="FF97" s="119"/>
      <c r="FG97" s="119"/>
      <c r="FH97" s="119"/>
      <c r="FI97" s="119"/>
      <c r="FJ97" s="119"/>
      <c r="FK97" s="119"/>
      <c r="FL97" s="119"/>
      <c r="FM97" s="119"/>
      <c r="FN97" s="119"/>
      <c r="FO97" s="119"/>
      <c r="FP97" s="119"/>
      <c r="FQ97" s="119"/>
      <c r="FR97" s="119"/>
      <c r="FS97" s="119"/>
      <c r="FT97" s="119"/>
      <c r="FU97" s="119"/>
      <c r="FV97" s="119"/>
      <c r="FW97" s="119"/>
      <c r="FX97" s="119"/>
      <c r="FY97" s="119"/>
      <c r="FZ97" s="119"/>
      <c r="GA97" s="119"/>
      <c r="GB97" s="119"/>
      <c r="GC97" s="119"/>
      <c r="GD97" s="119"/>
      <c r="GE97" s="119"/>
      <c r="GF97" s="119"/>
      <c r="GG97" s="119"/>
      <c r="GH97" s="119"/>
      <c r="GI97" s="119"/>
      <c r="GJ97" s="119"/>
      <c r="GK97" s="119"/>
      <c r="GL97" s="119"/>
      <c r="GM97" s="119"/>
      <c r="GN97" s="119"/>
      <c r="GO97" s="119"/>
      <c r="GP97" s="119"/>
      <c r="GQ97" s="119"/>
      <c r="GR97" s="119"/>
      <c r="GS97" s="119"/>
      <c r="GT97" s="119"/>
      <c r="GU97" s="119"/>
      <c r="GV97" s="119"/>
      <c r="GW97" s="119"/>
      <c r="GX97" s="119"/>
      <c r="GY97" s="119"/>
      <c r="GZ97" s="119"/>
      <c r="HA97" s="119"/>
      <c r="HB97" s="119"/>
      <c r="HC97" s="119"/>
      <c r="HD97" s="119"/>
      <c r="HE97" s="119"/>
      <c r="HF97" s="119"/>
      <c r="HG97" s="119"/>
      <c r="HH97" s="119"/>
      <c r="HI97" s="119"/>
      <c r="HJ97" s="119"/>
      <c r="HK97" s="119"/>
      <c r="HL97" s="119"/>
      <c r="HM97" s="119"/>
      <c r="HN97" s="119"/>
      <c r="HO97" s="119"/>
      <c r="HP97" s="119"/>
      <c r="HQ97" s="119"/>
      <c r="HR97" s="119"/>
      <c r="HS97" s="119"/>
      <c r="HT97" s="119"/>
      <c r="HU97" s="119"/>
      <c r="HV97" s="119"/>
      <c r="HW97" s="119"/>
      <c r="HX97" s="119"/>
      <c r="HY97" s="119"/>
      <c r="HZ97" s="119"/>
      <c r="IA97" s="119"/>
      <c r="IB97" s="119"/>
      <c r="IC97" s="119"/>
      <c r="ID97" s="119"/>
      <c r="IE97" s="119"/>
      <c r="IF97" s="119"/>
      <c r="IG97" s="119"/>
      <c r="IH97" s="119"/>
      <c r="II97" s="119"/>
      <c r="IJ97" s="119"/>
      <c r="IK97" s="119"/>
      <c r="IL97" s="119"/>
      <c r="IM97" s="119"/>
      <c r="IN97" s="119"/>
      <c r="IO97" s="119"/>
      <c r="IP97" s="119"/>
      <c r="IQ97" s="119"/>
      <c r="IR97" s="119"/>
      <c r="IS97" s="119"/>
      <c r="IT97" s="119"/>
      <c r="IU97" s="119"/>
      <c r="IV97" s="119"/>
    </row>
    <row r="98" spans="1:256" s="128" customFormat="1">
      <c r="A98" s="119"/>
      <c r="B98" s="124" t="s">
        <v>2063</v>
      </c>
      <c r="C98" s="125">
        <v>1003.5316</v>
      </c>
      <c r="D98" s="125">
        <v>4.3361000000000001</v>
      </c>
      <c r="E98" s="125">
        <v>4.3361000000000001</v>
      </c>
      <c r="F98" s="119"/>
      <c r="G98" s="119"/>
      <c r="H98" s="119"/>
      <c r="I98" s="119"/>
      <c r="J98" s="119"/>
      <c r="K98" s="119"/>
      <c r="L98" s="119"/>
      <c r="M98" s="119"/>
      <c r="N98" s="119"/>
      <c r="O98" s="119"/>
      <c r="P98" s="119"/>
      <c r="Q98" s="119"/>
      <c r="R98" s="119"/>
      <c r="S98" s="119"/>
      <c r="T98" s="119"/>
      <c r="U98" s="119"/>
      <c r="V98" s="119"/>
      <c r="W98" s="119"/>
      <c r="X98" s="119"/>
      <c r="Y98" s="119"/>
      <c r="Z98" s="119"/>
      <c r="AA98" s="119"/>
      <c r="AB98" s="119"/>
      <c r="AC98" s="119"/>
      <c r="AD98" s="119"/>
      <c r="AE98" s="119"/>
      <c r="AF98" s="119"/>
      <c r="AG98" s="119"/>
      <c r="AH98" s="119"/>
      <c r="AI98" s="119"/>
      <c r="AJ98" s="119"/>
      <c r="AK98" s="119"/>
      <c r="AL98" s="119"/>
      <c r="AM98" s="119"/>
      <c r="AN98" s="119"/>
      <c r="AO98" s="119"/>
      <c r="AP98" s="119"/>
      <c r="AQ98" s="119"/>
      <c r="AR98" s="119"/>
      <c r="AS98" s="119"/>
      <c r="AT98" s="119"/>
      <c r="AU98" s="119"/>
      <c r="AV98" s="119"/>
      <c r="AW98" s="119"/>
      <c r="AX98" s="119"/>
      <c r="AY98" s="119"/>
      <c r="AZ98" s="119"/>
      <c r="BA98" s="119"/>
      <c r="BB98" s="119"/>
      <c r="BC98" s="119"/>
      <c r="BD98" s="119"/>
      <c r="BE98" s="119"/>
      <c r="BF98" s="119"/>
      <c r="BG98" s="119"/>
      <c r="BH98" s="119"/>
      <c r="BI98" s="119"/>
      <c r="BJ98" s="119"/>
      <c r="BK98" s="119"/>
      <c r="BL98" s="119"/>
      <c r="BM98" s="119"/>
      <c r="BN98" s="119"/>
      <c r="BO98" s="119"/>
      <c r="BP98" s="119"/>
      <c r="BQ98" s="119"/>
      <c r="BR98" s="119"/>
      <c r="BS98" s="119"/>
      <c r="BT98" s="119"/>
      <c r="BU98" s="119"/>
      <c r="BV98" s="119"/>
      <c r="BW98" s="119"/>
      <c r="BX98" s="119"/>
      <c r="BY98" s="119"/>
      <c r="BZ98" s="119"/>
      <c r="CA98" s="119"/>
      <c r="CB98" s="119"/>
      <c r="CC98" s="119"/>
      <c r="CD98" s="119"/>
      <c r="CE98" s="119"/>
      <c r="CF98" s="119"/>
      <c r="CG98" s="119"/>
      <c r="CH98" s="119"/>
      <c r="CI98" s="119"/>
      <c r="CJ98" s="119"/>
      <c r="CK98" s="119"/>
      <c r="CL98" s="119"/>
      <c r="CM98" s="119"/>
      <c r="CN98" s="119"/>
      <c r="CO98" s="119"/>
      <c r="CP98" s="119"/>
      <c r="CQ98" s="119"/>
      <c r="CR98" s="119"/>
      <c r="CS98" s="119"/>
      <c r="CT98" s="119"/>
      <c r="CU98" s="119"/>
      <c r="CV98" s="119"/>
      <c r="CW98" s="119"/>
      <c r="CX98" s="119"/>
      <c r="CY98" s="119"/>
      <c r="CZ98" s="119"/>
      <c r="DA98" s="119"/>
      <c r="DB98" s="119"/>
      <c r="DC98" s="119"/>
      <c r="DD98" s="119"/>
      <c r="DE98" s="119"/>
      <c r="DF98" s="119"/>
      <c r="DG98" s="119"/>
      <c r="DH98" s="119"/>
      <c r="DI98" s="119"/>
      <c r="DJ98" s="119"/>
      <c r="DK98" s="119"/>
      <c r="DL98" s="119"/>
      <c r="DM98" s="119"/>
      <c r="DN98" s="119"/>
      <c r="DO98" s="119"/>
      <c r="DP98" s="119"/>
      <c r="DQ98" s="119"/>
      <c r="DR98" s="119"/>
      <c r="DS98" s="119"/>
      <c r="DT98" s="119"/>
      <c r="DU98" s="119"/>
      <c r="DV98" s="119"/>
      <c r="DW98" s="119"/>
      <c r="DX98" s="119"/>
      <c r="DY98" s="119"/>
      <c r="DZ98" s="119"/>
      <c r="EA98" s="119"/>
      <c r="EB98" s="119"/>
      <c r="EC98" s="119"/>
      <c r="ED98" s="119"/>
      <c r="EE98" s="119"/>
      <c r="EF98" s="119"/>
      <c r="EG98" s="119"/>
      <c r="EH98" s="119"/>
      <c r="EI98" s="119"/>
      <c r="EJ98" s="119"/>
      <c r="EK98" s="119"/>
      <c r="EL98" s="119"/>
      <c r="EM98" s="119"/>
      <c r="EN98" s="119"/>
      <c r="EO98" s="119"/>
      <c r="EP98" s="119"/>
      <c r="EQ98" s="119"/>
      <c r="ER98" s="119"/>
      <c r="ES98" s="119"/>
      <c r="ET98" s="119"/>
      <c r="EU98" s="119"/>
      <c r="EV98" s="119"/>
      <c r="EW98" s="119"/>
      <c r="EX98" s="119"/>
      <c r="EY98" s="119"/>
      <c r="EZ98" s="119"/>
      <c r="FA98" s="119"/>
      <c r="FB98" s="119"/>
      <c r="FC98" s="119"/>
      <c r="FD98" s="119"/>
      <c r="FE98" s="119"/>
      <c r="FF98" s="119"/>
      <c r="FG98" s="119"/>
      <c r="FH98" s="119"/>
      <c r="FI98" s="119"/>
      <c r="FJ98" s="119"/>
      <c r="FK98" s="119"/>
      <c r="FL98" s="119"/>
      <c r="FM98" s="119"/>
      <c r="FN98" s="119"/>
      <c r="FO98" s="119"/>
      <c r="FP98" s="119"/>
      <c r="FQ98" s="119"/>
      <c r="FR98" s="119"/>
      <c r="FS98" s="119"/>
      <c r="FT98" s="119"/>
      <c r="FU98" s="119"/>
      <c r="FV98" s="119"/>
      <c r="FW98" s="119"/>
      <c r="FX98" s="119"/>
      <c r="FY98" s="119"/>
      <c r="FZ98" s="119"/>
      <c r="GA98" s="119"/>
      <c r="GB98" s="119"/>
      <c r="GC98" s="119"/>
      <c r="GD98" s="119"/>
      <c r="GE98" s="119"/>
      <c r="GF98" s="119"/>
      <c r="GG98" s="119"/>
      <c r="GH98" s="119"/>
      <c r="GI98" s="119"/>
      <c r="GJ98" s="119"/>
      <c r="GK98" s="119"/>
      <c r="GL98" s="119"/>
      <c r="GM98" s="119"/>
      <c r="GN98" s="119"/>
      <c r="GO98" s="119"/>
      <c r="GP98" s="119"/>
      <c r="GQ98" s="119"/>
      <c r="GR98" s="119"/>
      <c r="GS98" s="119"/>
      <c r="GT98" s="119"/>
      <c r="GU98" s="119"/>
      <c r="GV98" s="119"/>
      <c r="GW98" s="119"/>
      <c r="GX98" s="119"/>
      <c r="GY98" s="119"/>
      <c r="GZ98" s="119"/>
      <c r="HA98" s="119"/>
      <c r="HB98" s="119"/>
      <c r="HC98" s="119"/>
      <c r="HD98" s="119"/>
      <c r="HE98" s="119"/>
      <c r="HF98" s="119"/>
      <c r="HG98" s="119"/>
      <c r="HH98" s="119"/>
      <c r="HI98" s="119"/>
      <c r="HJ98" s="119"/>
      <c r="HK98" s="119"/>
      <c r="HL98" s="119"/>
      <c r="HM98" s="119"/>
      <c r="HN98" s="119"/>
      <c r="HO98" s="119"/>
      <c r="HP98" s="119"/>
      <c r="HQ98" s="119"/>
      <c r="HR98" s="119"/>
      <c r="HS98" s="119"/>
      <c r="HT98" s="119"/>
      <c r="HU98" s="119"/>
      <c r="HV98" s="119"/>
      <c r="HW98" s="119"/>
      <c r="HX98" s="119"/>
      <c r="HY98" s="119"/>
      <c r="HZ98" s="119"/>
      <c r="IA98" s="119"/>
      <c r="IB98" s="119"/>
      <c r="IC98" s="119"/>
      <c r="ID98" s="119"/>
      <c r="IE98" s="119"/>
      <c r="IF98" s="119"/>
      <c r="IG98" s="119"/>
      <c r="IH98" s="119"/>
      <c r="II98" s="119"/>
      <c r="IJ98" s="119"/>
      <c r="IK98" s="119"/>
      <c r="IL98" s="119"/>
      <c r="IM98" s="119"/>
      <c r="IN98" s="119"/>
      <c r="IO98" s="119"/>
      <c r="IP98" s="119"/>
      <c r="IQ98" s="119"/>
      <c r="IR98" s="119"/>
      <c r="IS98" s="119"/>
      <c r="IT98" s="119"/>
      <c r="IU98" s="119"/>
      <c r="IV98" s="119"/>
    </row>
    <row r="99" spans="1:256" s="128" customFormat="1">
      <c r="A99" s="119"/>
      <c r="B99" s="124" t="s">
        <v>2064</v>
      </c>
      <c r="C99" s="125">
        <v>1003.5316</v>
      </c>
      <c r="D99" s="125">
        <v>2.7744</v>
      </c>
      <c r="E99" s="125">
        <v>2.7744</v>
      </c>
      <c r="F99" s="119"/>
      <c r="G99" s="119"/>
      <c r="H99" s="119"/>
      <c r="I99" s="119"/>
      <c r="J99" s="119"/>
      <c r="K99" s="119"/>
      <c r="L99" s="119"/>
      <c r="M99" s="119"/>
      <c r="N99" s="119"/>
      <c r="O99" s="119"/>
      <c r="P99" s="119"/>
      <c r="Q99" s="119"/>
      <c r="R99" s="119"/>
      <c r="S99" s="119"/>
      <c r="T99" s="119"/>
      <c r="U99" s="119"/>
      <c r="V99" s="119"/>
      <c r="W99" s="119"/>
      <c r="X99" s="119"/>
      <c r="Y99" s="119"/>
      <c r="Z99" s="119"/>
      <c r="AA99" s="119"/>
      <c r="AB99" s="119"/>
      <c r="AC99" s="119"/>
      <c r="AD99" s="119"/>
      <c r="AE99" s="119"/>
      <c r="AF99" s="119"/>
      <c r="AG99" s="119"/>
      <c r="AH99" s="119"/>
      <c r="AI99" s="119"/>
      <c r="AJ99" s="119"/>
      <c r="AK99" s="119"/>
      <c r="AL99" s="119"/>
      <c r="AM99" s="119"/>
      <c r="AN99" s="119"/>
      <c r="AO99" s="119"/>
      <c r="AP99" s="119"/>
      <c r="AQ99" s="119"/>
      <c r="AR99" s="119"/>
      <c r="AS99" s="119"/>
      <c r="AT99" s="119"/>
      <c r="AU99" s="119"/>
      <c r="AV99" s="119"/>
      <c r="AW99" s="119"/>
      <c r="AX99" s="119"/>
      <c r="AY99" s="119"/>
      <c r="AZ99" s="119"/>
      <c r="BA99" s="119"/>
      <c r="BB99" s="119"/>
      <c r="BC99" s="119"/>
      <c r="BD99" s="119"/>
      <c r="BE99" s="119"/>
      <c r="BF99" s="119"/>
      <c r="BG99" s="119"/>
      <c r="BH99" s="119"/>
      <c r="BI99" s="119"/>
      <c r="BJ99" s="119"/>
      <c r="BK99" s="119"/>
      <c r="BL99" s="119"/>
      <c r="BM99" s="119"/>
      <c r="BN99" s="119"/>
      <c r="BO99" s="119"/>
      <c r="BP99" s="119"/>
      <c r="BQ99" s="119"/>
      <c r="BR99" s="119"/>
      <c r="BS99" s="119"/>
      <c r="BT99" s="119"/>
      <c r="BU99" s="119"/>
      <c r="BV99" s="119"/>
      <c r="BW99" s="119"/>
      <c r="BX99" s="119"/>
      <c r="BY99" s="119"/>
      <c r="BZ99" s="119"/>
      <c r="CA99" s="119"/>
      <c r="CB99" s="119"/>
      <c r="CC99" s="119"/>
      <c r="CD99" s="119"/>
      <c r="CE99" s="119"/>
      <c r="CF99" s="119"/>
      <c r="CG99" s="119"/>
      <c r="CH99" s="119"/>
      <c r="CI99" s="119"/>
      <c r="CJ99" s="119"/>
      <c r="CK99" s="119"/>
      <c r="CL99" s="119"/>
      <c r="CM99" s="119"/>
      <c r="CN99" s="119"/>
      <c r="CO99" s="119"/>
      <c r="CP99" s="119"/>
      <c r="CQ99" s="119"/>
      <c r="CR99" s="119"/>
      <c r="CS99" s="119"/>
      <c r="CT99" s="119"/>
      <c r="CU99" s="119"/>
      <c r="CV99" s="119"/>
      <c r="CW99" s="119"/>
      <c r="CX99" s="119"/>
      <c r="CY99" s="119"/>
      <c r="CZ99" s="119"/>
      <c r="DA99" s="119"/>
      <c r="DB99" s="119"/>
      <c r="DC99" s="119"/>
      <c r="DD99" s="119"/>
      <c r="DE99" s="119"/>
      <c r="DF99" s="119"/>
      <c r="DG99" s="119"/>
      <c r="DH99" s="119"/>
      <c r="DI99" s="119"/>
      <c r="DJ99" s="119"/>
      <c r="DK99" s="119"/>
      <c r="DL99" s="119"/>
      <c r="DM99" s="119"/>
      <c r="DN99" s="119"/>
      <c r="DO99" s="119"/>
      <c r="DP99" s="119"/>
      <c r="DQ99" s="119"/>
      <c r="DR99" s="119"/>
      <c r="DS99" s="119"/>
      <c r="DT99" s="119"/>
      <c r="DU99" s="119"/>
      <c r="DV99" s="119"/>
      <c r="DW99" s="119"/>
      <c r="DX99" s="119"/>
      <c r="DY99" s="119"/>
      <c r="DZ99" s="119"/>
      <c r="EA99" s="119"/>
      <c r="EB99" s="119"/>
      <c r="EC99" s="119"/>
      <c r="ED99" s="119"/>
      <c r="EE99" s="119"/>
      <c r="EF99" s="119"/>
      <c r="EG99" s="119"/>
      <c r="EH99" s="119"/>
      <c r="EI99" s="119"/>
      <c r="EJ99" s="119"/>
      <c r="EK99" s="119"/>
      <c r="EL99" s="119"/>
      <c r="EM99" s="119"/>
      <c r="EN99" s="119"/>
      <c r="EO99" s="119"/>
      <c r="EP99" s="119"/>
      <c r="EQ99" s="119"/>
      <c r="ER99" s="119"/>
      <c r="ES99" s="119"/>
      <c r="ET99" s="119"/>
      <c r="EU99" s="119"/>
      <c r="EV99" s="119"/>
      <c r="EW99" s="119"/>
      <c r="EX99" s="119"/>
      <c r="EY99" s="119"/>
      <c r="EZ99" s="119"/>
      <c r="FA99" s="119"/>
      <c r="FB99" s="119"/>
      <c r="FC99" s="119"/>
      <c r="FD99" s="119"/>
      <c r="FE99" s="119"/>
      <c r="FF99" s="119"/>
      <c r="FG99" s="119"/>
      <c r="FH99" s="119"/>
      <c r="FI99" s="119"/>
      <c r="FJ99" s="119"/>
      <c r="FK99" s="119"/>
      <c r="FL99" s="119"/>
      <c r="FM99" s="119"/>
      <c r="FN99" s="119"/>
      <c r="FO99" s="119"/>
      <c r="FP99" s="119"/>
      <c r="FQ99" s="119"/>
      <c r="FR99" s="119"/>
      <c r="FS99" s="119"/>
      <c r="FT99" s="119"/>
      <c r="FU99" s="119"/>
      <c r="FV99" s="119"/>
      <c r="FW99" s="119"/>
      <c r="FX99" s="119"/>
      <c r="FY99" s="119"/>
      <c r="FZ99" s="119"/>
      <c r="GA99" s="119"/>
      <c r="GB99" s="119"/>
      <c r="GC99" s="119"/>
      <c r="GD99" s="119"/>
      <c r="GE99" s="119"/>
      <c r="GF99" s="119"/>
      <c r="GG99" s="119"/>
      <c r="GH99" s="119"/>
      <c r="GI99" s="119"/>
      <c r="GJ99" s="119"/>
      <c r="GK99" s="119"/>
      <c r="GL99" s="119"/>
      <c r="GM99" s="119"/>
      <c r="GN99" s="119"/>
      <c r="GO99" s="119"/>
      <c r="GP99" s="119"/>
      <c r="GQ99" s="119"/>
      <c r="GR99" s="119"/>
      <c r="GS99" s="119"/>
      <c r="GT99" s="119"/>
      <c r="GU99" s="119"/>
      <c r="GV99" s="119"/>
      <c r="GW99" s="119"/>
      <c r="GX99" s="119"/>
      <c r="GY99" s="119"/>
      <c r="GZ99" s="119"/>
      <c r="HA99" s="119"/>
      <c r="HB99" s="119"/>
      <c r="HC99" s="119"/>
      <c r="HD99" s="119"/>
      <c r="HE99" s="119"/>
      <c r="HF99" s="119"/>
      <c r="HG99" s="119"/>
      <c r="HH99" s="119"/>
      <c r="HI99" s="119"/>
      <c r="HJ99" s="119"/>
      <c r="HK99" s="119"/>
      <c r="HL99" s="119"/>
      <c r="HM99" s="119"/>
      <c r="HN99" s="119"/>
      <c r="HO99" s="119"/>
      <c r="HP99" s="119"/>
      <c r="HQ99" s="119"/>
      <c r="HR99" s="119"/>
      <c r="HS99" s="119"/>
      <c r="HT99" s="119"/>
      <c r="HU99" s="119"/>
      <c r="HV99" s="119"/>
      <c r="HW99" s="119"/>
      <c r="HX99" s="119"/>
      <c r="HY99" s="119"/>
      <c r="HZ99" s="119"/>
      <c r="IA99" s="119"/>
      <c r="IB99" s="119"/>
      <c r="IC99" s="119"/>
      <c r="ID99" s="119"/>
      <c r="IE99" s="119"/>
      <c r="IF99" s="119"/>
      <c r="IG99" s="119"/>
      <c r="IH99" s="119"/>
      <c r="II99" s="119"/>
      <c r="IJ99" s="119"/>
      <c r="IK99" s="119"/>
      <c r="IL99" s="119"/>
      <c r="IM99" s="119"/>
      <c r="IN99" s="119"/>
      <c r="IO99" s="119"/>
      <c r="IP99" s="119"/>
      <c r="IQ99" s="119"/>
      <c r="IR99" s="119"/>
      <c r="IS99" s="119"/>
      <c r="IT99" s="119"/>
      <c r="IU99" s="119"/>
      <c r="IV99" s="119"/>
    </row>
    <row r="100" spans="1:256">
      <c r="C100" s="137"/>
      <c r="D100" s="130"/>
      <c r="E100" s="130"/>
    </row>
    <row r="101" spans="1:256" ht="15.75">
      <c r="B101" s="386" t="s">
        <v>2072</v>
      </c>
      <c r="C101" s="386"/>
      <c r="D101" s="386"/>
      <c r="E101" s="386"/>
    </row>
    <row r="102" spans="1:256" s="120" customFormat="1" ht="38.25">
      <c r="B102" s="121" t="s">
        <v>2051</v>
      </c>
      <c r="C102" s="122" t="s">
        <v>2052</v>
      </c>
      <c r="D102" s="123" t="s">
        <v>2053</v>
      </c>
      <c r="E102" s="123" t="s">
        <v>2054</v>
      </c>
    </row>
    <row r="103" spans="1:256">
      <c r="B103" s="124">
        <v>44733</v>
      </c>
      <c r="C103" s="125">
        <v>1008.0658</v>
      </c>
      <c r="D103" s="125">
        <v>0.1273</v>
      </c>
      <c r="E103" s="125">
        <v>0.1273</v>
      </c>
    </row>
    <row r="104" spans="1:256">
      <c r="B104" s="124">
        <v>44740</v>
      </c>
      <c r="C104" s="125">
        <v>1008.0658</v>
      </c>
      <c r="D104" s="125">
        <v>1.3298000000000001</v>
      </c>
      <c r="E104" s="125">
        <v>1.3298000000000001</v>
      </c>
    </row>
    <row r="105" spans="1:256">
      <c r="B105" s="124">
        <v>44747</v>
      </c>
      <c r="C105" s="125">
        <v>1008.0658</v>
      </c>
      <c r="D105" s="125">
        <v>2.0366</v>
      </c>
      <c r="E105" s="125">
        <v>2.0366</v>
      </c>
    </row>
    <row r="106" spans="1:256">
      <c r="B106" s="124">
        <v>44754</v>
      </c>
      <c r="C106" s="125">
        <v>1008.0658</v>
      </c>
      <c r="D106" s="125">
        <v>1.1296999999999999</v>
      </c>
      <c r="E106" s="125">
        <v>1.1296999999999999</v>
      </c>
    </row>
    <row r="107" spans="1:256">
      <c r="B107" s="124">
        <v>44761</v>
      </c>
      <c r="C107" s="125">
        <v>1008.0658</v>
      </c>
      <c r="D107" s="125">
        <v>0.91500000000000004</v>
      </c>
      <c r="E107" s="125">
        <v>0.91500000000000004</v>
      </c>
    </row>
    <row r="108" spans="1:256">
      <c r="B108" s="124">
        <v>44768</v>
      </c>
      <c r="C108" s="125">
        <v>1008.0658</v>
      </c>
      <c r="D108" s="125">
        <v>0.65259999999999996</v>
      </c>
      <c r="E108" s="125">
        <v>0.65259999999999996</v>
      </c>
    </row>
    <row r="109" spans="1:256">
      <c r="B109" s="124">
        <v>44775</v>
      </c>
      <c r="C109" s="125">
        <v>1008.0658</v>
      </c>
      <c r="D109" s="125">
        <v>1.7770999999999999</v>
      </c>
      <c r="E109" s="125">
        <v>1.7770999999999999</v>
      </c>
    </row>
    <row r="110" spans="1:256">
      <c r="B110" s="124">
        <v>44783</v>
      </c>
      <c r="C110" s="125">
        <v>1008.0658</v>
      </c>
      <c r="D110" s="125">
        <v>0.56140000000000001</v>
      </c>
      <c r="E110" s="125">
        <v>0.56140000000000001</v>
      </c>
    </row>
    <row r="111" spans="1:256">
      <c r="B111" s="124">
        <v>44790</v>
      </c>
      <c r="C111" s="125">
        <v>1008.0658</v>
      </c>
      <c r="D111" s="125">
        <v>1.6129</v>
      </c>
      <c r="E111" s="125">
        <v>1.6129</v>
      </c>
    </row>
    <row r="112" spans="1:256">
      <c r="B112" s="124">
        <v>44796</v>
      </c>
      <c r="C112" s="125">
        <v>1008.0658</v>
      </c>
      <c r="D112" s="125">
        <v>0.50470000000000004</v>
      </c>
      <c r="E112" s="125">
        <v>0.50470000000000004</v>
      </c>
    </row>
    <row r="113" spans="2:5">
      <c r="B113" s="124">
        <v>44803</v>
      </c>
      <c r="C113" s="125">
        <v>1008.0658</v>
      </c>
      <c r="D113" s="125">
        <v>1.0727</v>
      </c>
      <c r="E113" s="125">
        <v>1.0727</v>
      </c>
    </row>
    <row r="114" spans="2:5">
      <c r="B114" s="124">
        <v>44810</v>
      </c>
      <c r="C114" s="125">
        <v>1008.0658</v>
      </c>
      <c r="D114" s="125">
        <v>1.1831</v>
      </c>
      <c r="E114" s="125">
        <v>1.1831</v>
      </c>
    </row>
    <row r="115" spans="2:5">
      <c r="B115" s="124">
        <v>44817</v>
      </c>
      <c r="C115" s="125">
        <v>1008.0658</v>
      </c>
      <c r="D115" s="125">
        <v>0.71889999999999998</v>
      </c>
      <c r="E115" s="125">
        <v>0.71889999999999998</v>
      </c>
    </row>
    <row r="116" spans="2:5">
      <c r="B116" s="124">
        <v>44838</v>
      </c>
      <c r="C116" s="125">
        <v>1008.0658</v>
      </c>
      <c r="D116" s="125">
        <v>1.4738</v>
      </c>
      <c r="E116" s="125">
        <v>1.4738</v>
      </c>
    </row>
    <row r="117" spans="2:5">
      <c r="B117" s="124">
        <v>44852</v>
      </c>
      <c r="C117" s="125">
        <v>1008.0658</v>
      </c>
      <c r="D117" s="125">
        <v>0.89139999999999997</v>
      </c>
      <c r="E117" s="125">
        <v>0.89139999999999997</v>
      </c>
    </row>
    <row r="118" spans="2:5">
      <c r="B118" s="124">
        <v>44859</v>
      </c>
      <c r="C118" s="125">
        <v>1008.0658</v>
      </c>
      <c r="D118" s="125">
        <v>1.0426</v>
      </c>
      <c r="E118" s="125">
        <v>1.0426</v>
      </c>
    </row>
    <row r="119" spans="2:5">
      <c r="B119" s="124">
        <v>44866</v>
      </c>
      <c r="C119" s="125">
        <v>1008.0658</v>
      </c>
      <c r="D119" s="125">
        <v>1.1890000000000001</v>
      </c>
      <c r="E119" s="125">
        <v>1.1890000000000001</v>
      </c>
    </row>
    <row r="120" spans="2:5">
      <c r="B120" s="124">
        <v>44874</v>
      </c>
      <c r="C120" s="125">
        <v>1008.0658</v>
      </c>
      <c r="D120" s="125">
        <v>1.4670000000000001</v>
      </c>
      <c r="E120" s="125">
        <v>1.4670000000000001</v>
      </c>
    </row>
    <row r="121" spans="2:5">
      <c r="B121" s="124">
        <v>44880</v>
      </c>
      <c r="C121" s="125">
        <v>1008.0658</v>
      </c>
      <c r="D121" s="125">
        <v>1.1287</v>
      </c>
      <c r="E121" s="125">
        <v>1.1287</v>
      </c>
    </row>
    <row r="122" spans="2:5">
      <c r="B122" s="124">
        <v>44887</v>
      </c>
      <c r="C122" s="125">
        <v>1008.0658</v>
      </c>
      <c r="D122" s="125">
        <v>1.155</v>
      </c>
      <c r="E122" s="125">
        <v>1.155</v>
      </c>
    </row>
    <row r="123" spans="2:5">
      <c r="B123" s="124">
        <v>44894</v>
      </c>
      <c r="C123" s="125">
        <v>1008.0658</v>
      </c>
      <c r="D123" s="125">
        <v>1.2517</v>
      </c>
      <c r="E123" s="125">
        <v>1.2517</v>
      </c>
    </row>
    <row r="124" spans="2:5">
      <c r="B124" s="126"/>
      <c r="C124" s="127"/>
      <c r="D124" s="127"/>
      <c r="E124" s="127"/>
    </row>
    <row r="125" spans="2:5" ht="15.75">
      <c r="B125" s="386" t="s">
        <v>2073</v>
      </c>
      <c r="C125" s="386"/>
      <c r="D125" s="386"/>
      <c r="E125" s="386"/>
    </row>
    <row r="126" spans="2:5" s="120" customFormat="1" ht="38.25">
      <c r="B126" s="133" t="s">
        <v>2051</v>
      </c>
      <c r="C126" s="134" t="s">
        <v>2052</v>
      </c>
      <c r="D126" s="135" t="s">
        <v>2053</v>
      </c>
      <c r="E126" s="135" t="s">
        <v>2054</v>
      </c>
    </row>
    <row r="127" spans="2:5">
      <c r="B127" s="124">
        <v>44733</v>
      </c>
      <c r="C127" s="125">
        <v>1008.0658</v>
      </c>
      <c r="D127" s="125">
        <v>0.61650000000000005</v>
      </c>
      <c r="E127" s="125">
        <v>0.61650000000000005</v>
      </c>
    </row>
    <row r="128" spans="2:5">
      <c r="B128" s="124">
        <v>44740</v>
      </c>
      <c r="C128" s="125">
        <v>1008.0658</v>
      </c>
      <c r="D128" s="125">
        <v>1.4085000000000001</v>
      </c>
      <c r="E128" s="125">
        <v>1.4085000000000001</v>
      </c>
    </row>
    <row r="129" spans="2:5">
      <c r="B129" s="124">
        <v>44747</v>
      </c>
      <c r="C129" s="125">
        <v>1008.0658</v>
      </c>
      <c r="D129" s="125">
        <v>2.0937000000000001</v>
      </c>
      <c r="E129" s="125">
        <v>2.0937000000000001</v>
      </c>
    </row>
    <row r="130" spans="2:5">
      <c r="B130" s="124">
        <v>44754</v>
      </c>
      <c r="C130" s="125">
        <v>1008.0658</v>
      </c>
      <c r="D130" s="125">
        <v>1.1875</v>
      </c>
      <c r="E130" s="125">
        <v>1.1875</v>
      </c>
    </row>
    <row r="131" spans="2:5">
      <c r="B131" s="124">
        <v>44761</v>
      </c>
      <c r="C131" s="125">
        <v>1008.0658</v>
      </c>
      <c r="D131" s="125">
        <v>0.97209999999999996</v>
      </c>
      <c r="E131" s="125">
        <v>0.97209999999999996</v>
      </c>
    </row>
    <row r="132" spans="2:5">
      <c r="B132" s="124">
        <v>44768</v>
      </c>
      <c r="C132" s="125">
        <v>1008.0658</v>
      </c>
      <c r="D132" s="125">
        <v>0.72299999999999998</v>
      </c>
      <c r="E132" s="125">
        <v>0.72299999999999998</v>
      </c>
    </row>
    <row r="133" spans="2:5">
      <c r="B133" s="124">
        <v>44775</v>
      </c>
      <c r="C133" s="125">
        <v>1008.0658</v>
      </c>
      <c r="D133" s="125">
        <v>1.8449</v>
      </c>
      <c r="E133" s="125">
        <v>1.8449</v>
      </c>
    </row>
    <row r="134" spans="2:5">
      <c r="B134" s="124">
        <v>44783</v>
      </c>
      <c r="C134" s="125">
        <v>1008.0658</v>
      </c>
      <c r="D134" s="125">
        <v>0.62680000000000002</v>
      </c>
      <c r="E134" s="125">
        <v>0.62680000000000002</v>
      </c>
    </row>
    <row r="135" spans="2:5">
      <c r="B135" s="124">
        <v>44790</v>
      </c>
      <c r="C135" s="125">
        <v>1008.0658</v>
      </c>
      <c r="D135" s="125">
        <v>1.6727000000000001</v>
      </c>
      <c r="E135" s="125">
        <v>1.6727000000000001</v>
      </c>
    </row>
    <row r="136" spans="2:5">
      <c r="B136" s="124">
        <v>44796</v>
      </c>
      <c r="C136" s="125">
        <v>1008.0658</v>
      </c>
      <c r="D136" s="125">
        <v>0.56610000000000005</v>
      </c>
      <c r="E136" s="125">
        <v>0.56610000000000005</v>
      </c>
    </row>
    <row r="137" spans="2:5">
      <c r="B137" s="124">
        <v>44803</v>
      </c>
      <c r="C137" s="125">
        <v>1008.0658</v>
      </c>
      <c r="D137" s="125">
        <v>1.1416999999999999</v>
      </c>
      <c r="E137" s="125">
        <v>1.1416999999999999</v>
      </c>
    </row>
    <row r="138" spans="2:5">
      <c r="B138" s="124">
        <v>44810</v>
      </c>
      <c r="C138" s="125">
        <v>1008.0658</v>
      </c>
      <c r="D138" s="125">
        <v>1.2406999999999999</v>
      </c>
      <c r="E138" s="125">
        <v>1.2406999999999999</v>
      </c>
    </row>
    <row r="139" spans="2:5">
      <c r="B139" s="124">
        <v>44817</v>
      </c>
      <c r="C139" s="125">
        <v>1008.0658</v>
      </c>
      <c r="D139" s="125">
        <v>0.77549999999999997</v>
      </c>
      <c r="E139" s="125">
        <v>0.77549999999999997</v>
      </c>
    </row>
    <row r="140" spans="2:5">
      <c r="B140" s="124">
        <v>44838</v>
      </c>
      <c r="C140" s="125">
        <v>1008.0658</v>
      </c>
      <c r="D140" s="125">
        <v>1.6760999999999999</v>
      </c>
      <c r="E140" s="125">
        <v>1.6760999999999999</v>
      </c>
    </row>
    <row r="141" spans="2:5">
      <c r="B141" s="124">
        <v>44852</v>
      </c>
      <c r="C141" s="125">
        <v>1008.0658</v>
      </c>
      <c r="D141" s="125">
        <v>1.0087999999999999</v>
      </c>
      <c r="E141" s="125">
        <v>1.0087999999999999</v>
      </c>
    </row>
    <row r="142" spans="2:5">
      <c r="B142" s="124">
        <v>44859</v>
      </c>
      <c r="C142" s="125">
        <v>1008.0658</v>
      </c>
      <c r="D142" s="125">
        <v>1.1137999999999999</v>
      </c>
      <c r="E142" s="125">
        <v>1.1137999999999999</v>
      </c>
    </row>
    <row r="143" spans="2:5">
      <c r="B143" s="124">
        <v>44866</v>
      </c>
      <c r="C143" s="125">
        <v>1008.0658</v>
      </c>
      <c r="D143" s="125">
        <v>1.2554000000000001</v>
      </c>
      <c r="E143" s="125">
        <v>1.2554000000000001</v>
      </c>
    </row>
    <row r="144" spans="2:5">
      <c r="B144" s="124">
        <v>44874</v>
      </c>
      <c r="C144" s="125">
        <v>1008.0658</v>
      </c>
      <c r="D144" s="125">
        <v>1.5335000000000001</v>
      </c>
      <c r="E144" s="125">
        <v>1.5335000000000001</v>
      </c>
    </row>
    <row r="145" spans="1:256">
      <c r="B145" s="124">
        <v>44880</v>
      </c>
      <c r="C145" s="125">
        <v>1008.0658</v>
      </c>
      <c r="D145" s="125">
        <v>1.1775</v>
      </c>
      <c r="E145" s="125">
        <v>1.1775</v>
      </c>
    </row>
    <row r="146" spans="1:256">
      <c r="B146" s="124">
        <v>44887</v>
      </c>
      <c r="C146" s="125">
        <v>1008.0658</v>
      </c>
      <c r="D146" s="125">
        <v>1.2259</v>
      </c>
      <c r="E146" s="125">
        <v>1.2259</v>
      </c>
    </row>
    <row r="147" spans="1:256">
      <c r="B147" s="124">
        <v>44894</v>
      </c>
      <c r="C147" s="125">
        <v>1008.0658</v>
      </c>
      <c r="D147" s="125">
        <v>1.3249</v>
      </c>
      <c r="E147" s="125">
        <v>1.3249</v>
      </c>
    </row>
    <row r="148" spans="1:256">
      <c r="B148" s="126"/>
      <c r="C148" s="127"/>
      <c r="D148" s="127"/>
      <c r="E148" s="127"/>
    </row>
    <row r="149" spans="1:256" ht="15.75">
      <c r="B149" s="387" t="s">
        <v>2074</v>
      </c>
      <c r="C149" s="387"/>
      <c r="D149" s="387"/>
      <c r="E149" s="387"/>
    </row>
    <row r="150" spans="1:256" s="120" customFormat="1" ht="38.25">
      <c r="B150" s="121" t="s">
        <v>2051</v>
      </c>
      <c r="C150" s="122" t="s">
        <v>2052</v>
      </c>
      <c r="D150" s="123" t="s">
        <v>2053</v>
      </c>
      <c r="E150" s="123" t="s">
        <v>2054</v>
      </c>
    </row>
    <row r="151" spans="1:256" s="128" customFormat="1">
      <c r="A151" s="119"/>
      <c r="B151" s="124" t="s">
        <v>2059</v>
      </c>
      <c r="C151" s="125">
        <v>1003.5288</v>
      </c>
      <c r="D151" s="125">
        <v>1.2543</v>
      </c>
      <c r="E151" s="125">
        <v>1.2543</v>
      </c>
      <c r="F151" s="119"/>
      <c r="G151" s="119"/>
      <c r="H151" s="119"/>
      <c r="I151" s="119"/>
      <c r="J151" s="119"/>
      <c r="K151" s="119"/>
      <c r="L151" s="119"/>
      <c r="M151" s="119"/>
      <c r="N151" s="119"/>
      <c r="O151" s="119"/>
      <c r="P151" s="119"/>
      <c r="Q151" s="119"/>
      <c r="R151" s="119"/>
      <c r="S151" s="119"/>
      <c r="T151" s="119"/>
      <c r="U151" s="119"/>
      <c r="V151" s="119"/>
      <c r="W151" s="119"/>
      <c r="X151" s="119"/>
      <c r="Y151" s="119"/>
      <c r="Z151" s="119"/>
      <c r="AA151" s="119"/>
      <c r="AB151" s="119"/>
      <c r="AC151" s="119"/>
      <c r="AD151" s="119"/>
      <c r="AE151" s="119"/>
      <c r="AF151" s="119"/>
      <c r="AG151" s="119"/>
      <c r="AH151" s="119"/>
      <c r="AI151" s="119"/>
      <c r="AJ151" s="119"/>
      <c r="AK151" s="119"/>
      <c r="AL151" s="119"/>
      <c r="AM151" s="119"/>
      <c r="AN151" s="119"/>
      <c r="AO151" s="119"/>
      <c r="AP151" s="119"/>
      <c r="AQ151" s="119"/>
      <c r="AR151" s="119"/>
      <c r="AS151" s="119"/>
      <c r="AT151" s="119"/>
      <c r="AU151" s="119"/>
      <c r="AV151" s="119"/>
      <c r="AW151" s="119"/>
      <c r="AX151" s="119"/>
      <c r="AY151" s="119"/>
      <c r="AZ151" s="119"/>
      <c r="BA151" s="119"/>
      <c r="BB151" s="119"/>
      <c r="BC151" s="119"/>
      <c r="BD151" s="119"/>
      <c r="BE151" s="119"/>
      <c r="BF151" s="119"/>
      <c r="BG151" s="119"/>
      <c r="BH151" s="119"/>
      <c r="BI151" s="119"/>
      <c r="BJ151" s="119"/>
      <c r="BK151" s="119"/>
      <c r="BL151" s="119"/>
      <c r="BM151" s="119"/>
      <c r="BN151" s="119"/>
      <c r="BO151" s="119"/>
      <c r="BP151" s="119"/>
      <c r="BQ151" s="119"/>
      <c r="BR151" s="119"/>
      <c r="BS151" s="119"/>
      <c r="BT151" s="119"/>
      <c r="BU151" s="119"/>
      <c r="BV151" s="119"/>
      <c r="BW151" s="119"/>
      <c r="BX151" s="119"/>
      <c r="BY151" s="119"/>
      <c r="BZ151" s="119"/>
      <c r="CA151" s="119"/>
      <c r="CB151" s="119"/>
      <c r="CC151" s="119"/>
      <c r="CD151" s="119"/>
      <c r="CE151" s="119"/>
      <c r="CF151" s="119"/>
      <c r="CG151" s="119"/>
      <c r="CH151" s="119"/>
      <c r="CI151" s="119"/>
      <c r="CJ151" s="119"/>
      <c r="CK151" s="119"/>
      <c r="CL151" s="119"/>
      <c r="CM151" s="119"/>
      <c r="CN151" s="119"/>
      <c r="CO151" s="119"/>
      <c r="CP151" s="119"/>
      <c r="CQ151" s="119"/>
      <c r="CR151" s="119"/>
      <c r="CS151" s="119"/>
      <c r="CT151" s="119"/>
      <c r="CU151" s="119"/>
      <c r="CV151" s="119"/>
      <c r="CW151" s="119"/>
      <c r="CX151" s="119"/>
      <c r="CY151" s="119"/>
      <c r="CZ151" s="119"/>
      <c r="DA151" s="119"/>
      <c r="DB151" s="119"/>
      <c r="DC151" s="119"/>
      <c r="DD151" s="119"/>
      <c r="DE151" s="119"/>
      <c r="DF151" s="119"/>
      <c r="DG151" s="119"/>
      <c r="DH151" s="119"/>
      <c r="DI151" s="119"/>
      <c r="DJ151" s="119"/>
      <c r="DK151" s="119"/>
      <c r="DL151" s="119"/>
      <c r="DM151" s="119"/>
      <c r="DN151" s="119"/>
      <c r="DO151" s="119"/>
      <c r="DP151" s="119"/>
      <c r="DQ151" s="119"/>
      <c r="DR151" s="119"/>
      <c r="DS151" s="119"/>
      <c r="DT151" s="119"/>
      <c r="DU151" s="119"/>
      <c r="DV151" s="119"/>
      <c r="DW151" s="119"/>
      <c r="DX151" s="119"/>
      <c r="DY151" s="119"/>
      <c r="DZ151" s="119"/>
      <c r="EA151" s="119"/>
      <c r="EB151" s="119"/>
      <c r="EC151" s="119"/>
      <c r="ED151" s="119"/>
      <c r="EE151" s="119"/>
      <c r="EF151" s="119"/>
      <c r="EG151" s="119"/>
      <c r="EH151" s="119"/>
      <c r="EI151" s="119"/>
      <c r="EJ151" s="119"/>
      <c r="EK151" s="119"/>
      <c r="EL151" s="119"/>
      <c r="EM151" s="119"/>
      <c r="EN151" s="119"/>
      <c r="EO151" s="119"/>
      <c r="EP151" s="119"/>
      <c r="EQ151" s="119"/>
      <c r="ER151" s="119"/>
      <c r="ES151" s="119"/>
      <c r="ET151" s="119"/>
      <c r="EU151" s="119"/>
      <c r="EV151" s="119"/>
      <c r="EW151" s="119"/>
      <c r="EX151" s="119"/>
      <c r="EY151" s="119"/>
      <c r="EZ151" s="119"/>
      <c r="FA151" s="119"/>
      <c r="FB151" s="119"/>
      <c r="FC151" s="119"/>
      <c r="FD151" s="119"/>
      <c r="FE151" s="119"/>
      <c r="FF151" s="119"/>
      <c r="FG151" s="119"/>
      <c r="FH151" s="119"/>
      <c r="FI151" s="119"/>
      <c r="FJ151" s="119"/>
      <c r="FK151" s="119"/>
      <c r="FL151" s="119"/>
      <c r="FM151" s="119"/>
      <c r="FN151" s="119"/>
      <c r="FO151" s="119"/>
      <c r="FP151" s="119"/>
      <c r="FQ151" s="119"/>
      <c r="FR151" s="119"/>
      <c r="FS151" s="119"/>
      <c r="FT151" s="119"/>
      <c r="FU151" s="119"/>
      <c r="FV151" s="119"/>
      <c r="FW151" s="119"/>
      <c r="FX151" s="119"/>
      <c r="FY151" s="119"/>
      <c r="FZ151" s="119"/>
      <c r="GA151" s="119"/>
      <c r="GB151" s="119"/>
      <c r="GC151" s="119"/>
      <c r="GD151" s="119"/>
      <c r="GE151" s="119"/>
      <c r="GF151" s="119"/>
      <c r="GG151" s="119"/>
      <c r="GH151" s="119"/>
      <c r="GI151" s="119"/>
      <c r="GJ151" s="119"/>
      <c r="GK151" s="119"/>
      <c r="GL151" s="119"/>
      <c r="GM151" s="119"/>
      <c r="GN151" s="119"/>
      <c r="GO151" s="119"/>
      <c r="GP151" s="119"/>
      <c r="GQ151" s="119"/>
      <c r="GR151" s="119"/>
      <c r="GS151" s="119"/>
      <c r="GT151" s="119"/>
      <c r="GU151" s="119"/>
      <c r="GV151" s="119"/>
      <c r="GW151" s="119"/>
      <c r="GX151" s="119"/>
      <c r="GY151" s="119"/>
      <c r="GZ151" s="119"/>
      <c r="HA151" s="119"/>
      <c r="HB151" s="119"/>
      <c r="HC151" s="119"/>
      <c r="HD151" s="119"/>
      <c r="HE151" s="119"/>
      <c r="HF151" s="119"/>
      <c r="HG151" s="119"/>
      <c r="HH151" s="119"/>
      <c r="HI151" s="119"/>
      <c r="HJ151" s="119"/>
      <c r="HK151" s="119"/>
      <c r="HL151" s="119"/>
      <c r="HM151" s="119"/>
      <c r="HN151" s="119"/>
      <c r="HO151" s="119"/>
      <c r="HP151" s="119"/>
      <c r="HQ151" s="119"/>
      <c r="HR151" s="119"/>
      <c r="HS151" s="119"/>
      <c r="HT151" s="119"/>
      <c r="HU151" s="119"/>
      <c r="HV151" s="119"/>
      <c r="HW151" s="119"/>
      <c r="HX151" s="119"/>
      <c r="HY151" s="119"/>
      <c r="HZ151" s="119"/>
      <c r="IA151" s="119"/>
      <c r="IB151" s="119"/>
      <c r="IC151" s="119"/>
      <c r="ID151" s="119"/>
      <c r="IE151" s="119"/>
      <c r="IF151" s="119"/>
      <c r="IG151" s="119"/>
      <c r="IH151" s="119"/>
      <c r="II151" s="119"/>
      <c r="IJ151" s="119"/>
      <c r="IK151" s="119"/>
      <c r="IL151" s="119"/>
      <c r="IM151" s="119"/>
      <c r="IN151" s="119"/>
      <c r="IO151" s="119"/>
      <c r="IP151" s="119"/>
      <c r="IQ151" s="119"/>
      <c r="IR151" s="119"/>
      <c r="IS151" s="119"/>
      <c r="IT151" s="119"/>
      <c r="IU151" s="119"/>
      <c r="IV151" s="119"/>
    </row>
    <row r="152" spans="1:256" s="128" customFormat="1">
      <c r="A152" s="119"/>
      <c r="B152" s="124" t="s">
        <v>2060</v>
      </c>
      <c r="C152" s="125">
        <v>1003.5288</v>
      </c>
      <c r="D152" s="125">
        <v>4.8505000000000003</v>
      </c>
      <c r="E152" s="125">
        <v>4.8505000000000003</v>
      </c>
      <c r="F152" s="119"/>
      <c r="G152" s="119"/>
      <c r="H152" s="119"/>
      <c r="I152" s="119"/>
      <c r="J152" s="119"/>
      <c r="K152" s="119"/>
      <c r="L152" s="119"/>
      <c r="M152" s="119"/>
      <c r="N152" s="119"/>
      <c r="O152" s="119"/>
      <c r="P152" s="119"/>
      <c r="Q152" s="119"/>
      <c r="R152" s="119"/>
      <c r="S152" s="119"/>
      <c r="T152" s="119"/>
      <c r="U152" s="119"/>
      <c r="V152" s="119"/>
      <c r="W152" s="119"/>
      <c r="X152" s="119"/>
      <c r="Y152" s="119"/>
      <c r="Z152" s="119"/>
      <c r="AA152" s="119"/>
      <c r="AB152" s="119"/>
      <c r="AC152" s="119"/>
      <c r="AD152" s="119"/>
      <c r="AE152" s="119"/>
      <c r="AF152" s="119"/>
      <c r="AG152" s="119"/>
      <c r="AH152" s="119"/>
      <c r="AI152" s="119"/>
      <c r="AJ152" s="119"/>
      <c r="AK152" s="119"/>
      <c r="AL152" s="119"/>
      <c r="AM152" s="119"/>
      <c r="AN152" s="119"/>
      <c r="AO152" s="119"/>
      <c r="AP152" s="119"/>
      <c r="AQ152" s="119"/>
      <c r="AR152" s="119"/>
      <c r="AS152" s="119"/>
      <c r="AT152" s="119"/>
      <c r="AU152" s="119"/>
      <c r="AV152" s="119"/>
      <c r="AW152" s="119"/>
      <c r="AX152" s="119"/>
      <c r="AY152" s="119"/>
      <c r="AZ152" s="119"/>
      <c r="BA152" s="119"/>
      <c r="BB152" s="119"/>
      <c r="BC152" s="119"/>
      <c r="BD152" s="119"/>
      <c r="BE152" s="119"/>
      <c r="BF152" s="119"/>
      <c r="BG152" s="119"/>
      <c r="BH152" s="119"/>
      <c r="BI152" s="119"/>
      <c r="BJ152" s="119"/>
      <c r="BK152" s="119"/>
      <c r="BL152" s="119"/>
      <c r="BM152" s="119"/>
      <c r="BN152" s="119"/>
      <c r="BO152" s="119"/>
      <c r="BP152" s="119"/>
      <c r="BQ152" s="119"/>
      <c r="BR152" s="119"/>
      <c r="BS152" s="119"/>
      <c r="BT152" s="119"/>
      <c r="BU152" s="119"/>
      <c r="BV152" s="119"/>
      <c r="BW152" s="119"/>
      <c r="BX152" s="119"/>
      <c r="BY152" s="119"/>
      <c r="BZ152" s="119"/>
      <c r="CA152" s="119"/>
      <c r="CB152" s="119"/>
      <c r="CC152" s="119"/>
      <c r="CD152" s="119"/>
      <c r="CE152" s="119"/>
      <c r="CF152" s="119"/>
      <c r="CG152" s="119"/>
      <c r="CH152" s="119"/>
      <c r="CI152" s="119"/>
      <c r="CJ152" s="119"/>
      <c r="CK152" s="119"/>
      <c r="CL152" s="119"/>
      <c r="CM152" s="119"/>
      <c r="CN152" s="119"/>
      <c r="CO152" s="119"/>
      <c r="CP152" s="119"/>
      <c r="CQ152" s="119"/>
      <c r="CR152" s="119"/>
      <c r="CS152" s="119"/>
      <c r="CT152" s="119"/>
      <c r="CU152" s="119"/>
      <c r="CV152" s="119"/>
      <c r="CW152" s="119"/>
      <c r="CX152" s="119"/>
      <c r="CY152" s="119"/>
      <c r="CZ152" s="119"/>
      <c r="DA152" s="119"/>
      <c r="DB152" s="119"/>
      <c r="DC152" s="119"/>
      <c r="DD152" s="119"/>
      <c r="DE152" s="119"/>
      <c r="DF152" s="119"/>
      <c r="DG152" s="119"/>
      <c r="DH152" s="119"/>
      <c r="DI152" s="119"/>
      <c r="DJ152" s="119"/>
      <c r="DK152" s="119"/>
      <c r="DL152" s="119"/>
      <c r="DM152" s="119"/>
      <c r="DN152" s="119"/>
      <c r="DO152" s="119"/>
      <c r="DP152" s="119"/>
      <c r="DQ152" s="119"/>
      <c r="DR152" s="119"/>
      <c r="DS152" s="119"/>
      <c r="DT152" s="119"/>
      <c r="DU152" s="119"/>
      <c r="DV152" s="119"/>
      <c r="DW152" s="119"/>
      <c r="DX152" s="119"/>
      <c r="DY152" s="119"/>
      <c r="DZ152" s="119"/>
      <c r="EA152" s="119"/>
      <c r="EB152" s="119"/>
      <c r="EC152" s="119"/>
      <c r="ED152" s="119"/>
      <c r="EE152" s="119"/>
      <c r="EF152" s="119"/>
      <c r="EG152" s="119"/>
      <c r="EH152" s="119"/>
      <c r="EI152" s="119"/>
      <c r="EJ152" s="119"/>
      <c r="EK152" s="119"/>
      <c r="EL152" s="119"/>
      <c r="EM152" s="119"/>
      <c r="EN152" s="119"/>
      <c r="EO152" s="119"/>
      <c r="EP152" s="119"/>
      <c r="EQ152" s="119"/>
      <c r="ER152" s="119"/>
      <c r="ES152" s="119"/>
      <c r="ET152" s="119"/>
      <c r="EU152" s="119"/>
      <c r="EV152" s="119"/>
      <c r="EW152" s="119"/>
      <c r="EX152" s="119"/>
      <c r="EY152" s="119"/>
      <c r="EZ152" s="119"/>
      <c r="FA152" s="119"/>
      <c r="FB152" s="119"/>
      <c r="FC152" s="119"/>
      <c r="FD152" s="119"/>
      <c r="FE152" s="119"/>
      <c r="FF152" s="119"/>
      <c r="FG152" s="119"/>
      <c r="FH152" s="119"/>
      <c r="FI152" s="119"/>
      <c r="FJ152" s="119"/>
      <c r="FK152" s="119"/>
      <c r="FL152" s="119"/>
      <c r="FM152" s="119"/>
      <c r="FN152" s="119"/>
      <c r="FO152" s="119"/>
      <c r="FP152" s="119"/>
      <c r="FQ152" s="119"/>
      <c r="FR152" s="119"/>
      <c r="FS152" s="119"/>
      <c r="FT152" s="119"/>
      <c r="FU152" s="119"/>
      <c r="FV152" s="119"/>
      <c r="FW152" s="119"/>
      <c r="FX152" s="119"/>
      <c r="FY152" s="119"/>
      <c r="FZ152" s="119"/>
      <c r="GA152" s="119"/>
      <c r="GB152" s="119"/>
      <c r="GC152" s="119"/>
      <c r="GD152" s="119"/>
      <c r="GE152" s="119"/>
      <c r="GF152" s="119"/>
      <c r="GG152" s="119"/>
      <c r="GH152" s="119"/>
      <c r="GI152" s="119"/>
      <c r="GJ152" s="119"/>
      <c r="GK152" s="119"/>
      <c r="GL152" s="119"/>
      <c r="GM152" s="119"/>
      <c r="GN152" s="119"/>
      <c r="GO152" s="119"/>
      <c r="GP152" s="119"/>
      <c r="GQ152" s="119"/>
      <c r="GR152" s="119"/>
      <c r="GS152" s="119"/>
      <c r="GT152" s="119"/>
      <c r="GU152" s="119"/>
      <c r="GV152" s="119"/>
      <c r="GW152" s="119"/>
      <c r="GX152" s="119"/>
      <c r="GY152" s="119"/>
      <c r="GZ152" s="119"/>
      <c r="HA152" s="119"/>
      <c r="HB152" s="119"/>
      <c r="HC152" s="119"/>
      <c r="HD152" s="119"/>
      <c r="HE152" s="119"/>
      <c r="HF152" s="119"/>
      <c r="HG152" s="119"/>
      <c r="HH152" s="119"/>
      <c r="HI152" s="119"/>
      <c r="HJ152" s="119"/>
      <c r="HK152" s="119"/>
      <c r="HL152" s="119"/>
      <c r="HM152" s="119"/>
      <c r="HN152" s="119"/>
      <c r="HO152" s="119"/>
      <c r="HP152" s="119"/>
      <c r="HQ152" s="119"/>
      <c r="HR152" s="119"/>
      <c r="HS152" s="119"/>
      <c r="HT152" s="119"/>
      <c r="HU152" s="119"/>
      <c r="HV152" s="119"/>
      <c r="HW152" s="119"/>
      <c r="HX152" s="119"/>
      <c r="HY152" s="119"/>
      <c r="HZ152" s="119"/>
      <c r="IA152" s="119"/>
      <c r="IB152" s="119"/>
      <c r="IC152" s="119"/>
      <c r="ID152" s="119"/>
      <c r="IE152" s="119"/>
      <c r="IF152" s="119"/>
      <c r="IG152" s="119"/>
      <c r="IH152" s="119"/>
      <c r="II152" s="119"/>
      <c r="IJ152" s="119"/>
      <c r="IK152" s="119"/>
      <c r="IL152" s="119"/>
      <c r="IM152" s="119"/>
      <c r="IN152" s="119"/>
      <c r="IO152" s="119"/>
      <c r="IP152" s="119"/>
      <c r="IQ152" s="119"/>
      <c r="IR152" s="119"/>
      <c r="IS152" s="119"/>
      <c r="IT152" s="119"/>
      <c r="IU152" s="119"/>
      <c r="IV152" s="119"/>
    </row>
    <row r="153" spans="1:256" s="128" customFormat="1">
      <c r="A153" s="119"/>
      <c r="B153" s="124" t="s">
        <v>2061</v>
      </c>
      <c r="C153" s="125">
        <v>1003.5288</v>
      </c>
      <c r="D153" s="125">
        <v>5.0201000000000002</v>
      </c>
      <c r="E153" s="125">
        <v>5.0201000000000002</v>
      </c>
      <c r="F153" s="119"/>
      <c r="G153" s="119"/>
      <c r="H153" s="119"/>
      <c r="I153" s="119"/>
      <c r="J153" s="119"/>
      <c r="K153" s="119"/>
      <c r="L153" s="119"/>
      <c r="M153" s="119"/>
      <c r="N153" s="119"/>
      <c r="O153" s="119"/>
      <c r="P153" s="119"/>
      <c r="Q153" s="119"/>
      <c r="R153" s="119"/>
      <c r="S153" s="119"/>
      <c r="T153" s="119"/>
      <c r="U153" s="119"/>
      <c r="V153" s="119"/>
      <c r="W153" s="119"/>
      <c r="X153" s="119"/>
      <c r="Y153" s="119"/>
      <c r="Z153" s="119"/>
      <c r="AA153" s="119"/>
      <c r="AB153" s="119"/>
      <c r="AC153" s="119"/>
      <c r="AD153" s="119"/>
      <c r="AE153" s="119"/>
      <c r="AF153" s="119"/>
      <c r="AG153" s="119"/>
      <c r="AH153" s="119"/>
      <c r="AI153" s="119"/>
      <c r="AJ153" s="119"/>
      <c r="AK153" s="119"/>
      <c r="AL153" s="119"/>
      <c r="AM153" s="119"/>
      <c r="AN153" s="119"/>
      <c r="AO153" s="119"/>
      <c r="AP153" s="119"/>
      <c r="AQ153" s="119"/>
      <c r="AR153" s="119"/>
      <c r="AS153" s="119"/>
      <c r="AT153" s="119"/>
      <c r="AU153" s="119"/>
      <c r="AV153" s="119"/>
      <c r="AW153" s="119"/>
      <c r="AX153" s="119"/>
      <c r="AY153" s="119"/>
      <c r="AZ153" s="119"/>
      <c r="BA153" s="119"/>
      <c r="BB153" s="119"/>
      <c r="BC153" s="119"/>
      <c r="BD153" s="119"/>
      <c r="BE153" s="119"/>
      <c r="BF153" s="119"/>
      <c r="BG153" s="119"/>
      <c r="BH153" s="119"/>
      <c r="BI153" s="119"/>
      <c r="BJ153" s="119"/>
      <c r="BK153" s="119"/>
      <c r="BL153" s="119"/>
      <c r="BM153" s="119"/>
      <c r="BN153" s="119"/>
      <c r="BO153" s="119"/>
      <c r="BP153" s="119"/>
      <c r="BQ153" s="119"/>
      <c r="BR153" s="119"/>
      <c r="BS153" s="119"/>
      <c r="BT153" s="119"/>
      <c r="BU153" s="119"/>
      <c r="BV153" s="119"/>
      <c r="BW153" s="119"/>
      <c r="BX153" s="119"/>
      <c r="BY153" s="119"/>
      <c r="BZ153" s="119"/>
      <c r="CA153" s="119"/>
      <c r="CB153" s="119"/>
      <c r="CC153" s="119"/>
      <c r="CD153" s="119"/>
      <c r="CE153" s="119"/>
      <c r="CF153" s="119"/>
      <c r="CG153" s="119"/>
      <c r="CH153" s="119"/>
      <c r="CI153" s="119"/>
      <c r="CJ153" s="119"/>
      <c r="CK153" s="119"/>
      <c r="CL153" s="119"/>
      <c r="CM153" s="119"/>
      <c r="CN153" s="119"/>
      <c r="CO153" s="119"/>
      <c r="CP153" s="119"/>
      <c r="CQ153" s="119"/>
      <c r="CR153" s="119"/>
      <c r="CS153" s="119"/>
      <c r="CT153" s="119"/>
      <c r="CU153" s="119"/>
      <c r="CV153" s="119"/>
      <c r="CW153" s="119"/>
      <c r="CX153" s="119"/>
      <c r="CY153" s="119"/>
      <c r="CZ153" s="119"/>
      <c r="DA153" s="119"/>
      <c r="DB153" s="119"/>
      <c r="DC153" s="119"/>
      <c r="DD153" s="119"/>
      <c r="DE153" s="119"/>
      <c r="DF153" s="119"/>
      <c r="DG153" s="119"/>
      <c r="DH153" s="119"/>
      <c r="DI153" s="119"/>
      <c r="DJ153" s="119"/>
      <c r="DK153" s="119"/>
      <c r="DL153" s="119"/>
      <c r="DM153" s="119"/>
      <c r="DN153" s="119"/>
      <c r="DO153" s="119"/>
      <c r="DP153" s="119"/>
      <c r="DQ153" s="119"/>
      <c r="DR153" s="119"/>
      <c r="DS153" s="119"/>
      <c r="DT153" s="119"/>
      <c r="DU153" s="119"/>
      <c r="DV153" s="119"/>
      <c r="DW153" s="119"/>
      <c r="DX153" s="119"/>
      <c r="DY153" s="119"/>
      <c r="DZ153" s="119"/>
      <c r="EA153" s="119"/>
      <c r="EB153" s="119"/>
      <c r="EC153" s="119"/>
      <c r="ED153" s="119"/>
      <c r="EE153" s="119"/>
      <c r="EF153" s="119"/>
      <c r="EG153" s="119"/>
      <c r="EH153" s="119"/>
      <c r="EI153" s="119"/>
      <c r="EJ153" s="119"/>
      <c r="EK153" s="119"/>
      <c r="EL153" s="119"/>
      <c r="EM153" s="119"/>
      <c r="EN153" s="119"/>
      <c r="EO153" s="119"/>
      <c r="EP153" s="119"/>
      <c r="EQ153" s="119"/>
      <c r="ER153" s="119"/>
      <c r="ES153" s="119"/>
      <c r="ET153" s="119"/>
      <c r="EU153" s="119"/>
      <c r="EV153" s="119"/>
      <c r="EW153" s="119"/>
      <c r="EX153" s="119"/>
      <c r="EY153" s="119"/>
      <c r="EZ153" s="119"/>
      <c r="FA153" s="119"/>
      <c r="FB153" s="119"/>
      <c r="FC153" s="119"/>
      <c r="FD153" s="119"/>
      <c r="FE153" s="119"/>
      <c r="FF153" s="119"/>
      <c r="FG153" s="119"/>
      <c r="FH153" s="119"/>
      <c r="FI153" s="119"/>
      <c r="FJ153" s="119"/>
      <c r="FK153" s="119"/>
      <c r="FL153" s="119"/>
      <c r="FM153" s="119"/>
      <c r="FN153" s="119"/>
      <c r="FO153" s="119"/>
      <c r="FP153" s="119"/>
      <c r="FQ153" s="119"/>
      <c r="FR153" s="119"/>
      <c r="FS153" s="119"/>
      <c r="FT153" s="119"/>
      <c r="FU153" s="119"/>
      <c r="FV153" s="119"/>
      <c r="FW153" s="119"/>
      <c r="FX153" s="119"/>
      <c r="FY153" s="119"/>
      <c r="FZ153" s="119"/>
      <c r="GA153" s="119"/>
      <c r="GB153" s="119"/>
      <c r="GC153" s="119"/>
      <c r="GD153" s="119"/>
      <c r="GE153" s="119"/>
      <c r="GF153" s="119"/>
      <c r="GG153" s="119"/>
      <c r="GH153" s="119"/>
      <c r="GI153" s="119"/>
      <c r="GJ153" s="119"/>
      <c r="GK153" s="119"/>
      <c r="GL153" s="119"/>
      <c r="GM153" s="119"/>
      <c r="GN153" s="119"/>
      <c r="GO153" s="119"/>
      <c r="GP153" s="119"/>
      <c r="GQ153" s="119"/>
      <c r="GR153" s="119"/>
      <c r="GS153" s="119"/>
      <c r="GT153" s="119"/>
      <c r="GU153" s="119"/>
      <c r="GV153" s="119"/>
      <c r="GW153" s="119"/>
      <c r="GX153" s="119"/>
      <c r="GY153" s="119"/>
      <c r="GZ153" s="119"/>
      <c r="HA153" s="119"/>
      <c r="HB153" s="119"/>
      <c r="HC153" s="119"/>
      <c r="HD153" s="119"/>
      <c r="HE153" s="119"/>
      <c r="HF153" s="119"/>
      <c r="HG153" s="119"/>
      <c r="HH153" s="119"/>
      <c r="HI153" s="119"/>
      <c r="HJ153" s="119"/>
      <c r="HK153" s="119"/>
      <c r="HL153" s="119"/>
      <c r="HM153" s="119"/>
      <c r="HN153" s="119"/>
      <c r="HO153" s="119"/>
      <c r="HP153" s="119"/>
      <c r="HQ153" s="119"/>
      <c r="HR153" s="119"/>
      <c r="HS153" s="119"/>
      <c r="HT153" s="119"/>
      <c r="HU153" s="119"/>
      <c r="HV153" s="119"/>
      <c r="HW153" s="119"/>
      <c r="HX153" s="119"/>
      <c r="HY153" s="119"/>
      <c r="HZ153" s="119"/>
      <c r="IA153" s="119"/>
      <c r="IB153" s="119"/>
      <c r="IC153" s="119"/>
      <c r="ID153" s="119"/>
      <c r="IE153" s="119"/>
      <c r="IF153" s="119"/>
      <c r="IG153" s="119"/>
      <c r="IH153" s="119"/>
      <c r="II153" s="119"/>
      <c r="IJ153" s="119"/>
      <c r="IK153" s="119"/>
      <c r="IL153" s="119"/>
      <c r="IM153" s="119"/>
      <c r="IN153" s="119"/>
      <c r="IO153" s="119"/>
      <c r="IP153" s="119"/>
      <c r="IQ153" s="119"/>
      <c r="IR153" s="119"/>
      <c r="IS153" s="119"/>
      <c r="IT153" s="119"/>
      <c r="IU153" s="119"/>
      <c r="IV153" s="119"/>
    </row>
    <row r="154" spans="1:256" s="128" customFormat="1">
      <c r="A154" s="119"/>
      <c r="B154" s="124" t="s">
        <v>2062</v>
      </c>
      <c r="C154" s="125">
        <v>1003.5288</v>
      </c>
      <c r="D154" s="125">
        <v>2.3268</v>
      </c>
      <c r="E154" s="125">
        <v>2.3268</v>
      </c>
      <c r="F154" s="119"/>
      <c r="G154" s="119"/>
      <c r="H154" s="119"/>
      <c r="I154" s="119"/>
      <c r="J154" s="119"/>
      <c r="K154" s="119"/>
      <c r="L154" s="119"/>
      <c r="M154" s="119"/>
      <c r="N154" s="119"/>
      <c r="O154" s="119"/>
      <c r="P154" s="119"/>
      <c r="Q154" s="119"/>
      <c r="R154" s="119"/>
      <c r="S154" s="119"/>
      <c r="T154" s="119"/>
      <c r="U154" s="119"/>
      <c r="V154" s="119"/>
      <c r="W154" s="119"/>
      <c r="X154" s="119"/>
      <c r="Y154" s="119"/>
      <c r="Z154" s="119"/>
      <c r="AA154" s="119"/>
      <c r="AB154" s="119"/>
      <c r="AC154" s="119"/>
      <c r="AD154" s="119"/>
      <c r="AE154" s="119"/>
      <c r="AF154" s="119"/>
      <c r="AG154" s="119"/>
      <c r="AH154" s="119"/>
      <c r="AI154" s="119"/>
      <c r="AJ154" s="119"/>
      <c r="AK154" s="119"/>
      <c r="AL154" s="119"/>
      <c r="AM154" s="119"/>
      <c r="AN154" s="119"/>
      <c r="AO154" s="119"/>
      <c r="AP154" s="119"/>
      <c r="AQ154" s="119"/>
      <c r="AR154" s="119"/>
      <c r="AS154" s="119"/>
      <c r="AT154" s="119"/>
      <c r="AU154" s="119"/>
      <c r="AV154" s="119"/>
      <c r="AW154" s="119"/>
      <c r="AX154" s="119"/>
      <c r="AY154" s="119"/>
      <c r="AZ154" s="119"/>
      <c r="BA154" s="119"/>
      <c r="BB154" s="119"/>
      <c r="BC154" s="119"/>
      <c r="BD154" s="119"/>
      <c r="BE154" s="119"/>
      <c r="BF154" s="119"/>
      <c r="BG154" s="119"/>
      <c r="BH154" s="119"/>
      <c r="BI154" s="119"/>
      <c r="BJ154" s="119"/>
      <c r="BK154" s="119"/>
      <c r="BL154" s="119"/>
      <c r="BM154" s="119"/>
      <c r="BN154" s="119"/>
      <c r="BO154" s="119"/>
      <c r="BP154" s="119"/>
      <c r="BQ154" s="119"/>
      <c r="BR154" s="119"/>
      <c r="BS154" s="119"/>
      <c r="BT154" s="119"/>
      <c r="BU154" s="119"/>
      <c r="BV154" s="119"/>
      <c r="BW154" s="119"/>
      <c r="BX154" s="119"/>
      <c r="BY154" s="119"/>
      <c r="BZ154" s="119"/>
      <c r="CA154" s="119"/>
      <c r="CB154" s="119"/>
      <c r="CC154" s="119"/>
      <c r="CD154" s="119"/>
      <c r="CE154" s="119"/>
      <c r="CF154" s="119"/>
      <c r="CG154" s="119"/>
      <c r="CH154" s="119"/>
      <c r="CI154" s="119"/>
      <c r="CJ154" s="119"/>
      <c r="CK154" s="119"/>
      <c r="CL154" s="119"/>
      <c r="CM154" s="119"/>
      <c r="CN154" s="119"/>
      <c r="CO154" s="119"/>
      <c r="CP154" s="119"/>
      <c r="CQ154" s="119"/>
      <c r="CR154" s="119"/>
      <c r="CS154" s="119"/>
      <c r="CT154" s="119"/>
      <c r="CU154" s="119"/>
      <c r="CV154" s="119"/>
      <c r="CW154" s="119"/>
      <c r="CX154" s="119"/>
      <c r="CY154" s="119"/>
      <c r="CZ154" s="119"/>
      <c r="DA154" s="119"/>
      <c r="DB154" s="119"/>
      <c r="DC154" s="119"/>
      <c r="DD154" s="119"/>
      <c r="DE154" s="119"/>
      <c r="DF154" s="119"/>
      <c r="DG154" s="119"/>
      <c r="DH154" s="119"/>
      <c r="DI154" s="119"/>
      <c r="DJ154" s="119"/>
      <c r="DK154" s="119"/>
      <c r="DL154" s="119"/>
      <c r="DM154" s="119"/>
      <c r="DN154" s="119"/>
      <c r="DO154" s="119"/>
      <c r="DP154" s="119"/>
      <c r="DQ154" s="119"/>
      <c r="DR154" s="119"/>
      <c r="DS154" s="119"/>
      <c r="DT154" s="119"/>
      <c r="DU154" s="119"/>
      <c r="DV154" s="119"/>
      <c r="DW154" s="119"/>
      <c r="DX154" s="119"/>
      <c r="DY154" s="119"/>
      <c r="DZ154" s="119"/>
      <c r="EA154" s="119"/>
      <c r="EB154" s="119"/>
      <c r="EC154" s="119"/>
      <c r="ED154" s="119"/>
      <c r="EE154" s="119"/>
      <c r="EF154" s="119"/>
      <c r="EG154" s="119"/>
      <c r="EH154" s="119"/>
      <c r="EI154" s="119"/>
      <c r="EJ154" s="119"/>
      <c r="EK154" s="119"/>
      <c r="EL154" s="119"/>
      <c r="EM154" s="119"/>
      <c r="EN154" s="119"/>
      <c r="EO154" s="119"/>
      <c r="EP154" s="119"/>
      <c r="EQ154" s="119"/>
      <c r="ER154" s="119"/>
      <c r="ES154" s="119"/>
      <c r="ET154" s="119"/>
      <c r="EU154" s="119"/>
      <c r="EV154" s="119"/>
      <c r="EW154" s="119"/>
      <c r="EX154" s="119"/>
      <c r="EY154" s="119"/>
      <c r="EZ154" s="119"/>
      <c r="FA154" s="119"/>
      <c r="FB154" s="119"/>
      <c r="FC154" s="119"/>
      <c r="FD154" s="119"/>
      <c r="FE154" s="119"/>
      <c r="FF154" s="119"/>
      <c r="FG154" s="119"/>
      <c r="FH154" s="119"/>
      <c r="FI154" s="119"/>
      <c r="FJ154" s="119"/>
      <c r="FK154" s="119"/>
      <c r="FL154" s="119"/>
      <c r="FM154" s="119"/>
      <c r="FN154" s="119"/>
      <c r="FO154" s="119"/>
      <c r="FP154" s="119"/>
      <c r="FQ154" s="119"/>
      <c r="FR154" s="119"/>
      <c r="FS154" s="119"/>
      <c r="FT154" s="119"/>
      <c r="FU154" s="119"/>
      <c r="FV154" s="119"/>
      <c r="FW154" s="119"/>
      <c r="FX154" s="119"/>
      <c r="FY154" s="119"/>
      <c r="FZ154" s="119"/>
      <c r="GA154" s="119"/>
      <c r="GB154" s="119"/>
      <c r="GC154" s="119"/>
      <c r="GD154" s="119"/>
      <c r="GE154" s="119"/>
      <c r="GF154" s="119"/>
      <c r="GG154" s="119"/>
      <c r="GH154" s="119"/>
      <c r="GI154" s="119"/>
      <c r="GJ154" s="119"/>
      <c r="GK154" s="119"/>
      <c r="GL154" s="119"/>
      <c r="GM154" s="119"/>
      <c r="GN154" s="119"/>
      <c r="GO154" s="119"/>
      <c r="GP154" s="119"/>
      <c r="GQ154" s="119"/>
      <c r="GR154" s="119"/>
      <c r="GS154" s="119"/>
      <c r="GT154" s="119"/>
      <c r="GU154" s="119"/>
      <c r="GV154" s="119"/>
      <c r="GW154" s="119"/>
      <c r="GX154" s="119"/>
      <c r="GY154" s="119"/>
      <c r="GZ154" s="119"/>
      <c r="HA154" s="119"/>
      <c r="HB154" s="119"/>
      <c r="HC154" s="119"/>
      <c r="HD154" s="119"/>
      <c r="HE154" s="119"/>
      <c r="HF154" s="119"/>
      <c r="HG154" s="119"/>
      <c r="HH154" s="119"/>
      <c r="HI154" s="119"/>
      <c r="HJ154" s="119"/>
      <c r="HK154" s="119"/>
      <c r="HL154" s="119"/>
      <c r="HM154" s="119"/>
      <c r="HN154" s="119"/>
      <c r="HO154" s="119"/>
      <c r="HP154" s="119"/>
      <c r="HQ154" s="119"/>
      <c r="HR154" s="119"/>
      <c r="HS154" s="119"/>
      <c r="HT154" s="119"/>
      <c r="HU154" s="119"/>
      <c r="HV154" s="119"/>
      <c r="HW154" s="119"/>
      <c r="HX154" s="119"/>
      <c r="HY154" s="119"/>
      <c r="HZ154" s="119"/>
      <c r="IA154" s="119"/>
      <c r="IB154" s="119"/>
      <c r="IC154" s="119"/>
      <c r="ID154" s="119"/>
      <c r="IE154" s="119"/>
      <c r="IF154" s="119"/>
      <c r="IG154" s="119"/>
      <c r="IH154" s="119"/>
      <c r="II154" s="119"/>
      <c r="IJ154" s="119"/>
      <c r="IK154" s="119"/>
      <c r="IL154" s="119"/>
      <c r="IM154" s="119"/>
      <c r="IN154" s="119"/>
      <c r="IO154" s="119"/>
      <c r="IP154" s="119"/>
      <c r="IQ154" s="119"/>
      <c r="IR154" s="119"/>
      <c r="IS154" s="119"/>
      <c r="IT154" s="119"/>
      <c r="IU154" s="119"/>
      <c r="IV154" s="119"/>
    </row>
    <row r="155" spans="1:256" s="128" customFormat="1">
      <c r="A155" s="119"/>
      <c r="B155" s="124" t="s">
        <v>2063</v>
      </c>
      <c r="C155" s="125">
        <v>1003.5288</v>
      </c>
      <c r="D155" s="125">
        <v>4.0613999999999999</v>
      </c>
      <c r="E155" s="125">
        <v>4.0613999999999999</v>
      </c>
      <c r="F155" s="119"/>
      <c r="G155" s="119"/>
      <c r="H155" s="119"/>
      <c r="I155" s="119"/>
      <c r="J155" s="119"/>
      <c r="K155" s="119"/>
      <c r="L155" s="119"/>
      <c r="M155" s="119"/>
      <c r="N155" s="119"/>
      <c r="O155" s="119"/>
      <c r="P155" s="119"/>
      <c r="Q155" s="119"/>
      <c r="R155" s="119"/>
      <c r="S155" s="119"/>
      <c r="T155" s="119"/>
      <c r="U155" s="119"/>
      <c r="V155" s="119"/>
      <c r="W155" s="119"/>
      <c r="X155" s="119"/>
      <c r="Y155" s="119"/>
      <c r="Z155" s="119"/>
      <c r="AA155" s="119"/>
      <c r="AB155" s="119"/>
      <c r="AC155" s="119"/>
      <c r="AD155" s="119"/>
      <c r="AE155" s="119"/>
      <c r="AF155" s="119"/>
      <c r="AG155" s="119"/>
      <c r="AH155" s="119"/>
      <c r="AI155" s="119"/>
      <c r="AJ155" s="119"/>
      <c r="AK155" s="119"/>
      <c r="AL155" s="119"/>
      <c r="AM155" s="119"/>
      <c r="AN155" s="119"/>
      <c r="AO155" s="119"/>
      <c r="AP155" s="119"/>
      <c r="AQ155" s="119"/>
      <c r="AR155" s="119"/>
      <c r="AS155" s="119"/>
      <c r="AT155" s="119"/>
      <c r="AU155" s="119"/>
      <c r="AV155" s="119"/>
      <c r="AW155" s="119"/>
      <c r="AX155" s="119"/>
      <c r="AY155" s="119"/>
      <c r="AZ155" s="119"/>
      <c r="BA155" s="119"/>
      <c r="BB155" s="119"/>
      <c r="BC155" s="119"/>
      <c r="BD155" s="119"/>
      <c r="BE155" s="119"/>
      <c r="BF155" s="119"/>
      <c r="BG155" s="119"/>
      <c r="BH155" s="119"/>
      <c r="BI155" s="119"/>
      <c r="BJ155" s="119"/>
      <c r="BK155" s="119"/>
      <c r="BL155" s="119"/>
      <c r="BM155" s="119"/>
      <c r="BN155" s="119"/>
      <c r="BO155" s="119"/>
      <c r="BP155" s="119"/>
      <c r="BQ155" s="119"/>
      <c r="BR155" s="119"/>
      <c r="BS155" s="119"/>
      <c r="BT155" s="119"/>
      <c r="BU155" s="119"/>
      <c r="BV155" s="119"/>
      <c r="BW155" s="119"/>
      <c r="BX155" s="119"/>
      <c r="BY155" s="119"/>
      <c r="BZ155" s="119"/>
      <c r="CA155" s="119"/>
      <c r="CB155" s="119"/>
      <c r="CC155" s="119"/>
      <c r="CD155" s="119"/>
      <c r="CE155" s="119"/>
      <c r="CF155" s="119"/>
      <c r="CG155" s="119"/>
      <c r="CH155" s="119"/>
      <c r="CI155" s="119"/>
      <c r="CJ155" s="119"/>
      <c r="CK155" s="119"/>
      <c r="CL155" s="119"/>
      <c r="CM155" s="119"/>
      <c r="CN155" s="119"/>
      <c r="CO155" s="119"/>
      <c r="CP155" s="119"/>
      <c r="CQ155" s="119"/>
      <c r="CR155" s="119"/>
      <c r="CS155" s="119"/>
      <c r="CT155" s="119"/>
      <c r="CU155" s="119"/>
      <c r="CV155" s="119"/>
      <c r="CW155" s="119"/>
      <c r="CX155" s="119"/>
      <c r="CY155" s="119"/>
      <c r="CZ155" s="119"/>
      <c r="DA155" s="119"/>
      <c r="DB155" s="119"/>
      <c r="DC155" s="119"/>
      <c r="DD155" s="119"/>
      <c r="DE155" s="119"/>
      <c r="DF155" s="119"/>
      <c r="DG155" s="119"/>
      <c r="DH155" s="119"/>
      <c r="DI155" s="119"/>
      <c r="DJ155" s="119"/>
      <c r="DK155" s="119"/>
      <c r="DL155" s="119"/>
      <c r="DM155" s="119"/>
      <c r="DN155" s="119"/>
      <c r="DO155" s="119"/>
      <c r="DP155" s="119"/>
      <c r="DQ155" s="119"/>
      <c r="DR155" s="119"/>
      <c r="DS155" s="119"/>
      <c r="DT155" s="119"/>
      <c r="DU155" s="119"/>
      <c r="DV155" s="119"/>
      <c r="DW155" s="119"/>
      <c r="DX155" s="119"/>
      <c r="DY155" s="119"/>
      <c r="DZ155" s="119"/>
      <c r="EA155" s="119"/>
      <c r="EB155" s="119"/>
      <c r="EC155" s="119"/>
      <c r="ED155" s="119"/>
      <c r="EE155" s="119"/>
      <c r="EF155" s="119"/>
      <c r="EG155" s="119"/>
      <c r="EH155" s="119"/>
      <c r="EI155" s="119"/>
      <c r="EJ155" s="119"/>
      <c r="EK155" s="119"/>
      <c r="EL155" s="119"/>
      <c r="EM155" s="119"/>
      <c r="EN155" s="119"/>
      <c r="EO155" s="119"/>
      <c r="EP155" s="119"/>
      <c r="EQ155" s="119"/>
      <c r="ER155" s="119"/>
      <c r="ES155" s="119"/>
      <c r="ET155" s="119"/>
      <c r="EU155" s="119"/>
      <c r="EV155" s="119"/>
      <c r="EW155" s="119"/>
      <c r="EX155" s="119"/>
      <c r="EY155" s="119"/>
      <c r="EZ155" s="119"/>
      <c r="FA155" s="119"/>
      <c r="FB155" s="119"/>
      <c r="FC155" s="119"/>
      <c r="FD155" s="119"/>
      <c r="FE155" s="119"/>
      <c r="FF155" s="119"/>
      <c r="FG155" s="119"/>
      <c r="FH155" s="119"/>
      <c r="FI155" s="119"/>
      <c r="FJ155" s="119"/>
      <c r="FK155" s="119"/>
      <c r="FL155" s="119"/>
      <c r="FM155" s="119"/>
      <c r="FN155" s="119"/>
      <c r="FO155" s="119"/>
      <c r="FP155" s="119"/>
      <c r="FQ155" s="119"/>
      <c r="FR155" s="119"/>
      <c r="FS155" s="119"/>
      <c r="FT155" s="119"/>
      <c r="FU155" s="119"/>
      <c r="FV155" s="119"/>
      <c r="FW155" s="119"/>
      <c r="FX155" s="119"/>
      <c r="FY155" s="119"/>
      <c r="FZ155" s="119"/>
      <c r="GA155" s="119"/>
      <c r="GB155" s="119"/>
      <c r="GC155" s="119"/>
      <c r="GD155" s="119"/>
      <c r="GE155" s="119"/>
      <c r="GF155" s="119"/>
      <c r="GG155" s="119"/>
      <c r="GH155" s="119"/>
      <c r="GI155" s="119"/>
      <c r="GJ155" s="119"/>
      <c r="GK155" s="119"/>
      <c r="GL155" s="119"/>
      <c r="GM155" s="119"/>
      <c r="GN155" s="119"/>
      <c r="GO155" s="119"/>
      <c r="GP155" s="119"/>
      <c r="GQ155" s="119"/>
      <c r="GR155" s="119"/>
      <c r="GS155" s="119"/>
      <c r="GT155" s="119"/>
      <c r="GU155" s="119"/>
      <c r="GV155" s="119"/>
      <c r="GW155" s="119"/>
      <c r="GX155" s="119"/>
      <c r="GY155" s="119"/>
      <c r="GZ155" s="119"/>
      <c r="HA155" s="119"/>
      <c r="HB155" s="119"/>
      <c r="HC155" s="119"/>
      <c r="HD155" s="119"/>
      <c r="HE155" s="119"/>
      <c r="HF155" s="119"/>
      <c r="HG155" s="119"/>
      <c r="HH155" s="119"/>
      <c r="HI155" s="119"/>
      <c r="HJ155" s="119"/>
      <c r="HK155" s="119"/>
      <c r="HL155" s="119"/>
      <c r="HM155" s="119"/>
      <c r="HN155" s="119"/>
      <c r="HO155" s="119"/>
      <c r="HP155" s="119"/>
      <c r="HQ155" s="119"/>
      <c r="HR155" s="119"/>
      <c r="HS155" s="119"/>
      <c r="HT155" s="119"/>
      <c r="HU155" s="119"/>
      <c r="HV155" s="119"/>
      <c r="HW155" s="119"/>
      <c r="HX155" s="119"/>
      <c r="HY155" s="119"/>
      <c r="HZ155" s="119"/>
      <c r="IA155" s="119"/>
      <c r="IB155" s="119"/>
      <c r="IC155" s="119"/>
      <c r="ID155" s="119"/>
      <c r="IE155" s="119"/>
      <c r="IF155" s="119"/>
      <c r="IG155" s="119"/>
      <c r="IH155" s="119"/>
      <c r="II155" s="119"/>
      <c r="IJ155" s="119"/>
      <c r="IK155" s="119"/>
      <c r="IL155" s="119"/>
      <c r="IM155" s="119"/>
      <c r="IN155" s="119"/>
      <c r="IO155" s="119"/>
      <c r="IP155" s="119"/>
      <c r="IQ155" s="119"/>
      <c r="IR155" s="119"/>
      <c r="IS155" s="119"/>
      <c r="IT155" s="119"/>
      <c r="IU155" s="119"/>
      <c r="IV155" s="119"/>
    </row>
    <row r="156" spans="1:256" s="128" customFormat="1">
      <c r="A156" s="119"/>
      <c r="B156" s="124" t="s">
        <v>2064</v>
      </c>
      <c r="C156" s="125">
        <v>1003.5288</v>
      </c>
      <c r="D156" s="125">
        <v>2.6414</v>
      </c>
      <c r="E156" s="125">
        <v>2.6414</v>
      </c>
      <c r="F156" s="119"/>
      <c r="G156" s="119"/>
      <c r="H156" s="119"/>
      <c r="I156" s="119"/>
      <c r="J156" s="119"/>
      <c r="K156" s="119"/>
      <c r="L156" s="119"/>
      <c r="M156" s="119"/>
      <c r="N156" s="119"/>
      <c r="O156" s="119"/>
      <c r="P156" s="119"/>
      <c r="Q156" s="119"/>
      <c r="R156" s="119"/>
      <c r="S156" s="119"/>
      <c r="T156" s="119"/>
      <c r="U156" s="119"/>
      <c r="V156" s="119"/>
      <c r="W156" s="119"/>
      <c r="X156" s="119"/>
      <c r="Y156" s="119"/>
      <c r="Z156" s="119"/>
      <c r="AA156" s="119"/>
      <c r="AB156" s="119"/>
      <c r="AC156" s="119"/>
      <c r="AD156" s="119"/>
      <c r="AE156" s="119"/>
      <c r="AF156" s="119"/>
      <c r="AG156" s="119"/>
      <c r="AH156" s="119"/>
      <c r="AI156" s="119"/>
      <c r="AJ156" s="119"/>
      <c r="AK156" s="119"/>
      <c r="AL156" s="119"/>
      <c r="AM156" s="119"/>
      <c r="AN156" s="119"/>
      <c r="AO156" s="119"/>
      <c r="AP156" s="119"/>
      <c r="AQ156" s="119"/>
      <c r="AR156" s="119"/>
      <c r="AS156" s="119"/>
      <c r="AT156" s="119"/>
      <c r="AU156" s="119"/>
      <c r="AV156" s="119"/>
      <c r="AW156" s="119"/>
      <c r="AX156" s="119"/>
      <c r="AY156" s="119"/>
      <c r="AZ156" s="119"/>
      <c r="BA156" s="119"/>
      <c r="BB156" s="119"/>
      <c r="BC156" s="119"/>
      <c r="BD156" s="119"/>
      <c r="BE156" s="119"/>
      <c r="BF156" s="119"/>
      <c r="BG156" s="119"/>
      <c r="BH156" s="119"/>
      <c r="BI156" s="119"/>
      <c r="BJ156" s="119"/>
      <c r="BK156" s="119"/>
      <c r="BL156" s="119"/>
      <c r="BM156" s="119"/>
      <c r="BN156" s="119"/>
      <c r="BO156" s="119"/>
      <c r="BP156" s="119"/>
      <c r="BQ156" s="119"/>
      <c r="BR156" s="119"/>
      <c r="BS156" s="119"/>
      <c r="BT156" s="119"/>
      <c r="BU156" s="119"/>
      <c r="BV156" s="119"/>
      <c r="BW156" s="119"/>
      <c r="BX156" s="119"/>
      <c r="BY156" s="119"/>
      <c r="BZ156" s="119"/>
      <c r="CA156" s="119"/>
      <c r="CB156" s="119"/>
      <c r="CC156" s="119"/>
      <c r="CD156" s="119"/>
      <c r="CE156" s="119"/>
      <c r="CF156" s="119"/>
      <c r="CG156" s="119"/>
      <c r="CH156" s="119"/>
      <c r="CI156" s="119"/>
      <c r="CJ156" s="119"/>
      <c r="CK156" s="119"/>
      <c r="CL156" s="119"/>
      <c r="CM156" s="119"/>
      <c r="CN156" s="119"/>
      <c r="CO156" s="119"/>
      <c r="CP156" s="119"/>
      <c r="CQ156" s="119"/>
      <c r="CR156" s="119"/>
      <c r="CS156" s="119"/>
      <c r="CT156" s="119"/>
      <c r="CU156" s="119"/>
      <c r="CV156" s="119"/>
      <c r="CW156" s="119"/>
      <c r="CX156" s="119"/>
      <c r="CY156" s="119"/>
      <c r="CZ156" s="119"/>
      <c r="DA156" s="119"/>
      <c r="DB156" s="119"/>
      <c r="DC156" s="119"/>
      <c r="DD156" s="119"/>
      <c r="DE156" s="119"/>
      <c r="DF156" s="119"/>
      <c r="DG156" s="119"/>
      <c r="DH156" s="119"/>
      <c r="DI156" s="119"/>
      <c r="DJ156" s="119"/>
      <c r="DK156" s="119"/>
      <c r="DL156" s="119"/>
      <c r="DM156" s="119"/>
      <c r="DN156" s="119"/>
      <c r="DO156" s="119"/>
      <c r="DP156" s="119"/>
      <c r="DQ156" s="119"/>
      <c r="DR156" s="119"/>
      <c r="DS156" s="119"/>
      <c r="DT156" s="119"/>
      <c r="DU156" s="119"/>
      <c r="DV156" s="119"/>
      <c r="DW156" s="119"/>
      <c r="DX156" s="119"/>
      <c r="DY156" s="119"/>
      <c r="DZ156" s="119"/>
      <c r="EA156" s="119"/>
      <c r="EB156" s="119"/>
      <c r="EC156" s="119"/>
      <c r="ED156" s="119"/>
      <c r="EE156" s="119"/>
      <c r="EF156" s="119"/>
      <c r="EG156" s="119"/>
      <c r="EH156" s="119"/>
      <c r="EI156" s="119"/>
      <c r="EJ156" s="119"/>
      <c r="EK156" s="119"/>
      <c r="EL156" s="119"/>
      <c r="EM156" s="119"/>
      <c r="EN156" s="119"/>
      <c r="EO156" s="119"/>
      <c r="EP156" s="119"/>
      <c r="EQ156" s="119"/>
      <c r="ER156" s="119"/>
      <c r="ES156" s="119"/>
      <c r="ET156" s="119"/>
      <c r="EU156" s="119"/>
      <c r="EV156" s="119"/>
      <c r="EW156" s="119"/>
      <c r="EX156" s="119"/>
      <c r="EY156" s="119"/>
      <c r="EZ156" s="119"/>
      <c r="FA156" s="119"/>
      <c r="FB156" s="119"/>
      <c r="FC156" s="119"/>
      <c r="FD156" s="119"/>
      <c r="FE156" s="119"/>
      <c r="FF156" s="119"/>
      <c r="FG156" s="119"/>
      <c r="FH156" s="119"/>
      <c r="FI156" s="119"/>
      <c r="FJ156" s="119"/>
      <c r="FK156" s="119"/>
      <c r="FL156" s="119"/>
      <c r="FM156" s="119"/>
      <c r="FN156" s="119"/>
      <c r="FO156" s="119"/>
      <c r="FP156" s="119"/>
      <c r="FQ156" s="119"/>
      <c r="FR156" s="119"/>
      <c r="FS156" s="119"/>
      <c r="FT156" s="119"/>
      <c r="FU156" s="119"/>
      <c r="FV156" s="119"/>
      <c r="FW156" s="119"/>
      <c r="FX156" s="119"/>
      <c r="FY156" s="119"/>
      <c r="FZ156" s="119"/>
      <c r="GA156" s="119"/>
      <c r="GB156" s="119"/>
      <c r="GC156" s="119"/>
      <c r="GD156" s="119"/>
      <c r="GE156" s="119"/>
      <c r="GF156" s="119"/>
      <c r="GG156" s="119"/>
      <c r="GH156" s="119"/>
      <c r="GI156" s="119"/>
      <c r="GJ156" s="119"/>
      <c r="GK156" s="119"/>
      <c r="GL156" s="119"/>
      <c r="GM156" s="119"/>
      <c r="GN156" s="119"/>
      <c r="GO156" s="119"/>
      <c r="GP156" s="119"/>
      <c r="GQ156" s="119"/>
      <c r="GR156" s="119"/>
      <c r="GS156" s="119"/>
      <c r="GT156" s="119"/>
      <c r="GU156" s="119"/>
      <c r="GV156" s="119"/>
      <c r="GW156" s="119"/>
      <c r="GX156" s="119"/>
      <c r="GY156" s="119"/>
      <c r="GZ156" s="119"/>
      <c r="HA156" s="119"/>
      <c r="HB156" s="119"/>
      <c r="HC156" s="119"/>
      <c r="HD156" s="119"/>
      <c r="HE156" s="119"/>
      <c r="HF156" s="119"/>
      <c r="HG156" s="119"/>
      <c r="HH156" s="119"/>
      <c r="HI156" s="119"/>
      <c r="HJ156" s="119"/>
      <c r="HK156" s="119"/>
      <c r="HL156" s="119"/>
      <c r="HM156" s="119"/>
      <c r="HN156" s="119"/>
      <c r="HO156" s="119"/>
      <c r="HP156" s="119"/>
      <c r="HQ156" s="119"/>
      <c r="HR156" s="119"/>
      <c r="HS156" s="119"/>
      <c r="HT156" s="119"/>
      <c r="HU156" s="119"/>
      <c r="HV156" s="119"/>
      <c r="HW156" s="119"/>
      <c r="HX156" s="119"/>
      <c r="HY156" s="119"/>
      <c r="HZ156" s="119"/>
      <c r="IA156" s="119"/>
      <c r="IB156" s="119"/>
      <c r="IC156" s="119"/>
      <c r="ID156" s="119"/>
      <c r="IE156" s="119"/>
      <c r="IF156" s="119"/>
      <c r="IG156" s="119"/>
      <c r="IH156" s="119"/>
      <c r="II156" s="119"/>
      <c r="IJ156" s="119"/>
      <c r="IK156" s="119"/>
      <c r="IL156" s="119"/>
      <c r="IM156" s="119"/>
      <c r="IN156" s="119"/>
      <c r="IO156" s="119"/>
      <c r="IP156" s="119"/>
      <c r="IQ156" s="119"/>
      <c r="IR156" s="119"/>
      <c r="IS156" s="119"/>
      <c r="IT156" s="119"/>
      <c r="IU156" s="119"/>
      <c r="IV156" s="119"/>
    </row>
    <row r="158" spans="1:256" ht="15.75">
      <c r="B158" s="386" t="s">
        <v>2075</v>
      </c>
      <c r="C158" s="386"/>
      <c r="D158" s="386"/>
      <c r="E158" s="386"/>
    </row>
    <row r="159" spans="1:256" s="120" customFormat="1" ht="38.25">
      <c r="B159" s="121" t="s">
        <v>2051</v>
      </c>
      <c r="C159" s="122" t="s">
        <v>2052</v>
      </c>
      <c r="D159" s="123" t="s">
        <v>2053</v>
      </c>
      <c r="E159" s="123" t="s">
        <v>2054</v>
      </c>
    </row>
    <row r="160" spans="1:256">
      <c r="B160" s="124">
        <v>44719</v>
      </c>
      <c r="C160" s="125">
        <v>10.3758</v>
      </c>
      <c r="D160" s="125">
        <v>2.8999999999999998E-3</v>
      </c>
      <c r="E160" s="125">
        <v>2.8999999999999998E-3</v>
      </c>
    </row>
    <row r="161" spans="2:5">
      <c r="B161" s="124">
        <v>44726</v>
      </c>
      <c r="C161" s="125">
        <v>10.3758</v>
      </c>
      <c r="D161" s="125">
        <v>1.34E-2</v>
      </c>
      <c r="E161" s="125">
        <v>1.34E-2</v>
      </c>
    </row>
    <row r="162" spans="2:5">
      <c r="B162" s="124">
        <v>44733</v>
      </c>
      <c r="C162" s="125">
        <v>10.3758</v>
      </c>
      <c r="D162" s="125">
        <v>5.8999999999999999E-3</v>
      </c>
      <c r="E162" s="125">
        <v>5.8999999999999999E-3</v>
      </c>
    </row>
    <row r="163" spans="2:5">
      <c r="B163" s="124">
        <v>44740</v>
      </c>
      <c r="C163" s="125">
        <v>10.3758</v>
      </c>
      <c r="D163" s="125">
        <v>1.0200000000000001E-2</v>
      </c>
      <c r="E163" s="125">
        <v>1.0200000000000001E-2</v>
      </c>
    </row>
    <row r="164" spans="2:5">
      <c r="B164" s="124">
        <v>44747</v>
      </c>
      <c r="C164" s="125">
        <v>10.3758</v>
      </c>
      <c r="D164" s="125">
        <v>1.47E-2</v>
      </c>
      <c r="E164" s="125">
        <v>1.47E-2</v>
      </c>
    </row>
    <row r="165" spans="2:5">
      <c r="B165" s="124">
        <v>44754</v>
      </c>
      <c r="C165" s="125">
        <v>10.3758</v>
      </c>
      <c r="D165" s="125">
        <v>9.1999999999999998E-3</v>
      </c>
      <c r="E165" s="125">
        <v>9.1999999999999998E-3</v>
      </c>
    </row>
    <row r="166" spans="2:5">
      <c r="B166" s="124">
        <v>44761</v>
      </c>
      <c r="C166" s="125">
        <v>10.3758</v>
      </c>
      <c r="D166" s="125">
        <v>7.1999999999999998E-3</v>
      </c>
      <c r="E166" s="125">
        <v>7.1999999999999998E-3</v>
      </c>
    </row>
    <row r="167" spans="2:5">
      <c r="B167" s="124">
        <v>44768</v>
      </c>
      <c r="C167" s="125">
        <v>10.3758</v>
      </c>
      <c r="D167" s="125">
        <v>5.1000000000000004E-3</v>
      </c>
      <c r="E167" s="125">
        <v>5.1000000000000004E-3</v>
      </c>
    </row>
    <row r="168" spans="2:5">
      <c r="B168" s="124">
        <v>44775</v>
      </c>
      <c r="C168" s="125">
        <v>10.3758</v>
      </c>
      <c r="D168" s="125">
        <v>1.29E-2</v>
      </c>
      <c r="E168" s="125">
        <v>1.29E-2</v>
      </c>
    </row>
    <row r="169" spans="2:5">
      <c r="B169" s="124">
        <v>44783</v>
      </c>
      <c r="C169" s="125">
        <v>10.3758</v>
      </c>
      <c r="D169" s="125">
        <v>6.7999999999999996E-3</v>
      </c>
      <c r="E169" s="125">
        <v>6.7999999999999996E-3</v>
      </c>
    </row>
    <row r="170" spans="2:5">
      <c r="B170" s="124">
        <v>44790</v>
      </c>
      <c r="C170" s="125">
        <v>10.3758</v>
      </c>
      <c r="D170" s="125">
        <v>1.0500000000000001E-2</v>
      </c>
      <c r="E170" s="125">
        <v>1.0500000000000001E-2</v>
      </c>
    </row>
    <row r="171" spans="2:5">
      <c r="B171" s="124">
        <v>44796</v>
      </c>
      <c r="C171" s="125">
        <v>10.3758</v>
      </c>
      <c r="D171" s="125">
        <v>8.3999999999999995E-3</v>
      </c>
      <c r="E171" s="125">
        <v>8.3999999999999995E-3</v>
      </c>
    </row>
    <row r="172" spans="2:5">
      <c r="B172" s="124">
        <v>44803</v>
      </c>
      <c r="C172" s="125">
        <v>10.3758</v>
      </c>
      <c r="D172" s="125">
        <v>8.8999999999999999E-3</v>
      </c>
      <c r="E172" s="125">
        <v>8.8999999999999999E-3</v>
      </c>
    </row>
    <row r="173" spans="2:5">
      <c r="B173" s="124">
        <v>44810</v>
      </c>
      <c r="C173" s="125">
        <v>10.3758</v>
      </c>
      <c r="D173" s="125">
        <v>1.0800000000000001E-2</v>
      </c>
      <c r="E173" s="125">
        <v>1.0800000000000001E-2</v>
      </c>
    </row>
    <row r="174" spans="2:5">
      <c r="B174" s="124">
        <v>44817</v>
      </c>
      <c r="C174" s="125">
        <v>10.3758</v>
      </c>
      <c r="D174" s="125">
        <v>8.3000000000000001E-3</v>
      </c>
      <c r="E174" s="125">
        <v>8.3000000000000001E-3</v>
      </c>
    </row>
    <row r="175" spans="2:5">
      <c r="B175" s="124">
        <v>44824</v>
      </c>
      <c r="C175" s="125">
        <v>10.3758</v>
      </c>
      <c r="D175" s="125">
        <v>3.5000000000000001E-3</v>
      </c>
      <c r="E175" s="125">
        <v>3.5000000000000001E-3</v>
      </c>
    </row>
    <row r="176" spans="2:5">
      <c r="B176" s="124">
        <v>44831</v>
      </c>
      <c r="C176" s="125">
        <v>10.3758</v>
      </c>
      <c r="D176" s="125">
        <v>8.9999999999999998E-4</v>
      </c>
      <c r="E176" s="125">
        <v>8.9999999999999998E-4</v>
      </c>
    </row>
    <row r="177" spans="2:5">
      <c r="B177" s="124">
        <v>44838</v>
      </c>
      <c r="C177" s="125">
        <v>10.3758</v>
      </c>
      <c r="D177" s="125">
        <v>1.95E-2</v>
      </c>
      <c r="E177" s="125">
        <v>1.95E-2</v>
      </c>
    </row>
    <row r="178" spans="2:5">
      <c r="B178" s="124">
        <v>44845</v>
      </c>
      <c r="C178" s="125">
        <v>10.3758</v>
      </c>
      <c r="D178" s="125">
        <v>2.5000000000000001E-3</v>
      </c>
      <c r="E178" s="125">
        <v>2.5000000000000001E-3</v>
      </c>
    </row>
    <row r="179" spans="2:5">
      <c r="B179" s="124">
        <v>44852</v>
      </c>
      <c r="C179" s="125">
        <v>10.3758</v>
      </c>
      <c r="D179" s="125">
        <v>8.6999999999999994E-3</v>
      </c>
      <c r="E179" s="125">
        <v>8.6999999999999994E-3</v>
      </c>
    </row>
    <row r="180" spans="2:5">
      <c r="B180" s="124">
        <v>44859</v>
      </c>
      <c r="C180" s="125">
        <v>10.3758</v>
      </c>
      <c r="D180" s="125">
        <v>9.7000000000000003E-3</v>
      </c>
      <c r="E180" s="125">
        <v>9.7000000000000003E-3</v>
      </c>
    </row>
    <row r="181" spans="2:5">
      <c r="B181" s="124">
        <v>44866</v>
      </c>
      <c r="C181" s="125">
        <v>10.3758</v>
      </c>
      <c r="D181" s="125">
        <v>1.29E-2</v>
      </c>
      <c r="E181" s="125">
        <v>1.29E-2</v>
      </c>
    </row>
    <row r="182" spans="2:5">
      <c r="B182" s="124">
        <v>44874</v>
      </c>
      <c r="C182" s="125">
        <v>10.3758</v>
      </c>
      <c r="D182" s="125">
        <v>1.32E-2</v>
      </c>
      <c r="E182" s="125">
        <v>1.32E-2</v>
      </c>
    </row>
    <row r="183" spans="2:5">
      <c r="B183" s="124">
        <v>44880</v>
      </c>
      <c r="C183" s="125">
        <v>10.3758</v>
      </c>
      <c r="D183" s="125">
        <v>1.24E-2</v>
      </c>
      <c r="E183" s="125">
        <v>1.24E-2</v>
      </c>
    </row>
    <row r="184" spans="2:5">
      <c r="B184" s="124">
        <v>44887</v>
      </c>
      <c r="C184" s="125">
        <v>10.3758</v>
      </c>
      <c r="D184" s="125">
        <v>1.1900000000000001E-2</v>
      </c>
      <c r="E184" s="125">
        <v>1.1900000000000001E-2</v>
      </c>
    </row>
    <row r="185" spans="2:5">
      <c r="B185" s="124">
        <v>44894</v>
      </c>
      <c r="C185" s="125">
        <v>10.3758</v>
      </c>
      <c r="D185" s="125">
        <v>1.2E-2</v>
      </c>
      <c r="E185" s="125">
        <v>1.2E-2</v>
      </c>
    </row>
    <row r="186" spans="2:5">
      <c r="B186" s="126"/>
      <c r="C186" s="127"/>
      <c r="D186" s="127"/>
      <c r="E186" s="127"/>
    </row>
    <row r="187" spans="2:5" ht="15.75">
      <c r="B187" s="386" t="s">
        <v>2076</v>
      </c>
      <c r="C187" s="386"/>
      <c r="D187" s="386"/>
      <c r="E187" s="386"/>
    </row>
    <row r="188" spans="2:5" s="120" customFormat="1" ht="38.25">
      <c r="B188" s="121" t="s">
        <v>2051</v>
      </c>
      <c r="C188" s="122" t="s">
        <v>2052</v>
      </c>
      <c r="D188" s="123" t="s">
        <v>2053</v>
      </c>
      <c r="E188" s="123" t="s">
        <v>2054</v>
      </c>
    </row>
    <row r="189" spans="2:5">
      <c r="B189" s="124">
        <v>44719</v>
      </c>
      <c r="C189" s="125">
        <v>10.4023</v>
      </c>
      <c r="D189" s="125">
        <v>4.3E-3</v>
      </c>
      <c r="E189" s="125">
        <v>4.3E-3</v>
      </c>
    </row>
    <row r="190" spans="2:5">
      <c r="B190" s="124">
        <v>44726</v>
      </c>
      <c r="C190" s="125">
        <v>10.4023</v>
      </c>
      <c r="D190" s="125">
        <v>1.4999999999999999E-2</v>
      </c>
      <c r="E190" s="125">
        <v>1.4999999999999999E-2</v>
      </c>
    </row>
    <row r="191" spans="2:5">
      <c r="B191" s="124">
        <v>44733</v>
      </c>
      <c r="C191" s="125">
        <v>10.4023</v>
      </c>
      <c r="D191" s="125">
        <v>7.4999999999999997E-3</v>
      </c>
      <c r="E191" s="125">
        <v>7.4999999999999997E-3</v>
      </c>
    </row>
    <row r="192" spans="2:5">
      <c r="B192" s="124">
        <v>44740</v>
      </c>
      <c r="C192" s="125">
        <v>10.4023</v>
      </c>
      <c r="D192" s="125">
        <v>1.18E-2</v>
      </c>
      <c r="E192" s="125">
        <v>1.18E-2</v>
      </c>
    </row>
    <row r="193" spans="2:5">
      <c r="B193" s="124">
        <v>44747</v>
      </c>
      <c r="C193" s="125">
        <v>10.4023</v>
      </c>
      <c r="D193" s="125">
        <v>1.6299999999999999E-2</v>
      </c>
      <c r="E193" s="125">
        <v>1.6299999999999999E-2</v>
      </c>
    </row>
    <row r="194" spans="2:5">
      <c r="B194" s="124">
        <v>44754</v>
      </c>
      <c r="C194" s="125">
        <v>10.4023</v>
      </c>
      <c r="D194" s="125">
        <v>1.0800000000000001E-2</v>
      </c>
      <c r="E194" s="125">
        <v>1.0800000000000001E-2</v>
      </c>
    </row>
    <row r="195" spans="2:5">
      <c r="B195" s="124">
        <v>44761</v>
      </c>
      <c r="C195" s="125">
        <v>10.4023</v>
      </c>
      <c r="D195" s="125">
        <v>8.6999999999999994E-3</v>
      </c>
      <c r="E195" s="125">
        <v>8.6999999999999994E-3</v>
      </c>
    </row>
    <row r="196" spans="2:5">
      <c r="B196" s="124">
        <v>44768</v>
      </c>
      <c r="C196" s="125">
        <v>10.4023</v>
      </c>
      <c r="D196" s="125">
        <v>6.7000000000000002E-3</v>
      </c>
      <c r="E196" s="125">
        <v>6.7000000000000002E-3</v>
      </c>
    </row>
    <row r="197" spans="2:5">
      <c r="B197" s="124">
        <v>44775</v>
      </c>
      <c r="C197" s="125">
        <v>10.4023</v>
      </c>
      <c r="D197" s="125">
        <v>1.4500000000000001E-2</v>
      </c>
      <c r="E197" s="125">
        <v>1.4500000000000001E-2</v>
      </c>
    </row>
    <row r="198" spans="2:5">
      <c r="B198" s="124">
        <v>44783</v>
      </c>
      <c r="C198" s="125">
        <v>10.4023</v>
      </c>
      <c r="D198" s="125">
        <v>9.9000000000000008E-3</v>
      </c>
      <c r="E198" s="125">
        <v>9.9000000000000008E-3</v>
      </c>
    </row>
    <row r="199" spans="2:5">
      <c r="B199" s="124">
        <v>44790</v>
      </c>
      <c r="C199" s="125">
        <v>10.4023</v>
      </c>
      <c r="D199" s="125">
        <v>1.21E-2</v>
      </c>
      <c r="E199" s="125">
        <v>1.21E-2</v>
      </c>
    </row>
    <row r="200" spans="2:5">
      <c r="B200" s="124">
        <v>44796</v>
      </c>
      <c r="C200" s="125">
        <v>10.4023</v>
      </c>
      <c r="D200" s="125">
        <v>9.7000000000000003E-3</v>
      </c>
      <c r="E200" s="125">
        <v>9.7000000000000003E-3</v>
      </c>
    </row>
    <row r="201" spans="2:5">
      <c r="B201" s="124">
        <v>44803</v>
      </c>
      <c r="C201" s="125">
        <v>10.4023</v>
      </c>
      <c r="D201" s="125">
        <v>1.0500000000000001E-2</v>
      </c>
      <c r="E201" s="125">
        <v>1.0500000000000001E-2</v>
      </c>
    </row>
    <row r="202" spans="2:5">
      <c r="B202" s="124">
        <v>44810</v>
      </c>
      <c r="C202" s="125">
        <v>10.4023</v>
      </c>
      <c r="D202" s="125">
        <v>1.24E-2</v>
      </c>
      <c r="E202" s="125">
        <v>1.24E-2</v>
      </c>
    </row>
    <row r="203" spans="2:5">
      <c r="B203" s="124">
        <v>44817</v>
      </c>
      <c r="C203" s="125">
        <v>10.4023</v>
      </c>
      <c r="D203" s="125">
        <v>9.7999999999999997E-3</v>
      </c>
      <c r="E203" s="125">
        <v>9.7999999999999997E-3</v>
      </c>
    </row>
    <row r="204" spans="2:5">
      <c r="B204" s="124">
        <v>44824</v>
      </c>
      <c r="C204" s="125">
        <v>10.4023</v>
      </c>
      <c r="D204" s="125">
        <v>5.0000000000000001E-3</v>
      </c>
      <c r="E204" s="125">
        <v>5.0000000000000001E-3</v>
      </c>
    </row>
    <row r="205" spans="2:5">
      <c r="B205" s="124">
        <v>44831</v>
      </c>
      <c r="C205" s="125">
        <v>10.4023</v>
      </c>
      <c r="D205" s="125">
        <v>2.3999999999999998E-3</v>
      </c>
      <c r="E205" s="125">
        <v>2.3999999999999998E-3</v>
      </c>
    </row>
    <row r="206" spans="2:5">
      <c r="B206" s="124">
        <v>44838</v>
      </c>
      <c r="C206" s="125">
        <v>10.4023</v>
      </c>
      <c r="D206" s="125">
        <v>2.1000000000000001E-2</v>
      </c>
      <c r="E206" s="125">
        <v>2.1000000000000001E-2</v>
      </c>
    </row>
    <row r="207" spans="2:5">
      <c r="B207" s="124">
        <v>44845</v>
      </c>
      <c r="C207" s="125">
        <v>10.4023</v>
      </c>
      <c r="D207" s="125">
        <v>4.0000000000000001E-3</v>
      </c>
      <c r="E207" s="125">
        <v>4.0000000000000001E-3</v>
      </c>
    </row>
    <row r="208" spans="2:5">
      <c r="B208" s="124">
        <v>44852</v>
      </c>
      <c r="C208" s="125">
        <v>10.4023</v>
      </c>
      <c r="D208" s="125">
        <v>1.04E-2</v>
      </c>
      <c r="E208" s="125">
        <v>1.04E-2</v>
      </c>
    </row>
    <row r="209" spans="1:256">
      <c r="B209" s="124">
        <v>44859</v>
      </c>
      <c r="C209" s="125">
        <v>10.4023</v>
      </c>
      <c r="D209" s="125">
        <v>1.12E-2</v>
      </c>
      <c r="E209" s="125">
        <v>1.12E-2</v>
      </c>
    </row>
    <row r="210" spans="1:256">
      <c r="B210" s="124">
        <v>44866</v>
      </c>
      <c r="C210" s="125">
        <v>10.4023</v>
      </c>
      <c r="D210" s="125">
        <v>1.46E-2</v>
      </c>
      <c r="E210" s="125">
        <v>1.46E-2</v>
      </c>
    </row>
    <row r="211" spans="1:256">
      <c r="B211" s="124">
        <v>44874</v>
      </c>
      <c r="C211" s="125">
        <v>10.4023</v>
      </c>
      <c r="D211" s="125">
        <v>1.49E-2</v>
      </c>
      <c r="E211" s="125">
        <v>1.49E-2</v>
      </c>
    </row>
    <row r="212" spans="1:256">
      <c r="B212" s="124">
        <v>44880</v>
      </c>
      <c r="C212" s="125">
        <v>10.4023</v>
      </c>
      <c r="D212" s="125">
        <v>1.37E-2</v>
      </c>
      <c r="E212" s="125">
        <v>1.37E-2</v>
      </c>
    </row>
    <row r="213" spans="1:256">
      <c r="B213" s="124">
        <v>44887</v>
      </c>
      <c r="C213" s="125">
        <v>10.4023</v>
      </c>
      <c r="D213" s="125">
        <v>1.35E-2</v>
      </c>
      <c r="E213" s="125">
        <v>1.35E-2</v>
      </c>
    </row>
    <row r="214" spans="1:256">
      <c r="B214" s="124">
        <v>44894</v>
      </c>
      <c r="C214" s="125">
        <v>10.4023</v>
      </c>
      <c r="D214" s="125">
        <v>1.35E-2</v>
      </c>
      <c r="E214" s="125">
        <v>1.35E-2</v>
      </c>
    </row>
    <row r="215" spans="1:256">
      <c r="B215" s="126"/>
      <c r="C215" s="127"/>
      <c r="D215" s="127"/>
      <c r="E215" s="127"/>
    </row>
    <row r="216" spans="1:256" ht="18.75">
      <c r="A216" s="139"/>
      <c r="B216" s="140" t="s">
        <v>2077</v>
      </c>
      <c r="C216" s="388" t="s">
        <v>2078</v>
      </c>
      <c r="D216" s="388"/>
      <c r="E216" s="388"/>
      <c r="F216" s="139"/>
      <c r="G216" s="139"/>
      <c r="H216" s="139"/>
      <c r="I216" s="139"/>
      <c r="J216" s="139"/>
      <c r="K216" s="139"/>
      <c r="L216" s="139"/>
      <c r="M216" s="139"/>
      <c r="N216" s="139"/>
      <c r="O216" s="139"/>
      <c r="P216" s="139"/>
      <c r="Q216" s="139"/>
      <c r="R216" s="139"/>
      <c r="S216" s="139"/>
      <c r="T216" s="139"/>
      <c r="U216" s="139"/>
      <c r="V216" s="139"/>
      <c r="W216" s="139"/>
      <c r="X216" s="139"/>
      <c r="Y216" s="139"/>
      <c r="Z216" s="139"/>
      <c r="AA216" s="139"/>
      <c r="AB216" s="139"/>
      <c r="AC216" s="139"/>
      <c r="AD216" s="139"/>
      <c r="AE216" s="139"/>
      <c r="AF216" s="139"/>
      <c r="AG216" s="139"/>
      <c r="AH216" s="139"/>
      <c r="AI216" s="139"/>
      <c r="AJ216" s="139"/>
      <c r="AK216" s="139"/>
      <c r="AL216" s="139"/>
      <c r="AM216" s="139"/>
      <c r="AN216" s="139"/>
      <c r="AO216" s="139"/>
      <c r="AP216" s="139"/>
      <c r="AQ216" s="139"/>
      <c r="AR216" s="139"/>
      <c r="AS216" s="139"/>
      <c r="AT216" s="139"/>
      <c r="AU216" s="139"/>
      <c r="AV216" s="139"/>
      <c r="AW216" s="139"/>
      <c r="AX216" s="139"/>
      <c r="AY216" s="139"/>
      <c r="AZ216" s="139"/>
      <c r="BA216" s="139"/>
      <c r="BB216" s="139"/>
      <c r="BC216" s="139"/>
      <c r="BD216" s="139"/>
      <c r="BE216" s="139"/>
      <c r="BF216" s="139"/>
      <c r="BG216" s="139"/>
      <c r="BH216" s="139"/>
      <c r="BI216" s="139"/>
      <c r="BJ216" s="139"/>
      <c r="BK216" s="139"/>
      <c r="BL216" s="139"/>
      <c r="BM216" s="139"/>
      <c r="BN216" s="139"/>
      <c r="BO216" s="139"/>
      <c r="BP216" s="139"/>
      <c r="BQ216" s="139"/>
      <c r="BR216" s="139"/>
      <c r="BS216" s="139"/>
      <c r="BT216" s="139"/>
      <c r="BU216" s="139"/>
      <c r="BV216" s="139"/>
      <c r="BW216" s="139"/>
      <c r="BX216" s="139"/>
      <c r="BY216" s="139"/>
      <c r="BZ216" s="139"/>
      <c r="CA216" s="139"/>
      <c r="CB216" s="139"/>
      <c r="CC216" s="139"/>
      <c r="CD216" s="139"/>
      <c r="CE216" s="139"/>
      <c r="CF216" s="139"/>
      <c r="CG216" s="139"/>
      <c r="CH216" s="139"/>
      <c r="CI216" s="139"/>
      <c r="CJ216" s="139"/>
      <c r="CK216" s="139"/>
      <c r="CL216" s="139"/>
      <c r="CM216" s="139"/>
      <c r="CN216" s="139"/>
      <c r="CO216" s="139"/>
      <c r="CP216" s="139"/>
      <c r="CQ216" s="139"/>
      <c r="CR216" s="139"/>
      <c r="CS216" s="139"/>
      <c r="CT216" s="139"/>
      <c r="CU216" s="139"/>
      <c r="CV216" s="139"/>
      <c r="CW216" s="139"/>
      <c r="CX216" s="139"/>
      <c r="CY216" s="139"/>
      <c r="CZ216" s="139"/>
      <c r="DA216" s="139"/>
      <c r="DB216" s="139"/>
      <c r="DC216" s="139"/>
      <c r="DD216" s="139"/>
      <c r="DE216" s="139"/>
      <c r="DF216" s="139"/>
      <c r="DG216" s="139"/>
      <c r="DH216" s="139"/>
      <c r="DI216" s="139"/>
      <c r="DJ216" s="139"/>
      <c r="DK216" s="139"/>
      <c r="DL216" s="139"/>
      <c r="DM216" s="139"/>
      <c r="DN216" s="139"/>
      <c r="DO216" s="139"/>
      <c r="DP216" s="139"/>
      <c r="DQ216" s="139"/>
      <c r="DR216" s="139"/>
      <c r="DS216" s="139"/>
      <c r="DT216" s="139"/>
      <c r="DU216" s="139"/>
      <c r="DV216" s="139"/>
      <c r="DW216" s="139"/>
      <c r="DX216" s="139"/>
      <c r="DY216" s="139"/>
      <c r="DZ216" s="139"/>
      <c r="EA216" s="139"/>
      <c r="EB216" s="139"/>
      <c r="EC216" s="139"/>
      <c r="ED216" s="139"/>
      <c r="EE216" s="139"/>
      <c r="EF216" s="139"/>
      <c r="EG216" s="139"/>
      <c r="EH216" s="139"/>
      <c r="EI216" s="139"/>
      <c r="EJ216" s="139"/>
      <c r="EK216" s="139"/>
      <c r="EL216" s="139"/>
      <c r="EM216" s="139"/>
      <c r="EN216" s="139"/>
      <c r="EO216" s="139"/>
      <c r="EP216" s="139"/>
      <c r="EQ216" s="139"/>
      <c r="ER216" s="139"/>
      <c r="ES216" s="139"/>
      <c r="ET216" s="139"/>
      <c r="EU216" s="139"/>
      <c r="EV216" s="139"/>
      <c r="EW216" s="139"/>
      <c r="EX216" s="139"/>
      <c r="EY216" s="139"/>
      <c r="EZ216" s="139"/>
      <c r="FA216" s="139"/>
      <c r="FB216" s="139"/>
      <c r="FC216" s="139"/>
      <c r="FD216" s="139"/>
      <c r="FE216" s="139"/>
      <c r="FF216" s="139"/>
      <c r="FG216" s="139"/>
      <c r="FH216" s="139"/>
      <c r="FI216" s="139"/>
      <c r="FJ216" s="139"/>
      <c r="FK216" s="139"/>
      <c r="FL216" s="139"/>
      <c r="FM216" s="139"/>
      <c r="FN216" s="139"/>
      <c r="FO216" s="139"/>
      <c r="FP216" s="139"/>
      <c r="FQ216" s="139"/>
      <c r="FR216" s="139"/>
      <c r="FS216" s="139"/>
      <c r="FT216" s="139"/>
      <c r="FU216" s="139"/>
      <c r="FV216" s="139"/>
      <c r="FW216" s="139"/>
      <c r="FX216" s="139"/>
      <c r="FY216" s="139"/>
      <c r="FZ216" s="139"/>
      <c r="GA216" s="139"/>
      <c r="GB216" s="139"/>
      <c r="GC216" s="139"/>
      <c r="GD216" s="139"/>
      <c r="GE216" s="139"/>
      <c r="GF216" s="139"/>
      <c r="GG216" s="139"/>
      <c r="GH216" s="139"/>
      <c r="GI216" s="139"/>
      <c r="GJ216" s="139"/>
      <c r="GK216" s="139"/>
      <c r="GL216" s="139"/>
      <c r="GM216" s="139"/>
      <c r="GN216" s="139"/>
      <c r="GO216" s="139"/>
      <c r="GP216" s="139"/>
      <c r="GQ216" s="139"/>
      <c r="GR216" s="139"/>
      <c r="GS216" s="139"/>
      <c r="GT216" s="139"/>
      <c r="GU216" s="139"/>
      <c r="GV216" s="139"/>
      <c r="GW216" s="139"/>
      <c r="GX216" s="139"/>
      <c r="GY216" s="139"/>
      <c r="GZ216" s="139"/>
      <c r="HA216" s="139"/>
      <c r="HB216" s="139"/>
      <c r="HC216" s="139"/>
      <c r="HD216" s="139"/>
      <c r="HE216" s="139"/>
      <c r="HF216" s="139"/>
      <c r="HG216" s="139"/>
      <c r="HH216" s="139"/>
      <c r="HI216" s="139"/>
      <c r="HJ216" s="139"/>
      <c r="HK216" s="139"/>
      <c r="HL216" s="139"/>
      <c r="HM216" s="139"/>
      <c r="HN216" s="139"/>
      <c r="HO216" s="139"/>
      <c r="HP216" s="139"/>
      <c r="HQ216" s="139"/>
      <c r="HR216" s="139"/>
      <c r="HS216" s="139"/>
      <c r="HT216" s="139"/>
      <c r="HU216" s="139"/>
      <c r="HV216" s="139"/>
      <c r="HW216" s="139"/>
      <c r="HX216" s="139"/>
      <c r="HY216" s="139"/>
      <c r="HZ216" s="139"/>
      <c r="IA216" s="139"/>
      <c r="IB216" s="139"/>
      <c r="IC216" s="139"/>
      <c r="ID216" s="139"/>
      <c r="IE216" s="139"/>
      <c r="IF216" s="139"/>
      <c r="IG216" s="139"/>
      <c r="IH216" s="139"/>
      <c r="II216" s="139"/>
      <c r="IJ216" s="139"/>
      <c r="IK216" s="139"/>
      <c r="IL216" s="139"/>
      <c r="IM216" s="139"/>
      <c r="IN216" s="139"/>
      <c r="IO216" s="139"/>
      <c r="IP216" s="139"/>
      <c r="IQ216" s="139"/>
      <c r="IR216" s="139"/>
      <c r="IS216" s="139"/>
      <c r="IT216" s="139"/>
      <c r="IU216" s="139"/>
      <c r="IV216" s="139"/>
    </row>
    <row r="217" spans="1:256">
      <c r="B217" s="126"/>
      <c r="C217" s="127"/>
      <c r="D217" s="127"/>
      <c r="E217" s="127"/>
    </row>
    <row r="218" spans="1:256">
      <c r="B218" s="126"/>
      <c r="C218" s="127"/>
      <c r="D218" s="127"/>
      <c r="E218" s="127"/>
    </row>
    <row r="219" spans="1:256">
      <c r="B219" s="126"/>
      <c r="C219" s="127"/>
      <c r="D219" s="127"/>
      <c r="E219" s="127"/>
    </row>
    <row r="220" spans="1:256">
      <c r="B220" s="126"/>
      <c r="C220" s="127"/>
      <c r="D220" s="127"/>
      <c r="E220" s="127"/>
    </row>
    <row r="221" spans="1:256">
      <c r="B221" s="126"/>
      <c r="C221" s="127"/>
      <c r="D221" s="127"/>
      <c r="E221" s="127"/>
    </row>
    <row r="222" spans="1:256">
      <c r="B222" s="126"/>
      <c r="C222" s="127"/>
      <c r="D222" s="127"/>
      <c r="E222" s="127"/>
    </row>
    <row r="223" spans="1:256">
      <c r="B223" s="126"/>
      <c r="C223" s="127"/>
      <c r="D223" s="127"/>
      <c r="E223" s="127"/>
    </row>
    <row r="224" spans="1:256">
      <c r="B224" s="126"/>
      <c r="C224" s="127"/>
      <c r="D224" s="127"/>
      <c r="E224" s="127"/>
    </row>
    <row r="225" spans="2:5">
      <c r="B225" s="126"/>
      <c r="C225" s="127"/>
      <c r="D225" s="127"/>
      <c r="E225" s="127"/>
    </row>
    <row r="226" spans="2:5">
      <c r="B226" s="126"/>
      <c r="C226" s="127"/>
      <c r="D226" s="127"/>
      <c r="E226" s="127"/>
    </row>
    <row r="227" spans="2:5">
      <c r="B227" s="126"/>
      <c r="C227" s="127"/>
      <c r="D227" s="127"/>
      <c r="E227" s="127"/>
    </row>
    <row r="228" spans="2:5">
      <c r="B228" s="126"/>
      <c r="C228" s="127"/>
      <c r="D228" s="127"/>
      <c r="E228" s="127"/>
    </row>
  </sheetData>
  <mergeCells count="17">
    <mergeCell ref="B125:E125"/>
    <mergeCell ref="B149:E149"/>
    <mergeCell ref="B158:E158"/>
    <mergeCell ref="B187:E187"/>
    <mergeCell ref="C216:E216"/>
    <mergeCell ref="B101:E101"/>
    <mergeCell ref="B2:E2"/>
    <mergeCell ref="B11:E11"/>
    <mergeCell ref="B20:E20"/>
    <mergeCell ref="B29:E29"/>
    <mergeCell ref="B38:E38"/>
    <mergeCell ref="B47:E47"/>
    <mergeCell ref="B56:E56"/>
    <mergeCell ref="B65:E65"/>
    <mergeCell ref="B74:E74"/>
    <mergeCell ref="B83:E83"/>
    <mergeCell ref="B92:E92"/>
  </mergeCells>
  <hyperlinks>
    <hyperlink ref="A1" location="Index!A1" display="Index" xr:uid="{151924E6-6B9D-4338-87C1-267ED1FC79E0}"/>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B2DED-E0D4-406B-A74F-EA3FFEC3E5D4}">
  <sheetPr>
    <pageSetUpPr fitToPage="1"/>
  </sheetPr>
  <dimension ref="A1:E50"/>
  <sheetViews>
    <sheetView workbookViewId="0">
      <selection sqref="A1:E1"/>
    </sheetView>
  </sheetViews>
  <sheetFormatPr defaultRowHeight="15"/>
  <cols>
    <col min="1" max="1" width="9.5703125" style="141" customWidth="1"/>
    <col min="2" max="2" width="80.28515625" style="141" bestFit="1" customWidth="1"/>
    <col min="3" max="3" width="16.140625" style="145" bestFit="1" customWidth="1"/>
    <col min="4" max="4" width="70.28515625" style="141" customWidth="1"/>
    <col min="5" max="5" width="15.7109375" style="141" customWidth="1"/>
    <col min="6" max="16384" width="9.140625" style="141"/>
  </cols>
  <sheetData>
    <row r="1" spans="1:5" ht="18.75">
      <c r="A1" s="389" t="s">
        <v>2079</v>
      </c>
      <c r="B1" s="389"/>
      <c r="C1" s="389"/>
      <c r="D1" s="389"/>
      <c r="E1" s="389"/>
    </row>
    <row r="2" spans="1:5">
      <c r="C2" s="142"/>
    </row>
    <row r="3" spans="1:5" s="144" customFormat="1" ht="30">
      <c r="A3" s="143" t="s">
        <v>2080</v>
      </c>
      <c r="B3" s="143" t="s">
        <v>2081</v>
      </c>
      <c r="C3" s="143" t="s">
        <v>2082</v>
      </c>
      <c r="D3" s="143" t="s">
        <v>2083</v>
      </c>
      <c r="E3" s="143" t="s">
        <v>2084</v>
      </c>
    </row>
    <row r="4" spans="1:5" s="150" customFormat="1">
      <c r="A4" s="146" t="s">
        <v>2085</v>
      </c>
      <c r="B4" s="147" t="s">
        <v>31</v>
      </c>
      <c r="C4" s="148" t="s">
        <v>2086</v>
      </c>
      <c r="D4" s="149" t="s">
        <v>2087</v>
      </c>
      <c r="E4" s="147" t="s">
        <v>2088</v>
      </c>
    </row>
    <row r="5" spans="1:5" s="150" customFormat="1">
      <c r="A5" s="146">
        <f>+A4+1</f>
        <v>2</v>
      </c>
      <c r="B5" s="147" t="s">
        <v>33</v>
      </c>
      <c r="C5" s="148" t="s">
        <v>2089</v>
      </c>
      <c r="D5" s="151" t="s">
        <v>2090</v>
      </c>
      <c r="E5" s="147" t="s">
        <v>2089</v>
      </c>
    </row>
    <row r="6" spans="1:5" s="150" customFormat="1">
      <c r="A6" s="146">
        <f t="shared" ref="A6:A50" si="0">+A5+1</f>
        <v>3</v>
      </c>
      <c r="B6" s="147" t="s">
        <v>35</v>
      </c>
      <c r="C6" s="148" t="s">
        <v>2091</v>
      </c>
      <c r="D6" s="147" t="s">
        <v>2092</v>
      </c>
      <c r="E6" s="147" t="s">
        <v>2093</v>
      </c>
    </row>
    <row r="7" spans="1:5" s="150" customFormat="1">
      <c r="A7" s="146">
        <f t="shared" si="0"/>
        <v>4</v>
      </c>
      <c r="B7" s="147" t="s">
        <v>6</v>
      </c>
      <c r="C7" s="148" t="s">
        <v>2094</v>
      </c>
      <c r="D7" s="147" t="s">
        <v>2095</v>
      </c>
      <c r="E7" s="147" t="s">
        <v>2096</v>
      </c>
    </row>
    <row r="8" spans="1:5" s="150" customFormat="1">
      <c r="A8" s="146">
        <f t="shared" si="0"/>
        <v>5</v>
      </c>
      <c r="B8" s="147" t="s">
        <v>37</v>
      </c>
      <c r="C8" s="148" t="s">
        <v>2091</v>
      </c>
      <c r="D8" s="151" t="s">
        <v>2097</v>
      </c>
      <c r="E8" s="147" t="s">
        <v>2093</v>
      </c>
    </row>
    <row r="9" spans="1:5" s="150" customFormat="1">
      <c r="A9" s="146">
        <f t="shared" si="0"/>
        <v>6</v>
      </c>
      <c r="B9" s="147" t="s">
        <v>8</v>
      </c>
      <c r="C9" s="148" t="s">
        <v>2096</v>
      </c>
      <c r="D9" s="151" t="s">
        <v>2098</v>
      </c>
      <c r="E9" s="147" t="s">
        <v>2096</v>
      </c>
    </row>
    <row r="10" spans="1:5" s="150" customFormat="1">
      <c r="A10" s="146">
        <f t="shared" si="0"/>
        <v>7</v>
      </c>
      <c r="B10" s="147" t="s">
        <v>2099</v>
      </c>
      <c r="C10" s="148" t="s">
        <v>2096</v>
      </c>
      <c r="D10" s="152" t="s">
        <v>2100</v>
      </c>
      <c r="E10" s="147" t="s">
        <v>2094</v>
      </c>
    </row>
    <row r="11" spans="1:5" s="150" customFormat="1">
      <c r="A11" s="146">
        <f t="shared" si="0"/>
        <v>8</v>
      </c>
      <c r="B11" s="147" t="s">
        <v>39</v>
      </c>
      <c r="C11" s="148" t="s">
        <v>2091</v>
      </c>
      <c r="D11" s="151" t="s">
        <v>2101</v>
      </c>
      <c r="E11" s="147" t="s">
        <v>2093</v>
      </c>
    </row>
    <row r="12" spans="1:5" s="150" customFormat="1">
      <c r="A12" s="146">
        <f t="shared" si="0"/>
        <v>9</v>
      </c>
      <c r="B12" s="147" t="s">
        <v>41</v>
      </c>
      <c r="C12" s="148" t="s">
        <v>2091</v>
      </c>
      <c r="D12" s="151" t="s">
        <v>2097</v>
      </c>
      <c r="E12" s="147" t="s">
        <v>2093</v>
      </c>
    </row>
    <row r="13" spans="1:5" s="150" customFormat="1">
      <c r="A13" s="146">
        <f t="shared" si="0"/>
        <v>10</v>
      </c>
      <c r="B13" s="147" t="s">
        <v>43</v>
      </c>
      <c r="C13" s="148" t="s">
        <v>2091</v>
      </c>
      <c r="D13" s="151" t="s">
        <v>2097</v>
      </c>
      <c r="E13" s="147" t="s">
        <v>2093</v>
      </c>
    </row>
    <row r="14" spans="1:5" s="150" customFormat="1">
      <c r="A14" s="146">
        <f t="shared" si="0"/>
        <v>11</v>
      </c>
      <c r="B14" s="147" t="s">
        <v>45</v>
      </c>
      <c r="C14" s="148" t="s">
        <v>2102</v>
      </c>
      <c r="D14" s="147" t="s">
        <v>2103</v>
      </c>
      <c r="E14" s="147" t="s">
        <v>2104</v>
      </c>
    </row>
    <row r="15" spans="1:5" s="150" customFormat="1">
      <c r="A15" s="146">
        <f t="shared" si="0"/>
        <v>12</v>
      </c>
      <c r="B15" s="147" t="s">
        <v>47</v>
      </c>
      <c r="C15" s="148" t="s">
        <v>2091</v>
      </c>
      <c r="D15" s="149" t="s">
        <v>2105</v>
      </c>
      <c r="E15" s="147" t="s">
        <v>2093</v>
      </c>
    </row>
    <row r="16" spans="1:5" s="150" customFormat="1">
      <c r="A16" s="146">
        <f t="shared" si="0"/>
        <v>13</v>
      </c>
      <c r="B16" s="147" t="s">
        <v>49</v>
      </c>
      <c r="C16" s="148" t="s">
        <v>2091</v>
      </c>
      <c r="D16" s="151" t="s">
        <v>2097</v>
      </c>
      <c r="E16" s="147" t="s">
        <v>2093</v>
      </c>
    </row>
    <row r="17" spans="1:5" s="150" customFormat="1">
      <c r="A17" s="146">
        <f t="shared" si="0"/>
        <v>14</v>
      </c>
      <c r="B17" s="147" t="s">
        <v>12</v>
      </c>
      <c r="C17" s="148" t="s">
        <v>2094</v>
      </c>
      <c r="D17" s="151" t="s">
        <v>2106</v>
      </c>
      <c r="E17" s="147" t="s">
        <v>2096</v>
      </c>
    </row>
    <row r="18" spans="1:5" s="150" customFormat="1">
      <c r="A18" s="146">
        <f t="shared" si="0"/>
        <v>15</v>
      </c>
      <c r="B18" s="147" t="s">
        <v>51</v>
      </c>
      <c r="C18" s="148" t="s">
        <v>2091</v>
      </c>
      <c r="D18" s="151" t="s">
        <v>2097</v>
      </c>
      <c r="E18" s="147" t="s">
        <v>2093</v>
      </c>
    </row>
    <row r="19" spans="1:5" s="150" customFormat="1">
      <c r="A19" s="146">
        <f t="shared" si="0"/>
        <v>16</v>
      </c>
      <c r="B19" s="147" t="s">
        <v>14</v>
      </c>
      <c r="C19" s="148" t="s">
        <v>2094</v>
      </c>
      <c r="D19" s="147" t="s">
        <v>2107</v>
      </c>
      <c r="E19" s="147" t="s">
        <v>2096</v>
      </c>
    </row>
    <row r="20" spans="1:5" s="150" customFormat="1">
      <c r="A20" s="146">
        <f>+A19+1</f>
        <v>17</v>
      </c>
      <c r="B20" s="151" t="s">
        <v>53</v>
      </c>
      <c r="C20" s="148" t="s">
        <v>2091</v>
      </c>
      <c r="D20" s="151" t="s">
        <v>2108</v>
      </c>
      <c r="E20" s="147" t="s">
        <v>2093</v>
      </c>
    </row>
    <row r="21" spans="1:5" s="150" customFormat="1">
      <c r="A21" s="146">
        <f t="shared" si="0"/>
        <v>18</v>
      </c>
      <c r="B21" s="147" t="s">
        <v>55</v>
      </c>
      <c r="C21" s="148" t="s">
        <v>2091</v>
      </c>
      <c r="D21" s="151" t="s">
        <v>2109</v>
      </c>
      <c r="E21" s="147" t="s">
        <v>2091</v>
      </c>
    </row>
    <row r="22" spans="1:5" s="150" customFormat="1">
      <c r="A22" s="146">
        <f t="shared" si="0"/>
        <v>19</v>
      </c>
      <c r="B22" s="147" t="s">
        <v>57</v>
      </c>
      <c r="C22" s="148" t="s">
        <v>2091</v>
      </c>
      <c r="D22" s="147" t="s">
        <v>2110</v>
      </c>
      <c r="E22" s="147" t="s">
        <v>2093</v>
      </c>
    </row>
    <row r="23" spans="1:5" s="150" customFormat="1">
      <c r="A23" s="146">
        <f t="shared" si="0"/>
        <v>20</v>
      </c>
      <c r="B23" s="147" t="s">
        <v>59</v>
      </c>
      <c r="C23" s="148" t="s">
        <v>2091</v>
      </c>
      <c r="D23" s="151" t="s">
        <v>2111</v>
      </c>
      <c r="E23" s="147" t="s">
        <v>2093</v>
      </c>
    </row>
    <row r="24" spans="1:5" s="150" customFormat="1">
      <c r="A24" s="146">
        <f t="shared" si="0"/>
        <v>21</v>
      </c>
      <c r="B24" s="147" t="s">
        <v>61</v>
      </c>
      <c r="C24" s="148" t="s">
        <v>2091</v>
      </c>
      <c r="D24" s="151" t="s">
        <v>2097</v>
      </c>
      <c r="E24" s="147" t="s">
        <v>2093</v>
      </c>
    </row>
    <row r="25" spans="1:5" s="150" customFormat="1">
      <c r="A25" s="146">
        <f t="shared" si="0"/>
        <v>22</v>
      </c>
      <c r="B25" s="147" t="s">
        <v>63</v>
      </c>
      <c r="C25" s="148" t="s">
        <v>2091</v>
      </c>
      <c r="D25" s="153" t="s">
        <v>2112</v>
      </c>
      <c r="E25" s="147" t="s">
        <v>2091</v>
      </c>
    </row>
    <row r="26" spans="1:5" s="150" customFormat="1">
      <c r="A26" s="146">
        <f t="shared" si="0"/>
        <v>23</v>
      </c>
      <c r="B26" s="147" t="s">
        <v>65</v>
      </c>
      <c r="C26" s="148" t="s">
        <v>2091</v>
      </c>
      <c r="D26" s="149" t="s">
        <v>2113</v>
      </c>
      <c r="E26" s="147" t="s">
        <v>2093</v>
      </c>
    </row>
    <row r="27" spans="1:5" s="150" customFormat="1">
      <c r="A27" s="146">
        <f t="shared" si="0"/>
        <v>24</v>
      </c>
      <c r="B27" s="147" t="s">
        <v>67</v>
      </c>
      <c r="C27" s="148" t="s">
        <v>2091</v>
      </c>
      <c r="D27" s="151" t="s">
        <v>2114</v>
      </c>
      <c r="E27" s="147" t="s">
        <v>2093</v>
      </c>
    </row>
    <row r="28" spans="1:5" s="150" customFormat="1">
      <c r="A28" s="146">
        <f t="shared" si="0"/>
        <v>25</v>
      </c>
      <c r="B28" s="147" t="s">
        <v>100</v>
      </c>
      <c r="C28" s="148" t="s">
        <v>2094</v>
      </c>
      <c r="D28" s="151" t="s">
        <v>2115</v>
      </c>
      <c r="E28" s="147" t="s">
        <v>2094</v>
      </c>
    </row>
    <row r="29" spans="1:5" s="150" customFormat="1">
      <c r="A29" s="146">
        <f t="shared" si="0"/>
        <v>26</v>
      </c>
      <c r="B29" s="147" t="s">
        <v>69</v>
      </c>
      <c r="C29" s="148" t="s">
        <v>2091</v>
      </c>
      <c r="D29" s="151" t="s">
        <v>2116</v>
      </c>
      <c r="E29" s="147" t="s">
        <v>2093</v>
      </c>
    </row>
    <row r="30" spans="1:5" s="150" customFormat="1">
      <c r="A30" s="146">
        <f t="shared" si="0"/>
        <v>27</v>
      </c>
      <c r="B30" s="147" t="s">
        <v>16</v>
      </c>
      <c r="C30" s="148" t="s">
        <v>2096</v>
      </c>
      <c r="D30" s="151" t="s">
        <v>2117</v>
      </c>
      <c r="E30" s="147" t="s">
        <v>2094</v>
      </c>
    </row>
    <row r="31" spans="1:5" s="155" customFormat="1" ht="45">
      <c r="A31" s="146">
        <f t="shared" si="0"/>
        <v>28</v>
      </c>
      <c r="B31" s="154" t="s">
        <v>71</v>
      </c>
      <c r="C31" s="148" t="s">
        <v>2091</v>
      </c>
      <c r="D31" s="154" t="s">
        <v>2118</v>
      </c>
      <c r="E31" s="148" t="s">
        <v>2089</v>
      </c>
    </row>
    <row r="32" spans="1:5" s="150" customFormat="1">
      <c r="A32" s="146">
        <f t="shared" si="0"/>
        <v>29</v>
      </c>
      <c r="B32" s="147" t="s">
        <v>73</v>
      </c>
      <c r="C32" s="148" t="s">
        <v>2091</v>
      </c>
      <c r="D32" s="151" t="s">
        <v>2119</v>
      </c>
      <c r="E32" s="147" t="s">
        <v>2093</v>
      </c>
    </row>
    <row r="33" spans="1:5" s="150" customFormat="1">
      <c r="A33" s="146">
        <f t="shared" si="0"/>
        <v>30</v>
      </c>
      <c r="B33" s="147" t="s">
        <v>75</v>
      </c>
      <c r="C33" s="148" t="s">
        <v>2091</v>
      </c>
      <c r="D33" s="151" t="s">
        <v>2119</v>
      </c>
      <c r="E33" s="147" t="s">
        <v>2093</v>
      </c>
    </row>
    <row r="34" spans="1:5" s="150" customFormat="1">
      <c r="A34" s="146">
        <f t="shared" si="0"/>
        <v>31</v>
      </c>
      <c r="B34" s="151" t="s">
        <v>77</v>
      </c>
      <c r="C34" s="148" t="s">
        <v>2091</v>
      </c>
      <c r="D34" s="147" t="s">
        <v>2120</v>
      </c>
      <c r="E34" s="147" t="s">
        <v>2093</v>
      </c>
    </row>
    <row r="35" spans="1:5" s="150" customFormat="1">
      <c r="A35" s="146">
        <f t="shared" si="0"/>
        <v>32</v>
      </c>
      <c r="B35" s="151" t="s">
        <v>79</v>
      </c>
      <c r="C35" s="148" t="s">
        <v>2091</v>
      </c>
      <c r="D35" s="147" t="s">
        <v>2120</v>
      </c>
      <c r="E35" s="147" t="s">
        <v>2093</v>
      </c>
    </row>
    <row r="36" spans="1:5" s="150" customFormat="1">
      <c r="A36" s="146">
        <f t="shared" si="0"/>
        <v>33</v>
      </c>
      <c r="B36" s="147" t="s">
        <v>83</v>
      </c>
      <c r="C36" s="148" t="s">
        <v>2091</v>
      </c>
      <c r="D36" s="147" t="s">
        <v>2121</v>
      </c>
      <c r="E36" s="147" t="s">
        <v>2093</v>
      </c>
    </row>
    <row r="37" spans="1:5" s="150" customFormat="1">
      <c r="A37" s="146">
        <f t="shared" si="0"/>
        <v>34</v>
      </c>
      <c r="B37" s="151" t="s">
        <v>81</v>
      </c>
      <c r="C37" s="148" t="s">
        <v>2091</v>
      </c>
      <c r="D37" s="152" t="s">
        <v>2122</v>
      </c>
      <c r="E37" s="147" t="s">
        <v>2093</v>
      </c>
    </row>
    <row r="38" spans="1:5" s="150" customFormat="1">
      <c r="A38" s="146">
        <f t="shared" si="0"/>
        <v>35</v>
      </c>
      <c r="B38" s="151" t="s">
        <v>1944</v>
      </c>
      <c r="C38" s="148" t="s">
        <v>2096</v>
      </c>
      <c r="D38" s="147" t="s">
        <v>2123</v>
      </c>
      <c r="E38" s="147" t="s">
        <v>2104</v>
      </c>
    </row>
    <row r="39" spans="1:5" s="150" customFormat="1">
      <c r="A39" s="146">
        <f t="shared" si="0"/>
        <v>36</v>
      </c>
      <c r="B39" s="147" t="s">
        <v>20</v>
      </c>
      <c r="C39" s="148" t="s">
        <v>2086</v>
      </c>
      <c r="D39" s="151" t="s">
        <v>2124</v>
      </c>
      <c r="E39" s="147" t="s">
        <v>2086</v>
      </c>
    </row>
    <row r="40" spans="1:5" s="150" customFormat="1">
      <c r="A40" s="146">
        <f t="shared" si="0"/>
        <v>37</v>
      </c>
      <c r="B40" s="147" t="s">
        <v>85</v>
      </c>
      <c r="C40" s="148" t="s">
        <v>2091</v>
      </c>
      <c r="D40" s="153" t="s">
        <v>2125</v>
      </c>
      <c r="E40" s="147" t="s">
        <v>2091</v>
      </c>
    </row>
    <row r="41" spans="1:5" s="150" customFormat="1">
      <c r="A41" s="146">
        <f t="shared" si="0"/>
        <v>38</v>
      </c>
      <c r="B41" s="147" t="s">
        <v>87</v>
      </c>
      <c r="C41" s="148" t="s">
        <v>2091</v>
      </c>
      <c r="D41" s="147" t="s">
        <v>2126</v>
      </c>
      <c r="E41" s="147" t="s">
        <v>2093</v>
      </c>
    </row>
    <row r="42" spans="1:5" s="150" customFormat="1">
      <c r="A42" s="146">
        <f t="shared" si="0"/>
        <v>39</v>
      </c>
      <c r="B42" s="147" t="s">
        <v>22</v>
      </c>
      <c r="C42" s="148" t="s">
        <v>2102</v>
      </c>
      <c r="D42" s="151" t="s">
        <v>2127</v>
      </c>
      <c r="E42" s="147" t="s">
        <v>2102</v>
      </c>
    </row>
    <row r="43" spans="1:5" s="150" customFormat="1">
      <c r="A43" s="146">
        <f t="shared" si="0"/>
        <v>40</v>
      </c>
      <c r="B43" s="147" t="s">
        <v>89</v>
      </c>
      <c r="C43" s="148" t="s">
        <v>2091</v>
      </c>
      <c r="D43" s="156" t="s">
        <v>2128</v>
      </c>
      <c r="E43" s="147" t="s">
        <v>2091</v>
      </c>
    </row>
    <row r="44" spans="1:5" s="150" customFormat="1">
      <c r="A44" s="146">
        <f t="shared" si="0"/>
        <v>41</v>
      </c>
      <c r="B44" s="147" t="s">
        <v>91</v>
      </c>
      <c r="C44" s="148" t="s">
        <v>2091</v>
      </c>
      <c r="D44" s="151" t="s">
        <v>2097</v>
      </c>
      <c r="E44" s="147" t="s">
        <v>2093</v>
      </c>
    </row>
    <row r="45" spans="1:5" s="150" customFormat="1">
      <c r="A45" s="146">
        <f t="shared" si="0"/>
        <v>42</v>
      </c>
      <c r="B45" s="147" t="s">
        <v>93</v>
      </c>
      <c r="C45" s="148" t="s">
        <v>2091</v>
      </c>
      <c r="D45" s="151" t="s">
        <v>2129</v>
      </c>
      <c r="E45" s="147" t="s">
        <v>2091</v>
      </c>
    </row>
    <row r="46" spans="1:5" s="150" customFormat="1">
      <c r="A46" s="146">
        <f t="shared" si="0"/>
        <v>43</v>
      </c>
      <c r="B46" s="147" t="s">
        <v>24</v>
      </c>
      <c r="C46" s="148" t="s">
        <v>2094</v>
      </c>
      <c r="D46" s="151" t="s">
        <v>2130</v>
      </c>
      <c r="E46" s="147" t="s">
        <v>2096</v>
      </c>
    </row>
    <row r="47" spans="1:5" s="150" customFormat="1">
      <c r="A47" s="146">
        <f t="shared" si="0"/>
        <v>44</v>
      </c>
      <c r="B47" s="147" t="s">
        <v>95</v>
      </c>
      <c r="C47" s="148" t="s">
        <v>2091</v>
      </c>
      <c r="D47" s="151" t="s">
        <v>2131</v>
      </c>
      <c r="E47" s="147" t="s">
        <v>2093</v>
      </c>
    </row>
    <row r="48" spans="1:5" s="150" customFormat="1">
      <c r="A48" s="146">
        <f t="shared" si="0"/>
        <v>45</v>
      </c>
      <c r="B48" s="147" t="s">
        <v>26</v>
      </c>
      <c r="C48" s="148" t="s">
        <v>2094</v>
      </c>
      <c r="D48" s="151" t="s">
        <v>2132</v>
      </c>
      <c r="E48" s="147" t="s">
        <v>2094</v>
      </c>
    </row>
    <row r="49" spans="1:5" s="150" customFormat="1">
      <c r="A49" s="146">
        <f t="shared" si="0"/>
        <v>46</v>
      </c>
      <c r="B49" s="147" t="s">
        <v>28</v>
      </c>
      <c r="C49" s="148" t="s">
        <v>2094</v>
      </c>
      <c r="D49" s="151" t="s">
        <v>2133</v>
      </c>
      <c r="E49" s="147" t="s">
        <v>2096</v>
      </c>
    </row>
    <row r="50" spans="1:5" s="150" customFormat="1">
      <c r="A50" s="146">
        <f t="shared" si="0"/>
        <v>47</v>
      </c>
      <c r="B50" s="147" t="s">
        <v>97</v>
      </c>
      <c r="C50" s="148" t="s">
        <v>2091</v>
      </c>
      <c r="D50" s="151" t="s">
        <v>2097</v>
      </c>
      <c r="E50" s="147" t="s">
        <v>2093</v>
      </c>
    </row>
  </sheetData>
  <mergeCells count="1">
    <mergeCell ref="A1:E1"/>
  </mergeCells>
  <pageMargins left="0.7" right="0.7" top="0.75" bottom="0.75" header="0.3" footer="0.3"/>
  <pageSetup paperSize="9" scale="5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1FFF4-5AEF-427A-A7D9-2F3079E89D40}">
  <dimension ref="A1:L1633"/>
  <sheetViews>
    <sheetView workbookViewId="0">
      <selection activeCell="B1" sqref="B1:E1"/>
    </sheetView>
  </sheetViews>
  <sheetFormatPr defaultRowHeight="12.75"/>
  <cols>
    <col min="1" max="1" width="5.42578125" style="109" bestFit="1" customWidth="1"/>
    <col min="2" max="2" width="93.42578125" style="109" customWidth="1"/>
    <col min="3" max="3" width="30.7109375" style="117" customWidth="1"/>
    <col min="4" max="4" width="30.7109375" style="109" customWidth="1"/>
    <col min="5" max="5" width="14.140625" style="109" bestFit="1" customWidth="1"/>
    <col min="6" max="6" width="11.5703125" style="116" bestFit="1" customWidth="1"/>
    <col min="7" max="7" width="18.140625" style="116" bestFit="1" customWidth="1"/>
    <col min="8" max="8" width="9.140625" style="116" bestFit="1" customWidth="1"/>
    <col min="9" max="9" width="1.7109375" style="109" bestFit="1" customWidth="1"/>
    <col min="10" max="256" width="9.140625" style="109"/>
    <col min="257" max="257" width="5.42578125" style="109" bestFit="1" customWidth="1"/>
    <col min="258" max="258" width="82" style="109" bestFit="1" customWidth="1"/>
    <col min="259" max="259" width="13.140625" style="109" bestFit="1" customWidth="1"/>
    <col min="260" max="260" width="43" style="109" bestFit="1" customWidth="1"/>
    <col min="261" max="261" width="14.140625" style="109" bestFit="1" customWidth="1"/>
    <col min="262" max="262" width="11.5703125" style="109" bestFit="1" customWidth="1"/>
    <col min="263" max="263" width="18.140625" style="109" bestFit="1" customWidth="1"/>
    <col min="264" max="264" width="9.140625" style="109" bestFit="1"/>
    <col min="265" max="265" width="1.7109375" style="109" bestFit="1" customWidth="1"/>
    <col min="266" max="512" width="9.140625" style="109"/>
    <col min="513" max="513" width="5.42578125" style="109" bestFit="1" customWidth="1"/>
    <col min="514" max="514" width="82" style="109" bestFit="1" customWidth="1"/>
    <col min="515" max="515" width="13.140625" style="109" bestFit="1" customWidth="1"/>
    <col min="516" max="516" width="43" style="109" bestFit="1" customWidth="1"/>
    <col min="517" max="517" width="14.140625" style="109" bestFit="1" customWidth="1"/>
    <col min="518" max="518" width="11.5703125" style="109" bestFit="1" customWidth="1"/>
    <col min="519" max="519" width="18.140625" style="109" bestFit="1" customWidth="1"/>
    <col min="520" max="520" width="9.140625" style="109" bestFit="1"/>
    <col min="521" max="521" width="1.7109375" style="109" bestFit="1" customWidth="1"/>
    <col min="522" max="768" width="9.140625" style="109"/>
    <col min="769" max="769" width="5.42578125" style="109" bestFit="1" customWidth="1"/>
    <col min="770" max="770" width="82" style="109" bestFit="1" customWidth="1"/>
    <col min="771" max="771" width="13.140625" style="109" bestFit="1" customWidth="1"/>
    <col min="772" max="772" width="43" style="109" bestFit="1" customWidth="1"/>
    <col min="773" max="773" width="14.140625" style="109" bestFit="1" customWidth="1"/>
    <col min="774" max="774" width="11.5703125" style="109" bestFit="1" customWidth="1"/>
    <col min="775" max="775" width="18.140625" style="109" bestFit="1" customWidth="1"/>
    <col min="776" max="776" width="9.140625" style="109" bestFit="1"/>
    <col min="777" max="777" width="1.7109375" style="109" bestFit="1" customWidth="1"/>
    <col min="778" max="1024" width="9.140625" style="109"/>
    <col min="1025" max="1025" width="5.42578125" style="109" bestFit="1" customWidth="1"/>
    <col min="1026" max="1026" width="82" style="109" bestFit="1" customWidth="1"/>
    <col min="1027" max="1027" width="13.140625" style="109" bestFit="1" customWidth="1"/>
    <col min="1028" max="1028" width="43" style="109" bestFit="1" customWidth="1"/>
    <col min="1029" max="1029" width="14.140625" style="109" bestFit="1" customWidth="1"/>
    <col min="1030" max="1030" width="11.5703125" style="109" bestFit="1" customWidth="1"/>
    <col min="1031" max="1031" width="18.140625" style="109" bestFit="1" customWidth="1"/>
    <col min="1032" max="1032" width="9.140625" style="109" bestFit="1"/>
    <col min="1033" max="1033" width="1.7109375" style="109" bestFit="1" customWidth="1"/>
    <col min="1034" max="1280" width="9.140625" style="109"/>
    <col min="1281" max="1281" width="5.42578125" style="109" bestFit="1" customWidth="1"/>
    <col min="1282" max="1282" width="82" style="109" bestFit="1" customWidth="1"/>
    <col min="1283" max="1283" width="13.140625" style="109" bestFit="1" customWidth="1"/>
    <col min="1284" max="1284" width="43" style="109" bestFit="1" customWidth="1"/>
    <col min="1285" max="1285" width="14.140625" style="109" bestFit="1" customWidth="1"/>
    <col min="1286" max="1286" width="11.5703125" style="109" bestFit="1" customWidth="1"/>
    <col min="1287" max="1287" width="18.140625" style="109" bestFit="1" customWidth="1"/>
    <col min="1288" max="1288" width="9.140625" style="109" bestFit="1"/>
    <col min="1289" max="1289" width="1.7109375" style="109" bestFit="1" customWidth="1"/>
    <col min="1290" max="1536" width="9.140625" style="109"/>
    <col min="1537" max="1537" width="5.42578125" style="109" bestFit="1" customWidth="1"/>
    <col min="1538" max="1538" width="82" style="109" bestFit="1" customWidth="1"/>
    <col min="1539" max="1539" width="13.140625" style="109" bestFit="1" customWidth="1"/>
    <col min="1540" max="1540" width="43" style="109" bestFit="1" customWidth="1"/>
    <col min="1541" max="1541" width="14.140625" style="109" bestFit="1" customWidth="1"/>
    <col min="1542" max="1542" width="11.5703125" style="109" bestFit="1" customWidth="1"/>
    <col min="1543" max="1543" width="18.140625" style="109" bestFit="1" customWidth="1"/>
    <col min="1544" max="1544" width="9.140625" style="109" bestFit="1"/>
    <col min="1545" max="1545" width="1.7109375" style="109" bestFit="1" customWidth="1"/>
    <col min="1546" max="1792" width="9.140625" style="109"/>
    <col min="1793" max="1793" width="5.42578125" style="109" bestFit="1" customWidth="1"/>
    <col min="1794" max="1794" width="82" style="109" bestFit="1" customWidth="1"/>
    <col min="1795" max="1795" width="13.140625" style="109" bestFit="1" customWidth="1"/>
    <col min="1796" max="1796" width="43" style="109" bestFit="1" customWidth="1"/>
    <col min="1797" max="1797" width="14.140625" style="109" bestFit="1" customWidth="1"/>
    <col min="1798" max="1798" width="11.5703125" style="109" bestFit="1" customWidth="1"/>
    <col min="1799" max="1799" width="18.140625" style="109" bestFit="1" customWidth="1"/>
    <col min="1800" max="1800" width="9.140625" style="109" bestFit="1"/>
    <col min="1801" max="1801" width="1.7109375" style="109" bestFit="1" customWidth="1"/>
    <col min="1802" max="2048" width="9.140625" style="109"/>
    <col min="2049" max="2049" width="5.42578125" style="109" bestFit="1" customWidth="1"/>
    <col min="2050" max="2050" width="82" style="109" bestFit="1" customWidth="1"/>
    <col min="2051" max="2051" width="13.140625" style="109" bestFit="1" customWidth="1"/>
    <col min="2052" max="2052" width="43" style="109" bestFit="1" customWidth="1"/>
    <col min="2053" max="2053" width="14.140625" style="109" bestFit="1" customWidth="1"/>
    <col min="2054" max="2054" width="11.5703125" style="109" bestFit="1" customWidth="1"/>
    <col min="2055" max="2055" width="18.140625" style="109" bestFit="1" customWidth="1"/>
    <col min="2056" max="2056" width="9.140625" style="109" bestFit="1"/>
    <col min="2057" max="2057" width="1.7109375" style="109" bestFit="1" customWidth="1"/>
    <col min="2058" max="2304" width="9.140625" style="109"/>
    <col min="2305" max="2305" width="5.42578125" style="109" bestFit="1" customWidth="1"/>
    <col min="2306" max="2306" width="82" style="109" bestFit="1" customWidth="1"/>
    <col min="2307" max="2307" width="13.140625" style="109" bestFit="1" customWidth="1"/>
    <col min="2308" max="2308" width="43" style="109" bestFit="1" customWidth="1"/>
    <col min="2309" max="2309" width="14.140625" style="109" bestFit="1" customWidth="1"/>
    <col min="2310" max="2310" width="11.5703125" style="109" bestFit="1" customWidth="1"/>
    <col min="2311" max="2311" width="18.140625" style="109" bestFit="1" customWidth="1"/>
    <col min="2312" max="2312" width="9.140625" style="109" bestFit="1"/>
    <col min="2313" max="2313" width="1.7109375" style="109" bestFit="1" customWidth="1"/>
    <col min="2314" max="2560" width="9.140625" style="109"/>
    <col min="2561" max="2561" width="5.42578125" style="109" bestFit="1" customWidth="1"/>
    <col min="2562" max="2562" width="82" style="109" bestFit="1" customWidth="1"/>
    <col min="2563" max="2563" width="13.140625" style="109" bestFit="1" customWidth="1"/>
    <col min="2564" max="2564" width="43" style="109" bestFit="1" customWidth="1"/>
    <col min="2565" max="2565" width="14.140625" style="109" bestFit="1" customWidth="1"/>
    <col min="2566" max="2566" width="11.5703125" style="109" bestFit="1" customWidth="1"/>
    <col min="2567" max="2567" width="18.140625" style="109" bestFit="1" customWidth="1"/>
    <col min="2568" max="2568" width="9.140625" style="109" bestFit="1"/>
    <col min="2569" max="2569" width="1.7109375" style="109" bestFit="1" customWidth="1"/>
    <col min="2570" max="2816" width="9.140625" style="109"/>
    <col min="2817" max="2817" width="5.42578125" style="109" bestFit="1" customWidth="1"/>
    <col min="2818" max="2818" width="82" style="109" bestFit="1" customWidth="1"/>
    <col min="2819" max="2819" width="13.140625" style="109" bestFit="1" customWidth="1"/>
    <col min="2820" max="2820" width="43" style="109" bestFit="1" customWidth="1"/>
    <col min="2821" max="2821" width="14.140625" style="109" bestFit="1" customWidth="1"/>
    <col min="2822" max="2822" width="11.5703125" style="109" bestFit="1" customWidth="1"/>
    <col min="2823" max="2823" width="18.140625" style="109" bestFit="1" customWidth="1"/>
    <col min="2824" max="2824" width="9.140625" style="109" bestFit="1"/>
    <col min="2825" max="2825" width="1.7109375" style="109" bestFit="1" customWidth="1"/>
    <col min="2826" max="3072" width="9.140625" style="109"/>
    <col min="3073" max="3073" width="5.42578125" style="109" bestFit="1" customWidth="1"/>
    <col min="3074" max="3074" width="82" style="109" bestFit="1" customWidth="1"/>
    <col min="3075" max="3075" width="13.140625" style="109" bestFit="1" customWidth="1"/>
    <col min="3076" max="3076" width="43" style="109" bestFit="1" customWidth="1"/>
    <col min="3077" max="3077" width="14.140625" style="109" bestFit="1" customWidth="1"/>
    <col min="3078" max="3078" width="11.5703125" style="109" bestFit="1" customWidth="1"/>
    <col min="3079" max="3079" width="18.140625" style="109" bestFit="1" customWidth="1"/>
    <col min="3080" max="3080" width="9.140625" style="109" bestFit="1"/>
    <col min="3081" max="3081" width="1.7109375" style="109" bestFit="1" customWidth="1"/>
    <col min="3082" max="3328" width="9.140625" style="109"/>
    <col min="3329" max="3329" width="5.42578125" style="109" bestFit="1" customWidth="1"/>
    <col min="3330" max="3330" width="82" style="109" bestFit="1" customWidth="1"/>
    <col min="3331" max="3331" width="13.140625" style="109" bestFit="1" customWidth="1"/>
    <col min="3332" max="3332" width="43" style="109" bestFit="1" customWidth="1"/>
    <col min="3333" max="3333" width="14.140625" style="109" bestFit="1" customWidth="1"/>
    <col min="3334" max="3334" width="11.5703125" style="109" bestFit="1" customWidth="1"/>
    <col min="3335" max="3335" width="18.140625" style="109" bestFit="1" customWidth="1"/>
    <col min="3336" max="3336" width="9.140625" style="109" bestFit="1"/>
    <col min="3337" max="3337" width="1.7109375" style="109" bestFit="1" customWidth="1"/>
    <col min="3338" max="3584" width="9.140625" style="109"/>
    <col min="3585" max="3585" width="5.42578125" style="109" bestFit="1" customWidth="1"/>
    <col min="3586" max="3586" width="82" style="109" bestFit="1" customWidth="1"/>
    <col min="3587" max="3587" width="13.140625" style="109" bestFit="1" customWidth="1"/>
    <col min="3588" max="3588" width="43" style="109" bestFit="1" customWidth="1"/>
    <col min="3589" max="3589" width="14.140625" style="109" bestFit="1" customWidth="1"/>
    <col min="3590" max="3590" width="11.5703125" style="109" bestFit="1" customWidth="1"/>
    <col min="3591" max="3591" width="18.140625" style="109" bestFit="1" customWidth="1"/>
    <col min="3592" max="3592" width="9.140625" style="109" bestFit="1"/>
    <col min="3593" max="3593" width="1.7109375" style="109" bestFit="1" customWidth="1"/>
    <col min="3594" max="3840" width="9.140625" style="109"/>
    <col min="3841" max="3841" width="5.42578125" style="109" bestFit="1" customWidth="1"/>
    <col min="3842" max="3842" width="82" style="109" bestFit="1" customWidth="1"/>
    <col min="3843" max="3843" width="13.140625" style="109" bestFit="1" customWidth="1"/>
    <col min="3844" max="3844" width="43" style="109" bestFit="1" customWidth="1"/>
    <col min="3845" max="3845" width="14.140625" style="109" bestFit="1" customWidth="1"/>
    <col min="3846" max="3846" width="11.5703125" style="109" bestFit="1" customWidth="1"/>
    <col min="3847" max="3847" width="18.140625" style="109" bestFit="1" customWidth="1"/>
    <col min="3848" max="3848" width="9.140625" style="109" bestFit="1"/>
    <col min="3849" max="3849" width="1.7109375" style="109" bestFit="1" customWidth="1"/>
    <col min="3850" max="4096" width="9.140625" style="109"/>
    <col min="4097" max="4097" width="5.42578125" style="109" bestFit="1" customWidth="1"/>
    <col min="4098" max="4098" width="82" style="109" bestFit="1" customWidth="1"/>
    <col min="4099" max="4099" width="13.140625" style="109" bestFit="1" customWidth="1"/>
    <col min="4100" max="4100" width="43" style="109" bestFit="1" customWidth="1"/>
    <col min="4101" max="4101" width="14.140625" style="109" bestFit="1" customWidth="1"/>
    <col min="4102" max="4102" width="11.5703125" style="109" bestFit="1" customWidth="1"/>
    <col min="4103" max="4103" width="18.140625" style="109" bestFit="1" customWidth="1"/>
    <col min="4104" max="4104" width="9.140625" style="109" bestFit="1"/>
    <col min="4105" max="4105" width="1.7109375" style="109" bestFit="1" customWidth="1"/>
    <col min="4106" max="4352" width="9.140625" style="109"/>
    <col min="4353" max="4353" width="5.42578125" style="109" bestFit="1" customWidth="1"/>
    <col min="4354" max="4354" width="82" style="109" bestFit="1" customWidth="1"/>
    <col min="4355" max="4355" width="13.140625" style="109" bestFit="1" customWidth="1"/>
    <col min="4356" max="4356" width="43" style="109" bestFit="1" customWidth="1"/>
    <col min="4357" max="4357" width="14.140625" style="109" bestFit="1" customWidth="1"/>
    <col min="4358" max="4358" width="11.5703125" style="109" bestFit="1" customWidth="1"/>
    <col min="4359" max="4359" width="18.140625" style="109" bestFit="1" customWidth="1"/>
    <col min="4360" max="4360" width="9.140625" style="109" bestFit="1"/>
    <col min="4361" max="4361" width="1.7109375" style="109" bestFit="1" customWidth="1"/>
    <col min="4362" max="4608" width="9.140625" style="109"/>
    <col min="4609" max="4609" width="5.42578125" style="109" bestFit="1" customWidth="1"/>
    <col min="4610" max="4610" width="82" style="109" bestFit="1" customWidth="1"/>
    <col min="4611" max="4611" width="13.140625" style="109" bestFit="1" customWidth="1"/>
    <col min="4612" max="4612" width="43" style="109" bestFit="1" customWidth="1"/>
    <col min="4613" max="4613" width="14.140625" style="109" bestFit="1" customWidth="1"/>
    <col min="4614" max="4614" width="11.5703125" style="109" bestFit="1" customWidth="1"/>
    <col min="4615" max="4615" width="18.140625" style="109" bestFit="1" customWidth="1"/>
    <col min="4616" max="4616" width="9.140625" style="109" bestFit="1"/>
    <col min="4617" max="4617" width="1.7109375" style="109" bestFit="1" customWidth="1"/>
    <col min="4618" max="4864" width="9.140625" style="109"/>
    <col min="4865" max="4865" width="5.42578125" style="109" bestFit="1" customWidth="1"/>
    <col min="4866" max="4866" width="82" style="109" bestFit="1" customWidth="1"/>
    <col min="4867" max="4867" width="13.140625" style="109" bestFit="1" customWidth="1"/>
    <col min="4868" max="4868" width="43" style="109" bestFit="1" customWidth="1"/>
    <col min="4869" max="4869" width="14.140625" style="109" bestFit="1" customWidth="1"/>
    <col min="4870" max="4870" width="11.5703125" style="109" bestFit="1" customWidth="1"/>
    <col min="4871" max="4871" width="18.140625" style="109" bestFit="1" customWidth="1"/>
    <col min="4872" max="4872" width="9.140625" style="109" bestFit="1"/>
    <col min="4873" max="4873" width="1.7109375" style="109" bestFit="1" customWidth="1"/>
    <col min="4874" max="5120" width="9.140625" style="109"/>
    <col min="5121" max="5121" width="5.42578125" style="109" bestFit="1" customWidth="1"/>
    <col min="5122" max="5122" width="82" style="109" bestFit="1" customWidth="1"/>
    <col min="5123" max="5123" width="13.140625" style="109" bestFit="1" customWidth="1"/>
    <col min="5124" max="5124" width="43" style="109" bestFit="1" customWidth="1"/>
    <col min="5125" max="5125" width="14.140625" style="109" bestFit="1" customWidth="1"/>
    <col min="5126" max="5126" width="11.5703125" style="109" bestFit="1" customWidth="1"/>
    <col min="5127" max="5127" width="18.140625" style="109" bestFit="1" customWidth="1"/>
    <col min="5128" max="5128" width="9.140625" style="109" bestFit="1"/>
    <col min="5129" max="5129" width="1.7109375" style="109" bestFit="1" customWidth="1"/>
    <col min="5130" max="5376" width="9.140625" style="109"/>
    <col min="5377" max="5377" width="5.42578125" style="109" bestFit="1" customWidth="1"/>
    <col min="5378" max="5378" width="82" style="109" bestFit="1" customWidth="1"/>
    <col min="5379" max="5379" width="13.140625" style="109" bestFit="1" customWidth="1"/>
    <col min="5380" max="5380" width="43" style="109" bestFit="1" customWidth="1"/>
    <col min="5381" max="5381" width="14.140625" style="109" bestFit="1" customWidth="1"/>
    <col min="5382" max="5382" width="11.5703125" style="109" bestFit="1" customWidth="1"/>
    <col min="5383" max="5383" width="18.140625" style="109" bestFit="1" customWidth="1"/>
    <col min="5384" max="5384" width="9.140625" style="109" bestFit="1"/>
    <col min="5385" max="5385" width="1.7109375" style="109" bestFit="1" customWidth="1"/>
    <col min="5386" max="5632" width="9.140625" style="109"/>
    <col min="5633" max="5633" width="5.42578125" style="109" bestFit="1" customWidth="1"/>
    <col min="5634" max="5634" width="82" style="109" bestFit="1" customWidth="1"/>
    <col min="5635" max="5635" width="13.140625" style="109" bestFit="1" customWidth="1"/>
    <col min="5636" max="5636" width="43" style="109" bestFit="1" customWidth="1"/>
    <col min="5637" max="5637" width="14.140625" style="109" bestFit="1" customWidth="1"/>
    <col min="5638" max="5638" width="11.5703125" style="109" bestFit="1" customWidth="1"/>
    <col min="5639" max="5639" width="18.140625" style="109" bestFit="1" customWidth="1"/>
    <col min="5640" max="5640" width="9.140625" style="109" bestFit="1"/>
    <col min="5641" max="5641" width="1.7109375" style="109" bestFit="1" customWidth="1"/>
    <col min="5642" max="5888" width="9.140625" style="109"/>
    <col min="5889" max="5889" width="5.42578125" style="109" bestFit="1" customWidth="1"/>
    <col min="5890" max="5890" width="82" style="109" bestFit="1" customWidth="1"/>
    <col min="5891" max="5891" width="13.140625" style="109" bestFit="1" customWidth="1"/>
    <col min="5892" max="5892" width="43" style="109" bestFit="1" customWidth="1"/>
    <col min="5893" max="5893" width="14.140625" style="109" bestFit="1" customWidth="1"/>
    <col min="5894" max="5894" width="11.5703125" style="109" bestFit="1" customWidth="1"/>
    <col min="5895" max="5895" width="18.140625" style="109" bestFit="1" customWidth="1"/>
    <col min="5896" max="5896" width="9.140625" style="109" bestFit="1"/>
    <col min="5897" max="5897" width="1.7109375" style="109" bestFit="1" customWidth="1"/>
    <col min="5898" max="6144" width="9.140625" style="109"/>
    <col min="6145" max="6145" width="5.42578125" style="109" bestFit="1" customWidth="1"/>
    <col min="6146" max="6146" width="82" style="109" bestFit="1" customWidth="1"/>
    <col min="6147" max="6147" width="13.140625" style="109" bestFit="1" customWidth="1"/>
    <col min="6148" max="6148" width="43" style="109" bestFit="1" customWidth="1"/>
    <col min="6149" max="6149" width="14.140625" style="109" bestFit="1" customWidth="1"/>
    <col min="6150" max="6150" width="11.5703125" style="109" bestFit="1" customWidth="1"/>
    <col min="6151" max="6151" width="18.140625" style="109" bestFit="1" customWidth="1"/>
    <col min="6152" max="6152" width="9.140625" style="109" bestFit="1"/>
    <col min="6153" max="6153" width="1.7109375" style="109" bestFit="1" customWidth="1"/>
    <col min="6154" max="6400" width="9.140625" style="109"/>
    <col min="6401" max="6401" width="5.42578125" style="109" bestFit="1" customWidth="1"/>
    <col min="6402" max="6402" width="82" style="109" bestFit="1" customWidth="1"/>
    <col min="6403" max="6403" width="13.140625" style="109" bestFit="1" customWidth="1"/>
    <col min="6404" max="6404" width="43" style="109" bestFit="1" customWidth="1"/>
    <col min="6405" max="6405" width="14.140625" style="109" bestFit="1" customWidth="1"/>
    <col min="6406" max="6406" width="11.5703125" style="109" bestFit="1" customWidth="1"/>
    <col min="6407" max="6407" width="18.140625" style="109" bestFit="1" customWidth="1"/>
    <col min="6408" max="6408" width="9.140625" style="109" bestFit="1"/>
    <col min="6409" max="6409" width="1.7109375" style="109" bestFit="1" customWidth="1"/>
    <col min="6410" max="6656" width="9.140625" style="109"/>
    <col min="6657" max="6657" width="5.42578125" style="109" bestFit="1" customWidth="1"/>
    <col min="6658" max="6658" width="82" style="109" bestFit="1" customWidth="1"/>
    <col min="6659" max="6659" width="13.140625" style="109" bestFit="1" customWidth="1"/>
    <col min="6660" max="6660" width="43" style="109" bestFit="1" customWidth="1"/>
    <col min="6661" max="6661" width="14.140625" style="109" bestFit="1" customWidth="1"/>
    <col min="6662" max="6662" width="11.5703125" style="109" bestFit="1" customWidth="1"/>
    <col min="6663" max="6663" width="18.140625" style="109" bestFit="1" customWidth="1"/>
    <col min="6664" max="6664" width="9.140625" style="109" bestFit="1"/>
    <col min="6665" max="6665" width="1.7109375" style="109" bestFit="1" customWidth="1"/>
    <col min="6666" max="6912" width="9.140625" style="109"/>
    <col min="6913" max="6913" width="5.42578125" style="109" bestFit="1" customWidth="1"/>
    <col min="6914" max="6914" width="82" style="109" bestFit="1" customWidth="1"/>
    <col min="6915" max="6915" width="13.140625" style="109" bestFit="1" customWidth="1"/>
    <col min="6916" max="6916" width="43" style="109" bestFit="1" customWidth="1"/>
    <col min="6917" max="6917" width="14.140625" style="109" bestFit="1" customWidth="1"/>
    <col min="6918" max="6918" width="11.5703125" style="109" bestFit="1" customWidth="1"/>
    <col min="6919" max="6919" width="18.140625" style="109" bestFit="1" customWidth="1"/>
    <col min="6920" max="6920" width="9.140625" style="109" bestFit="1"/>
    <col min="6921" max="6921" width="1.7109375" style="109" bestFit="1" customWidth="1"/>
    <col min="6922" max="7168" width="9.140625" style="109"/>
    <col min="7169" max="7169" width="5.42578125" style="109" bestFit="1" customWidth="1"/>
    <col min="7170" max="7170" width="82" style="109" bestFit="1" customWidth="1"/>
    <col min="7171" max="7171" width="13.140625" style="109" bestFit="1" customWidth="1"/>
    <col min="7172" max="7172" width="43" style="109" bestFit="1" customWidth="1"/>
    <col min="7173" max="7173" width="14.140625" style="109" bestFit="1" customWidth="1"/>
    <col min="7174" max="7174" width="11.5703125" style="109" bestFit="1" customWidth="1"/>
    <col min="7175" max="7175" width="18.140625" style="109" bestFit="1" customWidth="1"/>
    <col min="7176" max="7176" width="9.140625" style="109" bestFit="1"/>
    <col min="7177" max="7177" width="1.7109375" style="109" bestFit="1" customWidth="1"/>
    <col min="7178" max="7424" width="9.140625" style="109"/>
    <col min="7425" max="7425" width="5.42578125" style="109" bestFit="1" customWidth="1"/>
    <col min="7426" max="7426" width="82" style="109" bestFit="1" customWidth="1"/>
    <col min="7427" max="7427" width="13.140625" style="109" bestFit="1" customWidth="1"/>
    <col min="7428" max="7428" width="43" style="109" bestFit="1" customWidth="1"/>
    <col min="7429" max="7429" width="14.140625" style="109" bestFit="1" customWidth="1"/>
    <col min="7430" max="7430" width="11.5703125" style="109" bestFit="1" customWidth="1"/>
    <col min="7431" max="7431" width="18.140625" style="109" bestFit="1" customWidth="1"/>
    <col min="7432" max="7432" width="9.140625" style="109" bestFit="1"/>
    <col min="7433" max="7433" width="1.7109375" style="109" bestFit="1" customWidth="1"/>
    <col min="7434" max="7680" width="9.140625" style="109"/>
    <col min="7681" max="7681" width="5.42578125" style="109" bestFit="1" customWidth="1"/>
    <col min="7682" max="7682" width="82" style="109" bestFit="1" customWidth="1"/>
    <col min="7683" max="7683" width="13.140625" style="109" bestFit="1" customWidth="1"/>
    <col min="7684" max="7684" width="43" style="109" bestFit="1" customWidth="1"/>
    <col min="7685" max="7685" width="14.140625" style="109" bestFit="1" customWidth="1"/>
    <col min="7686" max="7686" width="11.5703125" style="109" bestFit="1" customWidth="1"/>
    <col min="7687" max="7687" width="18.140625" style="109" bestFit="1" customWidth="1"/>
    <col min="7688" max="7688" width="9.140625" style="109" bestFit="1"/>
    <col min="7689" max="7689" width="1.7109375" style="109" bestFit="1" customWidth="1"/>
    <col min="7690" max="7936" width="9.140625" style="109"/>
    <col min="7937" max="7937" width="5.42578125" style="109" bestFit="1" customWidth="1"/>
    <col min="7938" max="7938" width="82" style="109" bestFit="1" customWidth="1"/>
    <col min="7939" max="7939" width="13.140625" style="109" bestFit="1" customWidth="1"/>
    <col min="7940" max="7940" width="43" style="109" bestFit="1" customWidth="1"/>
    <col min="7941" max="7941" width="14.140625" style="109" bestFit="1" customWidth="1"/>
    <col min="7942" max="7942" width="11.5703125" style="109" bestFit="1" customWidth="1"/>
    <col min="7943" max="7943" width="18.140625" style="109" bestFit="1" customWidth="1"/>
    <col min="7944" max="7944" width="9.140625" style="109" bestFit="1"/>
    <col min="7945" max="7945" width="1.7109375" style="109" bestFit="1" customWidth="1"/>
    <col min="7946" max="8192" width="9.140625" style="109"/>
    <col min="8193" max="8193" width="5.42578125" style="109" bestFit="1" customWidth="1"/>
    <col min="8194" max="8194" width="82" style="109" bestFit="1" customWidth="1"/>
    <col min="8195" max="8195" width="13.140625" style="109" bestFit="1" customWidth="1"/>
    <col min="8196" max="8196" width="43" style="109" bestFit="1" customWidth="1"/>
    <col min="8197" max="8197" width="14.140625" style="109" bestFit="1" customWidth="1"/>
    <col min="8198" max="8198" width="11.5703125" style="109" bestFit="1" customWidth="1"/>
    <col min="8199" max="8199" width="18.140625" style="109" bestFit="1" customWidth="1"/>
    <col min="8200" max="8200" width="9.140625" style="109" bestFit="1"/>
    <col min="8201" max="8201" width="1.7109375" style="109" bestFit="1" customWidth="1"/>
    <col min="8202" max="8448" width="9.140625" style="109"/>
    <col min="8449" max="8449" width="5.42578125" style="109" bestFit="1" customWidth="1"/>
    <col min="8450" max="8450" width="82" style="109" bestFit="1" customWidth="1"/>
    <col min="8451" max="8451" width="13.140625" style="109" bestFit="1" customWidth="1"/>
    <col min="8452" max="8452" width="43" style="109" bestFit="1" customWidth="1"/>
    <col min="8453" max="8453" width="14.140625" style="109" bestFit="1" customWidth="1"/>
    <col min="8454" max="8454" width="11.5703125" style="109" bestFit="1" customWidth="1"/>
    <col min="8455" max="8455" width="18.140625" style="109" bestFit="1" customWidth="1"/>
    <col min="8456" max="8456" width="9.140625" style="109" bestFit="1"/>
    <col min="8457" max="8457" width="1.7109375" style="109" bestFit="1" customWidth="1"/>
    <col min="8458" max="8704" width="9.140625" style="109"/>
    <col min="8705" max="8705" width="5.42578125" style="109" bestFit="1" customWidth="1"/>
    <col min="8706" max="8706" width="82" style="109" bestFit="1" customWidth="1"/>
    <col min="8707" max="8707" width="13.140625" style="109" bestFit="1" customWidth="1"/>
    <col min="8708" max="8708" width="43" style="109" bestFit="1" customWidth="1"/>
    <col min="8709" max="8709" width="14.140625" style="109" bestFit="1" customWidth="1"/>
    <col min="8710" max="8710" width="11.5703125" style="109" bestFit="1" customWidth="1"/>
    <col min="8711" max="8711" width="18.140625" style="109" bestFit="1" customWidth="1"/>
    <col min="8712" max="8712" width="9.140625" style="109" bestFit="1"/>
    <col min="8713" max="8713" width="1.7109375" style="109" bestFit="1" customWidth="1"/>
    <col min="8714" max="8960" width="9.140625" style="109"/>
    <col min="8961" max="8961" width="5.42578125" style="109" bestFit="1" customWidth="1"/>
    <col min="8962" max="8962" width="82" style="109" bestFit="1" customWidth="1"/>
    <col min="8963" max="8963" width="13.140625" style="109" bestFit="1" customWidth="1"/>
    <col min="8964" max="8964" width="43" style="109" bestFit="1" customWidth="1"/>
    <col min="8965" max="8965" width="14.140625" style="109" bestFit="1" customWidth="1"/>
    <col min="8966" max="8966" width="11.5703125" style="109" bestFit="1" customWidth="1"/>
    <col min="8967" max="8967" width="18.140625" style="109" bestFit="1" customWidth="1"/>
    <col min="8968" max="8968" width="9.140625" style="109" bestFit="1"/>
    <col min="8969" max="8969" width="1.7109375" style="109" bestFit="1" customWidth="1"/>
    <col min="8970" max="9216" width="9.140625" style="109"/>
    <col min="9217" max="9217" width="5.42578125" style="109" bestFit="1" customWidth="1"/>
    <col min="9218" max="9218" width="82" style="109" bestFit="1" customWidth="1"/>
    <col min="9219" max="9219" width="13.140625" style="109" bestFit="1" customWidth="1"/>
    <col min="9220" max="9220" width="43" style="109" bestFit="1" customWidth="1"/>
    <col min="9221" max="9221" width="14.140625" style="109" bestFit="1" customWidth="1"/>
    <col min="9222" max="9222" width="11.5703125" style="109" bestFit="1" customWidth="1"/>
    <col min="9223" max="9223" width="18.140625" style="109" bestFit="1" customWidth="1"/>
    <col min="9224" max="9224" width="9.140625" style="109" bestFit="1"/>
    <col min="9225" max="9225" width="1.7109375" style="109" bestFit="1" customWidth="1"/>
    <col min="9226" max="9472" width="9.140625" style="109"/>
    <col min="9473" max="9473" width="5.42578125" style="109" bestFit="1" customWidth="1"/>
    <col min="9474" max="9474" width="82" style="109" bestFit="1" customWidth="1"/>
    <col min="9475" max="9475" width="13.140625" style="109" bestFit="1" customWidth="1"/>
    <col min="9476" max="9476" width="43" style="109" bestFit="1" customWidth="1"/>
    <col min="9477" max="9477" width="14.140625" style="109" bestFit="1" customWidth="1"/>
    <col min="9478" max="9478" width="11.5703125" style="109" bestFit="1" customWidth="1"/>
    <col min="9479" max="9479" width="18.140625" style="109" bestFit="1" customWidth="1"/>
    <col min="9480" max="9480" width="9.140625" style="109" bestFit="1"/>
    <col min="9481" max="9481" width="1.7109375" style="109" bestFit="1" customWidth="1"/>
    <col min="9482" max="9728" width="9.140625" style="109"/>
    <col min="9729" max="9729" width="5.42578125" style="109" bestFit="1" customWidth="1"/>
    <col min="9730" max="9730" width="82" style="109" bestFit="1" customWidth="1"/>
    <col min="9731" max="9731" width="13.140625" style="109" bestFit="1" customWidth="1"/>
    <col min="9732" max="9732" width="43" style="109" bestFit="1" customWidth="1"/>
    <col min="9733" max="9733" width="14.140625" style="109" bestFit="1" customWidth="1"/>
    <col min="9734" max="9734" width="11.5703125" style="109" bestFit="1" customWidth="1"/>
    <col min="9735" max="9735" width="18.140625" style="109" bestFit="1" customWidth="1"/>
    <col min="9736" max="9736" width="9.140625" style="109" bestFit="1"/>
    <col min="9737" max="9737" width="1.7109375" style="109" bestFit="1" customWidth="1"/>
    <col min="9738" max="9984" width="9.140625" style="109"/>
    <col min="9985" max="9985" width="5.42578125" style="109" bestFit="1" customWidth="1"/>
    <col min="9986" max="9986" width="82" style="109" bestFit="1" customWidth="1"/>
    <col min="9987" max="9987" width="13.140625" style="109" bestFit="1" customWidth="1"/>
    <col min="9988" max="9988" width="43" style="109" bestFit="1" customWidth="1"/>
    <col min="9989" max="9989" width="14.140625" style="109" bestFit="1" customWidth="1"/>
    <col min="9990" max="9990" width="11.5703125" style="109" bestFit="1" customWidth="1"/>
    <col min="9991" max="9991" width="18.140625" style="109" bestFit="1" customWidth="1"/>
    <col min="9992" max="9992" width="9.140625" style="109" bestFit="1"/>
    <col min="9993" max="9993" width="1.7109375" style="109" bestFit="1" customWidth="1"/>
    <col min="9994" max="10240" width="9.140625" style="109"/>
    <col min="10241" max="10241" width="5.42578125" style="109" bestFit="1" customWidth="1"/>
    <col min="10242" max="10242" width="82" style="109" bestFit="1" customWidth="1"/>
    <col min="10243" max="10243" width="13.140625" style="109" bestFit="1" customWidth="1"/>
    <col min="10244" max="10244" width="43" style="109" bestFit="1" customWidth="1"/>
    <col min="10245" max="10245" width="14.140625" style="109" bestFit="1" customWidth="1"/>
    <col min="10246" max="10246" width="11.5703125" style="109" bestFit="1" customWidth="1"/>
    <col min="10247" max="10247" width="18.140625" style="109" bestFit="1" customWidth="1"/>
    <col min="10248" max="10248" width="9.140625" style="109" bestFit="1"/>
    <col min="10249" max="10249" width="1.7109375" style="109" bestFit="1" customWidth="1"/>
    <col min="10250" max="10496" width="9.140625" style="109"/>
    <col min="10497" max="10497" width="5.42578125" style="109" bestFit="1" customWidth="1"/>
    <col min="10498" max="10498" width="82" style="109" bestFit="1" customWidth="1"/>
    <col min="10499" max="10499" width="13.140625" style="109" bestFit="1" customWidth="1"/>
    <col min="10500" max="10500" width="43" style="109" bestFit="1" customWidth="1"/>
    <col min="10501" max="10501" width="14.140625" style="109" bestFit="1" customWidth="1"/>
    <col min="10502" max="10502" width="11.5703125" style="109" bestFit="1" customWidth="1"/>
    <col min="10503" max="10503" width="18.140625" style="109" bestFit="1" customWidth="1"/>
    <col min="10504" max="10504" width="9.140625" style="109" bestFit="1"/>
    <col min="10505" max="10505" width="1.7109375" style="109" bestFit="1" customWidth="1"/>
    <col min="10506" max="10752" width="9.140625" style="109"/>
    <col min="10753" max="10753" width="5.42578125" style="109" bestFit="1" customWidth="1"/>
    <col min="10754" max="10754" width="82" style="109" bestFit="1" customWidth="1"/>
    <col min="10755" max="10755" width="13.140625" style="109" bestFit="1" customWidth="1"/>
    <col min="10756" max="10756" width="43" style="109" bestFit="1" customWidth="1"/>
    <col min="10757" max="10757" width="14.140625" style="109" bestFit="1" customWidth="1"/>
    <col min="10758" max="10758" width="11.5703125" style="109" bestFit="1" customWidth="1"/>
    <col min="10759" max="10759" width="18.140625" style="109" bestFit="1" customWidth="1"/>
    <col min="10760" max="10760" width="9.140625" style="109" bestFit="1"/>
    <col min="10761" max="10761" width="1.7109375" style="109" bestFit="1" customWidth="1"/>
    <col min="10762" max="11008" width="9.140625" style="109"/>
    <col min="11009" max="11009" width="5.42578125" style="109" bestFit="1" customWidth="1"/>
    <col min="11010" max="11010" width="82" style="109" bestFit="1" customWidth="1"/>
    <col min="11011" max="11011" width="13.140625" style="109" bestFit="1" customWidth="1"/>
    <col min="11012" max="11012" width="43" style="109" bestFit="1" customWidth="1"/>
    <col min="11013" max="11013" width="14.140625" style="109" bestFit="1" customWidth="1"/>
    <col min="11014" max="11014" width="11.5703125" style="109" bestFit="1" customWidth="1"/>
    <col min="11015" max="11015" width="18.140625" style="109" bestFit="1" customWidth="1"/>
    <col min="11016" max="11016" width="9.140625" style="109" bestFit="1"/>
    <col min="11017" max="11017" width="1.7109375" style="109" bestFit="1" customWidth="1"/>
    <col min="11018" max="11264" width="9.140625" style="109"/>
    <col min="11265" max="11265" width="5.42578125" style="109" bestFit="1" customWidth="1"/>
    <col min="11266" max="11266" width="82" style="109" bestFit="1" customWidth="1"/>
    <col min="11267" max="11267" width="13.140625" style="109" bestFit="1" customWidth="1"/>
    <col min="11268" max="11268" width="43" style="109" bestFit="1" customWidth="1"/>
    <col min="11269" max="11269" width="14.140625" style="109" bestFit="1" customWidth="1"/>
    <col min="11270" max="11270" width="11.5703125" style="109" bestFit="1" customWidth="1"/>
    <col min="11271" max="11271" width="18.140625" style="109" bestFit="1" customWidth="1"/>
    <col min="11272" max="11272" width="9.140625" style="109" bestFit="1"/>
    <col min="11273" max="11273" width="1.7109375" style="109" bestFit="1" customWidth="1"/>
    <col min="11274" max="11520" width="9.140625" style="109"/>
    <col min="11521" max="11521" width="5.42578125" style="109" bestFit="1" customWidth="1"/>
    <col min="11522" max="11522" width="82" style="109" bestFit="1" customWidth="1"/>
    <col min="11523" max="11523" width="13.140625" style="109" bestFit="1" customWidth="1"/>
    <col min="11524" max="11524" width="43" style="109" bestFit="1" customWidth="1"/>
    <col min="11525" max="11525" width="14.140625" style="109" bestFit="1" customWidth="1"/>
    <col min="11526" max="11526" width="11.5703125" style="109" bestFit="1" customWidth="1"/>
    <col min="11527" max="11527" width="18.140625" style="109" bestFit="1" customWidth="1"/>
    <col min="11528" max="11528" width="9.140625" style="109" bestFit="1"/>
    <col min="11529" max="11529" width="1.7109375" style="109" bestFit="1" customWidth="1"/>
    <col min="11530" max="11776" width="9.140625" style="109"/>
    <col min="11777" max="11777" width="5.42578125" style="109" bestFit="1" customWidth="1"/>
    <col min="11778" max="11778" width="82" style="109" bestFit="1" customWidth="1"/>
    <col min="11779" max="11779" width="13.140625" style="109" bestFit="1" customWidth="1"/>
    <col min="11780" max="11780" width="43" style="109" bestFit="1" customWidth="1"/>
    <col min="11781" max="11781" width="14.140625" style="109" bestFit="1" customWidth="1"/>
    <col min="11782" max="11782" width="11.5703125" style="109" bestFit="1" customWidth="1"/>
    <col min="11783" max="11783" width="18.140625" style="109" bestFit="1" customWidth="1"/>
    <col min="11784" max="11784" width="9.140625" style="109" bestFit="1"/>
    <col min="11785" max="11785" width="1.7109375" style="109" bestFit="1" customWidth="1"/>
    <col min="11786" max="12032" width="9.140625" style="109"/>
    <col min="12033" max="12033" width="5.42578125" style="109" bestFit="1" customWidth="1"/>
    <col min="12034" max="12034" width="82" style="109" bestFit="1" customWidth="1"/>
    <col min="12035" max="12035" width="13.140625" style="109" bestFit="1" customWidth="1"/>
    <col min="12036" max="12036" width="43" style="109" bestFit="1" customWidth="1"/>
    <col min="12037" max="12037" width="14.140625" style="109" bestFit="1" customWidth="1"/>
    <col min="12038" max="12038" width="11.5703125" style="109" bestFit="1" customWidth="1"/>
    <col min="12039" max="12039" width="18.140625" style="109" bestFit="1" customWidth="1"/>
    <col min="12040" max="12040" width="9.140625" style="109" bestFit="1"/>
    <col min="12041" max="12041" width="1.7109375" style="109" bestFit="1" customWidth="1"/>
    <col min="12042" max="12288" width="9.140625" style="109"/>
    <col min="12289" max="12289" width="5.42578125" style="109" bestFit="1" customWidth="1"/>
    <col min="12290" max="12290" width="82" style="109" bestFit="1" customWidth="1"/>
    <col min="12291" max="12291" width="13.140625" style="109" bestFit="1" customWidth="1"/>
    <col min="12292" max="12292" width="43" style="109" bestFit="1" customWidth="1"/>
    <col min="12293" max="12293" width="14.140625" style="109" bestFit="1" customWidth="1"/>
    <col min="12294" max="12294" width="11.5703125" style="109" bestFit="1" customWidth="1"/>
    <col min="12295" max="12295" width="18.140625" style="109" bestFit="1" customWidth="1"/>
    <col min="12296" max="12296" width="9.140625" style="109" bestFit="1"/>
    <col min="12297" max="12297" width="1.7109375" style="109" bestFit="1" customWidth="1"/>
    <col min="12298" max="12544" width="9.140625" style="109"/>
    <col min="12545" max="12545" width="5.42578125" style="109" bestFit="1" customWidth="1"/>
    <col min="12546" max="12546" width="82" style="109" bestFit="1" customWidth="1"/>
    <col min="12547" max="12547" width="13.140625" style="109" bestFit="1" customWidth="1"/>
    <col min="12548" max="12548" width="43" style="109" bestFit="1" customWidth="1"/>
    <col min="12549" max="12549" width="14.140625" style="109" bestFit="1" customWidth="1"/>
    <col min="12550" max="12550" width="11.5703125" style="109" bestFit="1" customWidth="1"/>
    <col min="12551" max="12551" width="18.140625" style="109" bestFit="1" customWidth="1"/>
    <col min="12552" max="12552" width="9.140625" style="109" bestFit="1"/>
    <col min="12553" max="12553" width="1.7109375" style="109" bestFit="1" customWidth="1"/>
    <col min="12554" max="12800" width="9.140625" style="109"/>
    <col min="12801" max="12801" width="5.42578125" style="109" bestFit="1" customWidth="1"/>
    <col min="12802" max="12802" width="82" style="109" bestFit="1" customWidth="1"/>
    <col min="12803" max="12803" width="13.140625" style="109" bestFit="1" customWidth="1"/>
    <col min="12804" max="12804" width="43" style="109" bestFit="1" customWidth="1"/>
    <col min="12805" max="12805" width="14.140625" style="109" bestFit="1" customWidth="1"/>
    <col min="12806" max="12806" width="11.5703125" style="109" bestFit="1" customWidth="1"/>
    <col min="12807" max="12807" width="18.140625" style="109" bestFit="1" customWidth="1"/>
    <col min="12808" max="12808" width="9.140625" style="109" bestFit="1"/>
    <col min="12809" max="12809" width="1.7109375" style="109" bestFit="1" customWidth="1"/>
    <col min="12810" max="13056" width="9.140625" style="109"/>
    <col min="13057" max="13057" width="5.42578125" style="109" bestFit="1" customWidth="1"/>
    <col min="13058" max="13058" width="82" style="109" bestFit="1" customWidth="1"/>
    <col min="13059" max="13059" width="13.140625" style="109" bestFit="1" customWidth="1"/>
    <col min="13060" max="13060" width="43" style="109" bestFit="1" customWidth="1"/>
    <col min="13061" max="13061" width="14.140625" style="109" bestFit="1" customWidth="1"/>
    <col min="13062" max="13062" width="11.5703125" style="109" bestFit="1" customWidth="1"/>
    <col min="13063" max="13063" width="18.140625" style="109" bestFit="1" customWidth="1"/>
    <col min="13064" max="13064" width="9.140625" style="109" bestFit="1"/>
    <col min="13065" max="13065" width="1.7109375" style="109" bestFit="1" customWidth="1"/>
    <col min="13066" max="13312" width="9.140625" style="109"/>
    <col min="13313" max="13313" width="5.42578125" style="109" bestFit="1" customWidth="1"/>
    <col min="13314" max="13314" width="82" style="109" bestFit="1" customWidth="1"/>
    <col min="13315" max="13315" width="13.140625" style="109" bestFit="1" customWidth="1"/>
    <col min="13316" max="13316" width="43" style="109" bestFit="1" customWidth="1"/>
    <col min="13317" max="13317" width="14.140625" style="109" bestFit="1" customWidth="1"/>
    <col min="13318" max="13318" width="11.5703125" style="109" bestFit="1" customWidth="1"/>
    <col min="13319" max="13319" width="18.140625" style="109" bestFit="1" customWidth="1"/>
    <col min="13320" max="13320" width="9.140625" style="109" bestFit="1"/>
    <col min="13321" max="13321" width="1.7109375" style="109" bestFit="1" customWidth="1"/>
    <col min="13322" max="13568" width="9.140625" style="109"/>
    <col min="13569" max="13569" width="5.42578125" style="109" bestFit="1" customWidth="1"/>
    <col min="13570" max="13570" width="82" style="109" bestFit="1" customWidth="1"/>
    <col min="13571" max="13571" width="13.140625" style="109" bestFit="1" customWidth="1"/>
    <col min="13572" max="13572" width="43" style="109" bestFit="1" customWidth="1"/>
    <col min="13573" max="13573" width="14.140625" style="109" bestFit="1" customWidth="1"/>
    <col min="13574" max="13574" width="11.5703125" style="109" bestFit="1" customWidth="1"/>
    <col min="13575" max="13575" width="18.140625" style="109" bestFit="1" customWidth="1"/>
    <col min="13576" max="13576" width="9.140625" style="109" bestFit="1"/>
    <col min="13577" max="13577" width="1.7109375" style="109" bestFit="1" customWidth="1"/>
    <col min="13578" max="13824" width="9.140625" style="109"/>
    <col min="13825" max="13825" width="5.42578125" style="109" bestFit="1" customWidth="1"/>
    <col min="13826" max="13826" width="82" style="109" bestFit="1" customWidth="1"/>
    <col min="13827" max="13827" width="13.140625" style="109" bestFit="1" customWidth="1"/>
    <col min="13828" max="13828" width="43" style="109" bestFit="1" customWidth="1"/>
    <col min="13829" max="13829" width="14.140625" style="109" bestFit="1" customWidth="1"/>
    <col min="13830" max="13830" width="11.5703125" style="109" bestFit="1" customWidth="1"/>
    <col min="13831" max="13831" width="18.140625" style="109" bestFit="1" customWidth="1"/>
    <col min="13832" max="13832" width="9.140625" style="109" bestFit="1"/>
    <col min="13833" max="13833" width="1.7109375" style="109" bestFit="1" customWidth="1"/>
    <col min="13834" max="14080" width="9.140625" style="109"/>
    <col min="14081" max="14081" width="5.42578125" style="109" bestFit="1" customWidth="1"/>
    <col min="14082" max="14082" width="82" style="109" bestFit="1" customWidth="1"/>
    <col min="14083" max="14083" width="13.140625" style="109" bestFit="1" customWidth="1"/>
    <col min="14084" max="14084" width="43" style="109" bestFit="1" customWidth="1"/>
    <col min="14085" max="14085" width="14.140625" style="109" bestFit="1" customWidth="1"/>
    <col min="14086" max="14086" width="11.5703125" style="109" bestFit="1" customWidth="1"/>
    <col min="14087" max="14087" width="18.140625" style="109" bestFit="1" customWidth="1"/>
    <col min="14088" max="14088" width="9.140625" style="109" bestFit="1"/>
    <col min="14089" max="14089" width="1.7109375" style="109" bestFit="1" customWidth="1"/>
    <col min="14090" max="14336" width="9.140625" style="109"/>
    <col min="14337" max="14337" width="5.42578125" style="109" bestFit="1" customWidth="1"/>
    <col min="14338" max="14338" width="82" style="109" bestFit="1" customWidth="1"/>
    <col min="14339" max="14339" width="13.140625" style="109" bestFit="1" customWidth="1"/>
    <col min="14340" max="14340" width="43" style="109" bestFit="1" customWidth="1"/>
    <col min="14341" max="14341" width="14.140625" style="109" bestFit="1" customWidth="1"/>
    <col min="14342" max="14342" width="11.5703125" style="109" bestFit="1" customWidth="1"/>
    <col min="14343" max="14343" width="18.140625" style="109" bestFit="1" customWidth="1"/>
    <col min="14344" max="14344" width="9.140625" style="109" bestFit="1"/>
    <col min="14345" max="14345" width="1.7109375" style="109" bestFit="1" customWidth="1"/>
    <col min="14346" max="14592" width="9.140625" style="109"/>
    <col min="14593" max="14593" width="5.42578125" style="109" bestFit="1" customWidth="1"/>
    <col min="14594" max="14594" width="82" style="109" bestFit="1" customWidth="1"/>
    <col min="14595" max="14595" width="13.140625" style="109" bestFit="1" customWidth="1"/>
    <col min="14596" max="14596" width="43" style="109" bestFit="1" customWidth="1"/>
    <col min="14597" max="14597" width="14.140625" style="109" bestFit="1" customWidth="1"/>
    <col min="14598" max="14598" width="11.5703125" style="109" bestFit="1" customWidth="1"/>
    <col min="14599" max="14599" width="18.140625" style="109" bestFit="1" customWidth="1"/>
    <col min="14600" max="14600" width="9.140625" style="109" bestFit="1"/>
    <col min="14601" max="14601" width="1.7109375" style="109" bestFit="1" customWidth="1"/>
    <col min="14602" max="14848" width="9.140625" style="109"/>
    <col min="14849" max="14849" width="5.42578125" style="109" bestFit="1" customWidth="1"/>
    <col min="14850" max="14850" width="82" style="109" bestFit="1" customWidth="1"/>
    <col min="14851" max="14851" width="13.140625" style="109" bestFit="1" customWidth="1"/>
    <col min="14852" max="14852" width="43" style="109" bestFit="1" customWidth="1"/>
    <col min="14853" max="14853" width="14.140625" style="109" bestFit="1" customWidth="1"/>
    <col min="14854" max="14854" width="11.5703125" style="109" bestFit="1" customWidth="1"/>
    <col min="14855" max="14855" width="18.140625" style="109" bestFit="1" customWidth="1"/>
    <col min="14856" max="14856" width="9.140625" style="109" bestFit="1"/>
    <col min="14857" max="14857" width="1.7109375" style="109" bestFit="1" customWidth="1"/>
    <col min="14858" max="15104" width="9.140625" style="109"/>
    <col min="15105" max="15105" width="5.42578125" style="109" bestFit="1" customWidth="1"/>
    <col min="15106" max="15106" width="82" style="109" bestFit="1" customWidth="1"/>
    <col min="15107" max="15107" width="13.140625" style="109" bestFit="1" customWidth="1"/>
    <col min="15108" max="15108" width="43" style="109" bestFit="1" customWidth="1"/>
    <col min="15109" max="15109" width="14.140625" style="109" bestFit="1" customWidth="1"/>
    <col min="15110" max="15110" width="11.5703125" style="109" bestFit="1" customWidth="1"/>
    <col min="15111" max="15111" width="18.140625" style="109" bestFit="1" customWidth="1"/>
    <col min="15112" max="15112" width="9.140625" style="109" bestFit="1"/>
    <col min="15113" max="15113" width="1.7109375" style="109" bestFit="1" customWidth="1"/>
    <col min="15114" max="15360" width="9.140625" style="109"/>
    <col min="15361" max="15361" width="5.42578125" style="109" bestFit="1" customWidth="1"/>
    <col min="15362" max="15362" width="82" style="109" bestFit="1" customWidth="1"/>
    <col min="15363" max="15363" width="13.140625" style="109" bestFit="1" customWidth="1"/>
    <col min="15364" max="15364" width="43" style="109" bestFit="1" customWidth="1"/>
    <col min="15365" max="15365" width="14.140625" style="109" bestFit="1" customWidth="1"/>
    <col min="15366" max="15366" width="11.5703125" style="109" bestFit="1" customWidth="1"/>
    <col min="15367" max="15367" width="18.140625" style="109" bestFit="1" customWidth="1"/>
    <col min="15368" max="15368" width="9.140625" style="109" bestFit="1"/>
    <col min="15369" max="15369" width="1.7109375" style="109" bestFit="1" customWidth="1"/>
    <col min="15370" max="15616" width="9.140625" style="109"/>
    <col min="15617" max="15617" width="5.42578125" style="109" bestFit="1" customWidth="1"/>
    <col min="15618" max="15618" width="82" style="109" bestFit="1" customWidth="1"/>
    <col min="15619" max="15619" width="13.140625" style="109" bestFit="1" customWidth="1"/>
    <col min="15620" max="15620" width="43" style="109" bestFit="1" customWidth="1"/>
    <col min="15621" max="15621" width="14.140625" style="109" bestFit="1" customWidth="1"/>
    <col min="15622" max="15622" width="11.5703125" style="109" bestFit="1" customWidth="1"/>
    <col min="15623" max="15623" width="18.140625" style="109" bestFit="1" customWidth="1"/>
    <col min="15624" max="15624" width="9.140625" style="109" bestFit="1"/>
    <col min="15625" max="15625" width="1.7109375" style="109" bestFit="1" customWidth="1"/>
    <col min="15626" max="15872" width="9.140625" style="109"/>
    <col min="15873" max="15873" width="5.42578125" style="109" bestFit="1" customWidth="1"/>
    <col min="15874" max="15874" width="82" style="109" bestFit="1" customWidth="1"/>
    <col min="15875" max="15875" width="13.140625" style="109" bestFit="1" customWidth="1"/>
    <col min="15876" max="15876" width="43" style="109" bestFit="1" customWidth="1"/>
    <col min="15877" max="15877" width="14.140625" style="109" bestFit="1" customWidth="1"/>
    <col min="15878" max="15878" width="11.5703125" style="109" bestFit="1" customWidth="1"/>
    <col min="15879" max="15879" width="18.140625" style="109" bestFit="1" customWidth="1"/>
    <col min="15880" max="15880" width="9.140625" style="109" bestFit="1"/>
    <col min="15881" max="15881" width="1.7109375" style="109" bestFit="1" customWidth="1"/>
    <col min="15882" max="16128" width="9.140625" style="109"/>
    <col min="16129" max="16129" width="5.42578125" style="109" bestFit="1" customWidth="1"/>
    <col min="16130" max="16130" width="82" style="109" bestFit="1" customWidth="1"/>
    <col min="16131" max="16131" width="13.140625" style="109" bestFit="1" customWidth="1"/>
    <col min="16132" max="16132" width="43" style="109" bestFit="1" customWidth="1"/>
    <col min="16133" max="16133" width="14.140625" style="109" bestFit="1" customWidth="1"/>
    <col min="16134" max="16134" width="11.5703125" style="109" bestFit="1" customWidth="1"/>
    <col min="16135" max="16135" width="18.140625" style="109" bestFit="1" customWidth="1"/>
    <col min="16136" max="16136" width="9.140625" style="109" bestFit="1"/>
    <col min="16137" max="16137" width="1.7109375" style="109" bestFit="1" customWidth="1"/>
    <col min="16138" max="16384" width="9.140625" style="109"/>
  </cols>
  <sheetData>
    <row r="1" spans="1:12" s="1" customFormat="1">
      <c r="A1" s="3" t="s">
        <v>0</v>
      </c>
      <c r="B1" s="390" t="s">
        <v>31</v>
      </c>
      <c r="C1" s="390"/>
      <c r="D1" s="390"/>
      <c r="E1" s="390"/>
      <c r="F1" s="4"/>
      <c r="G1" s="4"/>
      <c r="H1" s="4"/>
    </row>
    <row r="2" spans="1:12" s="1" customFormat="1" ht="13.5" thickBot="1">
      <c r="C2" s="5"/>
      <c r="F2" s="4"/>
      <c r="G2" s="4"/>
      <c r="H2" s="4"/>
    </row>
    <row r="3" spans="1:12" s="16" customFormat="1" ht="15">
      <c r="B3" s="23" t="s">
        <v>1248</v>
      </c>
      <c r="C3" s="391"/>
      <c r="D3" s="394"/>
      <c r="F3" s="17"/>
      <c r="G3" s="17"/>
      <c r="H3" s="17"/>
      <c r="K3" s="174"/>
      <c r="L3" s="174"/>
    </row>
    <row r="4" spans="1:12" s="16" customFormat="1" ht="15">
      <c r="B4" s="81" t="s">
        <v>2628</v>
      </c>
      <c r="C4" s="392"/>
      <c r="D4" s="395"/>
      <c r="F4" s="17"/>
      <c r="G4" s="17"/>
      <c r="H4" s="17"/>
      <c r="K4" s="174"/>
      <c r="L4" s="174"/>
    </row>
    <row r="5" spans="1:12" s="16" customFormat="1" ht="15">
      <c r="B5" s="24" t="s">
        <v>1081</v>
      </c>
      <c r="C5" s="392"/>
      <c r="D5" s="395"/>
      <c r="F5" s="17"/>
      <c r="G5" s="17"/>
      <c r="H5" s="17"/>
      <c r="K5" s="174"/>
      <c r="L5" s="174"/>
    </row>
    <row r="6" spans="1:12" s="16" customFormat="1" ht="15">
      <c r="B6" s="24" t="s">
        <v>2629</v>
      </c>
      <c r="C6" s="392"/>
      <c r="D6" s="395"/>
      <c r="F6" s="17"/>
      <c r="G6" s="17"/>
      <c r="H6" s="17"/>
      <c r="K6" s="174"/>
      <c r="L6" s="174"/>
    </row>
    <row r="7" spans="1:12" s="16" customFormat="1" ht="30.75" thickBot="1">
      <c r="B7" s="25" t="s">
        <v>2630</v>
      </c>
      <c r="C7" s="393"/>
      <c r="D7" s="396"/>
      <c r="F7" s="17"/>
      <c r="G7" s="17"/>
      <c r="H7" s="17"/>
      <c r="K7" s="174"/>
      <c r="L7" s="174"/>
    </row>
    <row r="8" spans="1:12" s="16" customFormat="1">
      <c r="C8" s="19" t="s">
        <v>1079</v>
      </c>
      <c r="D8" s="19" t="s">
        <v>1078</v>
      </c>
      <c r="F8" s="17"/>
      <c r="G8" s="17"/>
      <c r="H8" s="17"/>
    </row>
    <row r="11" spans="1:12">
      <c r="B11" s="109" t="s">
        <v>101</v>
      </c>
    </row>
    <row r="13" spans="1:12">
      <c r="B13" s="240" t="s">
        <v>102</v>
      </c>
      <c r="C13" s="241" t="s">
        <v>103</v>
      </c>
      <c r="D13" s="240" t="s">
        <v>135</v>
      </c>
      <c r="E13" s="240" t="s">
        <v>105</v>
      </c>
      <c r="F13" s="242" t="s">
        <v>106</v>
      </c>
      <c r="G13" s="242" t="s">
        <v>107</v>
      </c>
      <c r="H13" s="242" t="s">
        <v>108</v>
      </c>
      <c r="I13" s="243" t="s">
        <v>136</v>
      </c>
    </row>
    <row r="14" spans="1:12">
      <c r="B14" s="243" t="s">
        <v>110</v>
      </c>
      <c r="C14" s="173"/>
    </row>
    <row r="15" spans="1:12">
      <c r="B15" s="243" t="s">
        <v>137</v>
      </c>
      <c r="C15" s="173"/>
    </row>
    <row r="16" spans="1:12">
      <c r="B16" s="109" t="s">
        <v>1068</v>
      </c>
      <c r="C16" s="173" t="s">
        <v>138</v>
      </c>
      <c r="D16" s="109" t="s">
        <v>172</v>
      </c>
      <c r="E16" s="109" t="s">
        <v>310</v>
      </c>
      <c r="F16" s="116">
        <v>3430800</v>
      </c>
      <c r="G16" s="116">
        <v>19581.29</v>
      </c>
      <c r="H16" s="116">
        <v>3.24</v>
      </c>
    </row>
    <row r="17" spans="2:8">
      <c r="B17" s="109" t="s">
        <v>1058</v>
      </c>
      <c r="C17" s="173" t="s">
        <v>138</v>
      </c>
      <c r="D17" s="109" t="s">
        <v>270</v>
      </c>
      <c r="E17" s="109" t="s">
        <v>313</v>
      </c>
      <c r="F17" s="116">
        <v>5715000</v>
      </c>
      <c r="G17" s="116">
        <v>15121.89</v>
      </c>
      <c r="H17" s="116">
        <v>2.5</v>
      </c>
    </row>
    <row r="18" spans="2:8">
      <c r="B18" s="109" t="s">
        <v>2135</v>
      </c>
      <c r="C18" s="173" t="s">
        <v>138</v>
      </c>
      <c r="D18" s="109" t="s">
        <v>154</v>
      </c>
      <c r="E18" s="109" t="s">
        <v>290</v>
      </c>
      <c r="F18" s="116">
        <v>202750</v>
      </c>
      <c r="G18" s="116">
        <v>13626.73</v>
      </c>
      <c r="H18" s="116">
        <v>2.25</v>
      </c>
    </row>
    <row r="19" spans="2:8">
      <c r="B19" s="109" t="s">
        <v>2136</v>
      </c>
      <c r="C19" s="173" t="s">
        <v>138</v>
      </c>
      <c r="D19" s="109" t="s">
        <v>274</v>
      </c>
      <c r="E19" s="109" t="s">
        <v>380</v>
      </c>
      <c r="F19" s="116">
        <v>5950125</v>
      </c>
      <c r="G19" s="116">
        <v>13375.88</v>
      </c>
      <c r="H19" s="116">
        <v>2.21</v>
      </c>
    </row>
    <row r="20" spans="2:8">
      <c r="B20" s="109" t="s">
        <v>2137</v>
      </c>
      <c r="C20" s="173" t="s">
        <v>138</v>
      </c>
      <c r="D20" s="109" t="s">
        <v>139</v>
      </c>
      <c r="E20" s="109" t="s">
        <v>437</v>
      </c>
      <c r="F20" s="116">
        <v>5369400</v>
      </c>
      <c r="G20" s="116">
        <v>12800.65</v>
      </c>
      <c r="H20" s="116">
        <v>2.12</v>
      </c>
    </row>
    <row r="21" spans="2:8">
      <c r="B21" s="109" t="s">
        <v>2138</v>
      </c>
      <c r="C21" s="173" t="s">
        <v>138</v>
      </c>
      <c r="D21" s="109" t="s">
        <v>198</v>
      </c>
      <c r="E21" s="109" t="s">
        <v>519</v>
      </c>
      <c r="F21" s="116">
        <v>1386875</v>
      </c>
      <c r="G21" s="116">
        <v>12218.37</v>
      </c>
      <c r="H21" s="116">
        <v>2.02</v>
      </c>
    </row>
    <row r="22" spans="2:8">
      <c r="B22" s="109" t="s">
        <v>2139</v>
      </c>
      <c r="C22" s="173" t="s">
        <v>138</v>
      </c>
      <c r="D22" s="109" t="s">
        <v>248</v>
      </c>
      <c r="E22" s="109" t="s">
        <v>371</v>
      </c>
      <c r="F22" s="116">
        <v>1430000</v>
      </c>
      <c r="G22" s="116">
        <v>11292.71</v>
      </c>
      <c r="H22" s="116">
        <v>1.87</v>
      </c>
    </row>
    <row r="23" spans="2:8">
      <c r="B23" s="109" t="s">
        <v>1055</v>
      </c>
      <c r="C23" s="173" t="s">
        <v>138</v>
      </c>
      <c r="D23" s="109" t="s">
        <v>165</v>
      </c>
      <c r="E23" s="109" t="s">
        <v>166</v>
      </c>
      <c r="F23" s="116">
        <v>1092500</v>
      </c>
      <c r="G23" s="116">
        <v>10185.379999999999</v>
      </c>
      <c r="H23" s="116">
        <v>1.68</v>
      </c>
    </row>
    <row r="24" spans="2:8">
      <c r="B24" s="109" t="s">
        <v>2140</v>
      </c>
      <c r="C24" s="173" t="s">
        <v>138</v>
      </c>
      <c r="D24" s="109" t="s">
        <v>154</v>
      </c>
      <c r="E24" s="109" t="s">
        <v>296</v>
      </c>
      <c r="F24" s="116">
        <v>597000</v>
      </c>
      <c r="G24" s="116">
        <v>9710.2099999999991</v>
      </c>
      <c r="H24" s="116">
        <v>1.61</v>
      </c>
    </row>
    <row r="25" spans="2:8">
      <c r="B25" s="109" t="s">
        <v>1046</v>
      </c>
      <c r="C25" s="173" t="s">
        <v>138</v>
      </c>
      <c r="D25" s="109" t="s">
        <v>172</v>
      </c>
      <c r="E25" s="109" t="s">
        <v>173</v>
      </c>
      <c r="F25" s="116">
        <v>371250</v>
      </c>
      <c r="G25" s="116">
        <v>9516.07</v>
      </c>
      <c r="H25" s="116">
        <v>1.57</v>
      </c>
    </row>
    <row r="26" spans="2:8">
      <c r="B26" s="109" t="s">
        <v>1039</v>
      </c>
      <c r="C26" s="173" t="s">
        <v>138</v>
      </c>
      <c r="D26" s="109" t="s">
        <v>139</v>
      </c>
      <c r="E26" s="109" t="s">
        <v>301</v>
      </c>
      <c r="F26" s="116">
        <v>810900</v>
      </c>
      <c r="G26" s="116">
        <v>9469.69</v>
      </c>
      <c r="H26" s="116">
        <v>1.57</v>
      </c>
    </row>
    <row r="27" spans="2:8">
      <c r="B27" s="109" t="s">
        <v>2141</v>
      </c>
      <c r="C27" s="173" t="s">
        <v>138</v>
      </c>
      <c r="D27" s="109" t="s">
        <v>250</v>
      </c>
      <c r="E27" s="109" t="s">
        <v>538</v>
      </c>
      <c r="F27" s="116">
        <v>2202750</v>
      </c>
      <c r="G27" s="116">
        <v>8869.3700000000008</v>
      </c>
      <c r="H27" s="116">
        <v>1.47</v>
      </c>
    </row>
    <row r="28" spans="2:8">
      <c r="B28" s="109" t="s">
        <v>1060</v>
      </c>
      <c r="C28" s="173" t="s">
        <v>138</v>
      </c>
      <c r="D28" s="109" t="s">
        <v>150</v>
      </c>
      <c r="E28" s="109" t="s">
        <v>151</v>
      </c>
      <c r="F28" s="116">
        <v>312750</v>
      </c>
      <c r="G28" s="116">
        <v>8297.26</v>
      </c>
      <c r="H28" s="116">
        <v>1.37</v>
      </c>
    </row>
    <row r="29" spans="2:8">
      <c r="B29" s="109" t="s">
        <v>1057</v>
      </c>
      <c r="C29" s="173" t="s">
        <v>138</v>
      </c>
      <c r="D29" s="109" t="s">
        <v>150</v>
      </c>
      <c r="E29" s="109" t="s">
        <v>291</v>
      </c>
      <c r="F29" s="116">
        <v>244000</v>
      </c>
      <c r="G29" s="116">
        <v>7747.37</v>
      </c>
      <c r="H29" s="116">
        <v>1.28</v>
      </c>
    </row>
    <row r="30" spans="2:8">
      <c r="B30" s="109" t="s">
        <v>2142</v>
      </c>
      <c r="C30" s="173" t="s">
        <v>138</v>
      </c>
      <c r="D30" s="109" t="s">
        <v>222</v>
      </c>
      <c r="E30" s="109" t="s">
        <v>857</v>
      </c>
      <c r="F30" s="116">
        <v>372000</v>
      </c>
      <c r="G30" s="116">
        <v>7207.31</v>
      </c>
      <c r="H30" s="116">
        <v>1.19</v>
      </c>
    </row>
    <row r="31" spans="2:8">
      <c r="B31" s="109" t="s">
        <v>2143</v>
      </c>
      <c r="C31" s="173" t="s">
        <v>138</v>
      </c>
      <c r="D31" s="109" t="s">
        <v>196</v>
      </c>
      <c r="E31" s="109" t="s">
        <v>327</v>
      </c>
      <c r="F31" s="116">
        <v>1462500</v>
      </c>
      <c r="G31" s="116">
        <v>6964.43</v>
      </c>
      <c r="H31" s="116">
        <v>1.1499999999999999</v>
      </c>
    </row>
    <row r="32" spans="2:8">
      <c r="B32" s="109" t="s">
        <v>1066</v>
      </c>
      <c r="C32" s="173" t="s">
        <v>138</v>
      </c>
      <c r="D32" s="109" t="s">
        <v>180</v>
      </c>
      <c r="E32" s="109" t="s">
        <v>311</v>
      </c>
      <c r="F32" s="116">
        <v>6355500</v>
      </c>
      <c r="G32" s="116">
        <v>6679.63</v>
      </c>
      <c r="H32" s="116">
        <v>1.1000000000000001</v>
      </c>
    </row>
    <row r="33" spans="2:8">
      <c r="B33" s="109" t="s">
        <v>2144</v>
      </c>
      <c r="C33" s="173" t="s">
        <v>138</v>
      </c>
      <c r="D33" s="109" t="s">
        <v>154</v>
      </c>
      <c r="E33" s="109" t="s">
        <v>970</v>
      </c>
      <c r="F33" s="116">
        <v>5896000</v>
      </c>
      <c r="G33" s="116">
        <v>6506.24</v>
      </c>
      <c r="H33" s="116">
        <v>1.08</v>
      </c>
    </row>
    <row r="34" spans="2:8">
      <c r="B34" s="109" t="s">
        <v>1042</v>
      </c>
      <c r="C34" s="173" t="s">
        <v>138</v>
      </c>
      <c r="D34" s="109" t="s">
        <v>274</v>
      </c>
      <c r="E34" s="109" t="s">
        <v>300</v>
      </c>
      <c r="F34" s="116">
        <v>2894400</v>
      </c>
      <c r="G34" s="116">
        <v>6483.46</v>
      </c>
      <c r="H34" s="116">
        <v>1.07</v>
      </c>
    </row>
    <row r="35" spans="2:8">
      <c r="B35" s="109" t="s">
        <v>2145</v>
      </c>
      <c r="C35" s="173" t="s">
        <v>138</v>
      </c>
      <c r="D35" s="109" t="s">
        <v>176</v>
      </c>
      <c r="E35" s="109" t="s">
        <v>367</v>
      </c>
      <c r="F35" s="116">
        <v>261000</v>
      </c>
      <c r="G35" s="116">
        <v>6174.48</v>
      </c>
      <c r="H35" s="116">
        <v>1.02</v>
      </c>
    </row>
    <row r="36" spans="2:8">
      <c r="B36" s="109" t="s">
        <v>2146</v>
      </c>
      <c r="C36" s="173" t="s">
        <v>138</v>
      </c>
      <c r="D36" s="109" t="s">
        <v>407</v>
      </c>
      <c r="E36" s="109" t="s">
        <v>408</v>
      </c>
      <c r="F36" s="116">
        <v>3990000</v>
      </c>
      <c r="G36" s="116">
        <v>5937.12</v>
      </c>
      <c r="H36" s="116">
        <v>0.98</v>
      </c>
    </row>
    <row r="37" spans="2:8">
      <c r="B37" s="109" t="s">
        <v>2147</v>
      </c>
      <c r="C37" s="173" t="s">
        <v>138</v>
      </c>
      <c r="D37" s="109" t="s">
        <v>154</v>
      </c>
      <c r="E37" s="109" t="s">
        <v>971</v>
      </c>
      <c r="F37" s="116">
        <v>4253200</v>
      </c>
      <c r="G37" s="116">
        <v>5780.1</v>
      </c>
      <c r="H37" s="116">
        <v>0.96</v>
      </c>
    </row>
    <row r="38" spans="2:8">
      <c r="B38" s="109" t="s">
        <v>2148</v>
      </c>
      <c r="C38" s="173" t="s">
        <v>138</v>
      </c>
      <c r="D38" s="109" t="s">
        <v>167</v>
      </c>
      <c r="E38" s="109" t="s">
        <v>593</v>
      </c>
      <c r="F38" s="116">
        <v>203775</v>
      </c>
      <c r="G38" s="116">
        <v>5654.65</v>
      </c>
      <c r="H38" s="116">
        <v>0.93</v>
      </c>
    </row>
    <row r="39" spans="2:8">
      <c r="B39" s="109" t="s">
        <v>2149</v>
      </c>
      <c r="C39" s="173" t="s">
        <v>138</v>
      </c>
      <c r="D39" s="109" t="s">
        <v>250</v>
      </c>
      <c r="E39" s="109" t="s">
        <v>473</v>
      </c>
      <c r="F39" s="116">
        <v>406575</v>
      </c>
      <c r="G39" s="116">
        <v>5306.41</v>
      </c>
      <c r="H39" s="116">
        <v>0.88</v>
      </c>
    </row>
    <row r="40" spans="2:8">
      <c r="B40" s="109" t="s">
        <v>2150</v>
      </c>
      <c r="C40" s="173" t="s">
        <v>138</v>
      </c>
      <c r="D40" s="109" t="s">
        <v>176</v>
      </c>
      <c r="E40" s="109" t="s">
        <v>457</v>
      </c>
      <c r="F40" s="116">
        <v>498500</v>
      </c>
      <c r="G40" s="116">
        <v>5161.97</v>
      </c>
      <c r="H40" s="116">
        <v>0.85</v>
      </c>
    </row>
    <row r="41" spans="2:8">
      <c r="B41" s="109" t="s">
        <v>2151</v>
      </c>
      <c r="C41" s="173" t="s">
        <v>138</v>
      </c>
      <c r="D41" s="109" t="s">
        <v>297</v>
      </c>
      <c r="E41" s="109" t="s">
        <v>972</v>
      </c>
      <c r="F41" s="116">
        <v>5694000</v>
      </c>
      <c r="G41" s="116">
        <v>4831.3599999999997</v>
      </c>
      <c r="H41" s="116">
        <v>0.8</v>
      </c>
    </row>
    <row r="42" spans="2:8">
      <c r="B42" s="109" t="s">
        <v>2152</v>
      </c>
      <c r="C42" s="173" t="s">
        <v>138</v>
      </c>
      <c r="D42" s="109" t="s">
        <v>154</v>
      </c>
      <c r="E42" s="109" t="s">
        <v>224</v>
      </c>
      <c r="F42" s="116">
        <v>5600000</v>
      </c>
      <c r="G42" s="116">
        <v>4589.2</v>
      </c>
      <c r="H42" s="116">
        <v>0.76</v>
      </c>
    </row>
    <row r="43" spans="2:8">
      <c r="B43" s="109" t="s">
        <v>2153</v>
      </c>
      <c r="C43" s="173" t="s">
        <v>138</v>
      </c>
      <c r="D43" s="109" t="s">
        <v>185</v>
      </c>
      <c r="E43" s="109" t="s">
        <v>459</v>
      </c>
      <c r="F43" s="116">
        <v>3026250</v>
      </c>
      <c r="G43" s="116">
        <v>4474.3100000000004</v>
      </c>
      <c r="H43" s="116">
        <v>0.74</v>
      </c>
    </row>
    <row r="44" spans="2:8">
      <c r="B44" s="109" t="s">
        <v>2154</v>
      </c>
      <c r="C44" s="173" t="s">
        <v>138</v>
      </c>
      <c r="D44" s="109" t="s">
        <v>142</v>
      </c>
      <c r="E44" s="109" t="s">
        <v>816</v>
      </c>
      <c r="F44" s="116">
        <v>5801250</v>
      </c>
      <c r="G44" s="116">
        <v>4446.66</v>
      </c>
      <c r="H44" s="116">
        <v>0.74</v>
      </c>
    </row>
    <row r="45" spans="2:8">
      <c r="B45" s="109" t="s">
        <v>1076</v>
      </c>
      <c r="C45" s="173" t="s">
        <v>138</v>
      </c>
      <c r="D45" s="109" t="s">
        <v>139</v>
      </c>
      <c r="E45" s="109" t="s">
        <v>141</v>
      </c>
      <c r="F45" s="116">
        <v>274450</v>
      </c>
      <c r="G45" s="116">
        <v>4414.3900000000003</v>
      </c>
      <c r="H45" s="116">
        <v>0.73</v>
      </c>
    </row>
    <row r="46" spans="2:8">
      <c r="B46" s="109" t="s">
        <v>2155</v>
      </c>
      <c r="C46" s="173" t="s">
        <v>138</v>
      </c>
      <c r="D46" s="109" t="s">
        <v>174</v>
      </c>
      <c r="E46" s="109" t="s">
        <v>424</v>
      </c>
      <c r="F46" s="116">
        <v>943000</v>
      </c>
      <c r="G46" s="116">
        <v>4407.1099999999997</v>
      </c>
      <c r="H46" s="116">
        <v>0.73</v>
      </c>
    </row>
    <row r="47" spans="2:8">
      <c r="B47" s="109" t="s">
        <v>2156</v>
      </c>
      <c r="C47" s="173" t="s">
        <v>138</v>
      </c>
      <c r="D47" s="109" t="s">
        <v>174</v>
      </c>
      <c r="E47" s="109" t="s">
        <v>418</v>
      </c>
      <c r="F47" s="116">
        <v>1538700</v>
      </c>
      <c r="G47" s="116">
        <v>4352.21</v>
      </c>
      <c r="H47" s="116">
        <v>0.72</v>
      </c>
    </row>
    <row r="48" spans="2:8">
      <c r="B48" s="109" t="s">
        <v>2157</v>
      </c>
      <c r="C48" s="173" t="s">
        <v>138</v>
      </c>
      <c r="D48" s="109" t="s">
        <v>297</v>
      </c>
      <c r="E48" s="109" t="s">
        <v>298</v>
      </c>
      <c r="F48" s="116">
        <v>4029000</v>
      </c>
      <c r="G48" s="116">
        <v>4337.22</v>
      </c>
      <c r="H48" s="116">
        <v>0.72</v>
      </c>
    </row>
    <row r="49" spans="2:8">
      <c r="B49" s="109" t="s">
        <v>2158</v>
      </c>
      <c r="C49" s="173" t="s">
        <v>138</v>
      </c>
      <c r="D49" s="109" t="s">
        <v>156</v>
      </c>
      <c r="E49" s="109" t="s">
        <v>203</v>
      </c>
      <c r="F49" s="116">
        <v>2275200</v>
      </c>
      <c r="G49" s="116">
        <v>4296.72</v>
      </c>
      <c r="H49" s="116">
        <v>0.71</v>
      </c>
    </row>
    <row r="50" spans="2:8">
      <c r="B50" s="109" t="s">
        <v>2159</v>
      </c>
      <c r="C50" s="173" t="s">
        <v>138</v>
      </c>
      <c r="D50" s="109" t="s">
        <v>233</v>
      </c>
      <c r="E50" s="109" t="s">
        <v>524</v>
      </c>
      <c r="F50" s="116">
        <v>81125</v>
      </c>
      <c r="G50" s="116">
        <v>3834.29</v>
      </c>
      <c r="H50" s="116">
        <v>0.63</v>
      </c>
    </row>
    <row r="51" spans="2:8">
      <c r="B51" s="109" t="s">
        <v>2160</v>
      </c>
      <c r="C51" s="173" t="s">
        <v>138</v>
      </c>
      <c r="D51" s="109" t="s">
        <v>174</v>
      </c>
      <c r="E51" s="109" t="s">
        <v>973</v>
      </c>
      <c r="F51" s="116">
        <v>932400</v>
      </c>
      <c r="G51" s="116">
        <v>3821.91</v>
      </c>
      <c r="H51" s="116">
        <v>0.63</v>
      </c>
    </row>
    <row r="52" spans="2:8">
      <c r="B52" s="109" t="s">
        <v>2161</v>
      </c>
      <c r="C52" s="173" t="s">
        <v>138</v>
      </c>
      <c r="D52" s="109" t="s">
        <v>156</v>
      </c>
      <c r="E52" s="109" t="s">
        <v>639</v>
      </c>
      <c r="F52" s="116">
        <v>4988250</v>
      </c>
      <c r="G52" s="116">
        <v>3728.72</v>
      </c>
      <c r="H52" s="116">
        <v>0.62</v>
      </c>
    </row>
    <row r="53" spans="2:8">
      <c r="B53" s="109" t="s">
        <v>2162</v>
      </c>
      <c r="C53" s="173" t="s">
        <v>138</v>
      </c>
      <c r="D53" s="109" t="s">
        <v>154</v>
      </c>
      <c r="E53" s="109" t="s">
        <v>974</v>
      </c>
      <c r="F53" s="116">
        <v>2492000</v>
      </c>
      <c r="G53" s="116">
        <v>3543.62</v>
      </c>
      <c r="H53" s="116">
        <v>0.59</v>
      </c>
    </row>
    <row r="54" spans="2:8">
      <c r="B54" s="109" t="s">
        <v>2163</v>
      </c>
      <c r="C54" s="173" t="s">
        <v>138</v>
      </c>
      <c r="D54" s="109" t="s">
        <v>373</v>
      </c>
      <c r="E54" s="109" t="s">
        <v>774</v>
      </c>
      <c r="F54" s="116">
        <v>4505000</v>
      </c>
      <c r="G54" s="116">
        <v>3468.85</v>
      </c>
      <c r="H54" s="116">
        <v>0.56999999999999995</v>
      </c>
    </row>
    <row r="55" spans="2:8">
      <c r="B55" s="109" t="s">
        <v>2164</v>
      </c>
      <c r="C55" s="173" t="s">
        <v>138</v>
      </c>
      <c r="D55" s="109" t="s">
        <v>515</v>
      </c>
      <c r="E55" s="109" t="s">
        <v>516</v>
      </c>
      <c r="F55" s="116">
        <v>85750</v>
      </c>
      <c r="G55" s="116">
        <v>3359.6</v>
      </c>
      <c r="H55" s="116">
        <v>0.56000000000000005</v>
      </c>
    </row>
    <row r="56" spans="2:8">
      <c r="B56" s="109" t="s">
        <v>2165</v>
      </c>
      <c r="C56" s="173" t="s">
        <v>138</v>
      </c>
      <c r="D56" s="109" t="s">
        <v>196</v>
      </c>
      <c r="E56" s="109" t="s">
        <v>197</v>
      </c>
      <c r="F56" s="116">
        <v>263075</v>
      </c>
      <c r="G56" s="116">
        <v>3186.23</v>
      </c>
      <c r="H56" s="116">
        <v>0.53</v>
      </c>
    </row>
    <row r="57" spans="2:8">
      <c r="B57" s="109" t="s">
        <v>2166</v>
      </c>
      <c r="C57" s="173" t="s">
        <v>138</v>
      </c>
      <c r="D57" s="109" t="s">
        <v>156</v>
      </c>
      <c r="E57" s="109" t="s">
        <v>975</v>
      </c>
      <c r="F57" s="116">
        <v>490000</v>
      </c>
      <c r="G57" s="116">
        <v>3185.74</v>
      </c>
      <c r="H57" s="116">
        <v>0.53</v>
      </c>
    </row>
    <row r="58" spans="2:8">
      <c r="B58" s="109" t="s">
        <v>2167</v>
      </c>
      <c r="C58" s="173" t="s">
        <v>138</v>
      </c>
      <c r="D58" s="109" t="s">
        <v>196</v>
      </c>
      <c r="E58" s="109" t="s">
        <v>976</v>
      </c>
      <c r="F58" s="116">
        <v>2165400</v>
      </c>
      <c r="G58" s="116">
        <v>3147.41</v>
      </c>
      <c r="H58" s="116">
        <v>0.52</v>
      </c>
    </row>
    <row r="59" spans="2:8">
      <c r="B59" s="109" t="s">
        <v>2168</v>
      </c>
      <c r="C59" s="173" t="s">
        <v>138</v>
      </c>
      <c r="D59" s="109" t="s">
        <v>274</v>
      </c>
      <c r="E59" s="109" t="s">
        <v>299</v>
      </c>
      <c r="F59" s="116">
        <v>1692900</v>
      </c>
      <c r="G59" s="116">
        <v>2915.17</v>
      </c>
      <c r="H59" s="116">
        <v>0.48</v>
      </c>
    </row>
    <row r="60" spans="2:8">
      <c r="B60" s="109" t="s">
        <v>1050</v>
      </c>
      <c r="C60" s="173" t="s">
        <v>138</v>
      </c>
      <c r="D60" s="109" t="s">
        <v>163</v>
      </c>
      <c r="E60" s="109" t="s">
        <v>324</v>
      </c>
      <c r="F60" s="116">
        <v>153450</v>
      </c>
      <c r="G60" s="116">
        <v>2892</v>
      </c>
      <c r="H60" s="116">
        <v>0.48</v>
      </c>
    </row>
    <row r="61" spans="2:8">
      <c r="B61" s="109" t="s">
        <v>2169</v>
      </c>
      <c r="C61" s="173" t="s">
        <v>138</v>
      </c>
      <c r="D61" s="109" t="s">
        <v>174</v>
      </c>
      <c r="E61" s="109" t="s">
        <v>175</v>
      </c>
      <c r="F61" s="116">
        <v>64000</v>
      </c>
      <c r="G61" s="116">
        <v>2871.78</v>
      </c>
      <c r="H61" s="116">
        <v>0.47</v>
      </c>
    </row>
    <row r="62" spans="2:8">
      <c r="B62" s="109" t="s">
        <v>2170</v>
      </c>
      <c r="C62" s="173" t="s">
        <v>138</v>
      </c>
      <c r="D62" s="109" t="s">
        <v>154</v>
      </c>
      <c r="E62" s="109" t="s">
        <v>871</v>
      </c>
      <c r="F62" s="116">
        <v>337975</v>
      </c>
      <c r="G62" s="116">
        <v>2787.79</v>
      </c>
      <c r="H62" s="116">
        <v>0.46</v>
      </c>
    </row>
    <row r="63" spans="2:8">
      <c r="B63" s="109" t="s">
        <v>2171</v>
      </c>
      <c r="C63" s="173" t="s">
        <v>138</v>
      </c>
      <c r="D63" s="109" t="s">
        <v>154</v>
      </c>
      <c r="E63" s="109" t="s">
        <v>423</v>
      </c>
      <c r="F63" s="116">
        <v>3185868</v>
      </c>
      <c r="G63" s="116">
        <v>2771.71</v>
      </c>
      <c r="H63" s="116">
        <v>0.46</v>
      </c>
    </row>
    <row r="64" spans="2:8">
      <c r="B64" s="109" t="s">
        <v>2172</v>
      </c>
      <c r="C64" s="173" t="s">
        <v>138</v>
      </c>
      <c r="D64" s="109" t="s">
        <v>174</v>
      </c>
      <c r="E64" s="109" t="s">
        <v>977</v>
      </c>
      <c r="F64" s="116">
        <v>651600</v>
      </c>
      <c r="G64" s="116">
        <v>2720.1</v>
      </c>
      <c r="H64" s="116">
        <v>0.45</v>
      </c>
    </row>
    <row r="65" spans="2:8">
      <c r="B65" s="109" t="s">
        <v>452</v>
      </c>
      <c r="C65" s="173" t="s">
        <v>138</v>
      </c>
      <c r="D65" s="109" t="s">
        <v>139</v>
      </c>
      <c r="E65" s="109" t="s">
        <v>453</v>
      </c>
      <c r="F65" s="116">
        <v>855900</v>
      </c>
      <c r="G65" s="116">
        <v>2693.52</v>
      </c>
      <c r="H65" s="116">
        <v>0.45</v>
      </c>
    </row>
    <row r="66" spans="2:8">
      <c r="B66" s="109" t="s">
        <v>2173</v>
      </c>
      <c r="C66" s="173" t="s">
        <v>138</v>
      </c>
      <c r="D66" s="109" t="s">
        <v>248</v>
      </c>
      <c r="E66" s="109" t="s">
        <v>370</v>
      </c>
      <c r="F66" s="116">
        <v>75250</v>
      </c>
      <c r="G66" s="116">
        <v>2628.44</v>
      </c>
      <c r="H66" s="116">
        <v>0.43</v>
      </c>
    </row>
    <row r="67" spans="2:8">
      <c r="B67" s="109" t="s">
        <v>2174</v>
      </c>
      <c r="C67" s="173" t="s">
        <v>138</v>
      </c>
      <c r="D67" s="109" t="s">
        <v>182</v>
      </c>
      <c r="E67" s="109" t="s">
        <v>978</v>
      </c>
      <c r="F67" s="116">
        <v>680000</v>
      </c>
      <c r="G67" s="116">
        <v>2613.2399999999998</v>
      </c>
      <c r="H67" s="116">
        <v>0.43</v>
      </c>
    </row>
    <row r="68" spans="2:8">
      <c r="B68" s="109" t="s">
        <v>1041</v>
      </c>
      <c r="C68" s="173" t="s">
        <v>138</v>
      </c>
      <c r="D68" s="109" t="s">
        <v>250</v>
      </c>
      <c r="E68" s="109" t="s">
        <v>320</v>
      </c>
      <c r="F68" s="116">
        <v>282800</v>
      </c>
      <c r="G68" s="116">
        <v>2612.79</v>
      </c>
      <c r="H68" s="116">
        <v>0.43</v>
      </c>
    </row>
    <row r="69" spans="2:8">
      <c r="B69" s="109" t="s">
        <v>2175</v>
      </c>
      <c r="C69" s="173" t="s">
        <v>138</v>
      </c>
      <c r="D69" s="109" t="s">
        <v>142</v>
      </c>
      <c r="E69" s="109" t="s">
        <v>381</v>
      </c>
      <c r="F69" s="116">
        <v>1088100</v>
      </c>
      <c r="G69" s="116">
        <v>2601.65</v>
      </c>
      <c r="H69" s="116">
        <v>0.43</v>
      </c>
    </row>
    <row r="70" spans="2:8">
      <c r="B70" s="109" t="s">
        <v>2176</v>
      </c>
      <c r="C70" s="173" t="s">
        <v>138</v>
      </c>
      <c r="D70" s="109" t="s">
        <v>139</v>
      </c>
      <c r="E70" s="109" t="s">
        <v>322</v>
      </c>
      <c r="F70" s="116">
        <v>1665000</v>
      </c>
      <c r="G70" s="116">
        <v>2554.11</v>
      </c>
      <c r="H70" s="116">
        <v>0.42</v>
      </c>
    </row>
    <row r="71" spans="2:8">
      <c r="B71" s="109" t="s">
        <v>2177</v>
      </c>
      <c r="C71" s="173" t="s">
        <v>138</v>
      </c>
      <c r="D71" s="109" t="s">
        <v>222</v>
      </c>
      <c r="E71" s="109" t="s">
        <v>979</v>
      </c>
      <c r="F71" s="116">
        <v>325000</v>
      </c>
      <c r="G71" s="116">
        <v>2508.84</v>
      </c>
      <c r="H71" s="116">
        <v>0.41</v>
      </c>
    </row>
    <row r="72" spans="2:8">
      <c r="B72" s="109" t="s">
        <v>1074</v>
      </c>
      <c r="C72" s="173" t="s">
        <v>138</v>
      </c>
      <c r="D72" s="109" t="s">
        <v>147</v>
      </c>
      <c r="E72" s="109" t="s">
        <v>148</v>
      </c>
      <c r="F72" s="116">
        <v>731200</v>
      </c>
      <c r="G72" s="116">
        <v>2486.08</v>
      </c>
      <c r="H72" s="116">
        <v>0.41</v>
      </c>
    </row>
    <row r="73" spans="2:8">
      <c r="B73" s="109" t="s">
        <v>2178</v>
      </c>
      <c r="C73" s="173" t="s">
        <v>138</v>
      </c>
      <c r="D73" s="109" t="s">
        <v>258</v>
      </c>
      <c r="E73" s="109" t="s">
        <v>858</v>
      </c>
      <c r="F73" s="116">
        <v>2607750</v>
      </c>
      <c r="G73" s="116">
        <v>2470.84</v>
      </c>
      <c r="H73" s="116">
        <v>0.41</v>
      </c>
    </row>
    <row r="74" spans="2:8">
      <c r="B74" s="109" t="s">
        <v>2179</v>
      </c>
      <c r="C74" s="173" t="s">
        <v>138</v>
      </c>
      <c r="D74" s="109" t="s">
        <v>176</v>
      </c>
      <c r="E74" s="109" t="s">
        <v>980</v>
      </c>
      <c r="F74" s="116">
        <v>409500</v>
      </c>
      <c r="G74" s="116">
        <v>2462.12</v>
      </c>
      <c r="H74" s="116">
        <v>0.41</v>
      </c>
    </row>
    <row r="75" spans="2:8">
      <c r="B75" s="109" t="s">
        <v>2180</v>
      </c>
      <c r="C75" s="173" t="s">
        <v>138</v>
      </c>
      <c r="D75" s="109" t="s">
        <v>248</v>
      </c>
      <c r="E75" s="109" t="s">
        <v>389</v>
      </c>
      <c r="F75" s="116">
        <v>249200</v>
      </c>
      <c r="G75" s="116">
        <v>2316.94</v>
      </c>
      <c r="H75" s="116">
        <v>0.38</v>
      </c>
    </row>
    <row r="76" spans="2:8">
      <c r="B76" s="109" t="s">
        <v>1052</v>
      </c>
      <c r="C76" s="173" t="s">
        <v>138</v>
      </c>
      <c r="D76" s="109" t="s">
        <v>139</v>
      </c>
      <c r="E76" s="109" t="s">
        <v>149</v>
      </c>
      <c r="F76" s="116">
        <v>117200</v>
      </c>
      <c r="G76" s="116">
        <v>2281.94</v>
      </c>
      <c r="H76" s="116">
        <v>0.38</v>
      </c>
    </row>
    <row r="77" spans="2:8">
      <c r="B77" s="109" t="s">
        <v>2181</v>
      </c>
      <c r="C77" s="173" t="s">
        <v>138</v>
      </c>
      <c r="D77" s="109" t="s">
        <v>185</v>
      </c>
      <c r="E77" s="109" t="s">
        <v>981</v>
      </c>
      <c r="F77" s="116">
        <v>143600</v>
      </c>
      <c r="G77" s="116">
        <v>2243.5300000000002</v>
      </c>
      <c r="H77" s="116">
        <v>0.37</v>
      </c>
    </row>
    <row r="78" spans="2:8">
      <c r="B78" s="109" t="s">
        <v>2182</v>
      </c>
      <c r="C78" s="173" t="s">
        <v>138</v>
      </c>
      <c r="D78" s="109" t="s">
        <v>196</v>
      </c>
      <c r="E78" s="109" t="s">
        <v>870</v>
      </c>
      <c r="F78" s="116">
        <v>316550</v>
      </c>
      <c r="G78" s="116">
        <v>2233.58</v>
      </c>
      <c r="H78" s="116">
        <v>0.37</v>
      </c>
    </row>
    <row r="79" spans="2:8">
      <c r="B79" s="109" t="s">
        <v>2183</v>
      </c>
      <c r="C79" s="173" t="s">
        <v>138</v>
      </c>
      <c r="D79" s="109" t="s">
        <v>154</v>
      </c>
      <c r="E79" s="109" t="s">
        <v>982</v>
      </c>
      <c r="F79" s="116">
        <v>1896000</v>
      </c>
      <c r="G79" s="116">
        <v>2183.2399999999998</v>
      </c>
      <c r="H79" s="116">
        <v>0.36</v>
      </c>
    </row>
    <row r="80" spans="2:8">
      <c r="B80" s="109" t="s">
        <v>1070</v>
      </c>
      <c r="C80" s="173" t="s">
        <v>138</v>
      </c>
      <c r="D80" s="109" t="s">
        <v>214</v>
      </c>
      <c r="E80" s="109" t="s">
        <v>312</v>
      </c>
      <c r="F80" s="116">
        <v>398750</v>
      </c>
      <c r="G80" s="116">
        <v>2180.56</v>
      </c>
      <c r="H80" s="116">
        <v>0.36</v>
      </c>
    </row>
    <row r="81" spans="2:8">
      <c r="B81" s="109" t="s">
        <v>2184</v>
      </c>
      <c r="C81" s="173" t="s">
        <v>138</v>
      </c>
      <c r="D81" s="109" t="s">
        <v>385</v>
      </c>
      <c r="E81" s="109" t="s">
        <v>386</v>
      </c>
      <c r="F81" s="116">
        <v>711450</v>
      </c>
      <c r="G81" s="116">
        <v>2165.3000000000002</v>
      </c>
      <c r="H81" s="116">
        <v>0.36</v>
      </c>
    </row>
    <row r="82" spans="2:8">
      <c r="B82" s="109" t="s">
        <v>2185</v>
      </c>
      <c r="C82" s="173" t="s">
        <v>138</v>
      </c>
      <c r="D82" s="109" t="s">
        <v>214</v>
      </c>
      <c r="E82" s="109" t="s">
        <v>983</v>
      </c>
      <c r="F82" s="116">
        <v>926900</v>
      </c>
      <c r="G82" s="116">
        <v>2108.23</v>
      </c>
      <c r="H82" s="116">
        <v>0.35</v>
      </c>
    </row>
    <row r="83" spans="2:8">
      <c r="B83" s="109" t="s">
        <v>2186</v>
      </c>
      <c r="C83" s="173" t="s">
        <v>138</v>
      </c>
      <c r="D83" s="109" t="s">
        <v>142</v>
      </c>
      <c r="E83" s="109" t="s">
        <v>387</v>
      </c>
      <c r="F83" s="116">
        <v>597600</v>
      </c>
      <c r="G83" s="116">
        <v>2038.71</v>
      </c>
      <c r="H83" s="116">
        <v>0.34</v>
      </c>
    </row>
    <row r="84" spans="2:8">
      <c r="B84" s="109" t="s">
        <v>2187</v>
      </c>
      <c r="C84" s="173" t="s">
        <v>138</v>
      </c>
      <c r="D84" s="109" t="s">
        <v>187</v>
      </c>
      <c r="E84" s="109" t="s">
        <v>463</v>
      </c>
      <c r="F84" s="116">
        <v>642200</v>
      </c>
      <c r="G84" s="116">
        <v>2018.43</v>
      </c>
      <c r="H84" s="116">
        <v>0.33</v>
      </c>
    </row>
    <row r="85" spans="2:8">
      <c r="B85" s="109" t="s">
        <v>2188</v>
      </c>
      <c r="C85" s="173" t="s">
        <v>138</v>
      </c>
      <c r="D85" s="109" t="s">
        <v>172</v>
      </c>
      <c r="E85" s="109" t="s">
        <v>178</v>
      </c>
      <c r="F85" s="116">
        <v>28000</v>
      </c>
      <c r="G85" s="116">
        <v>1981.56</v>
      </c>
      <c r="H85" s="116">
        <v>0.33</v>
      </c>
    </row>
    <row r="86" spans="2:8">
      <c r="B86" s="109" t="s">
        <v>2189</v>
      </c>
      <c r="C86" s="173" t="s">
        <v>138</v>
      </c>
      <c r="D86" s="109" t="s">
        <v>302</v>
      </c>
      <c r="E86" s="109" t="s">
        <v>523</v>
      </c>
      <c r="F86" s="116">
        <v>44200</v>
      </c>
      <c r="G86" s="116">
        <v>1928.14</v>
      </c>
      <c r="H86" s="116">
        <v>0.32</v>
      </c>
    </row>
    <row r="87" spans="2:8">
      <c r="B87" s="109" t="s">
        <v>2190</v>
      </c>
      <c r="C87" s="173" t="s">
        <v>138</v>
      </c>
      <c r="D87" s="109" t="s">
        <v>191</v>
      </c>
      <c r="E87" s="109" t="s">
        <v>579</v>
      </c>
      <c r="F87" s="116">
        <v>213000</v>
      </c>
      <c r="G87" s="116">
        <v>1877.49</v>
      </c>
      <c r="H87" s="116">
        <v>0.31</v>
      </c>
    </row>
    <row r="88" spans="2:8">
      <c r="B88" s="109" t="s">
        <v>2191</v>
      </c>
      <c r="C88" s="173" t="s">
        <v>138</v>
      </c>
      <c r="D88" s="109" t="s">
        <v>206</v>
      </c>
      <c r="E88" s="109" t="s">
        <v>293</v>
      </c>
      <c r="F88" s="116">
        <v>20800</v>
      </c>
      <c r="G88" s="116">
        <v>1866.62</v>
      </c>
      <c r="H88" s="116">
        <v>0.31</v>
      </c>
    </row>
    <row r="89" spans="2:8">
      <c r="B89" s="109" t="s">
        <v>2192</v>
      </c>
      <c r="C89" s="173" t="s">
        <v>138</v>
      </c>
      <c r="D89" s="109" t="s">
        <v>174</v>
      </c>
      <c r="E89" s="109" t="s">
        <v>657</v>
      </c>
      <c r="F89" s="116">
        <v>422050</v>
      </c>
      <c r="G89" s="116">
        <v>1817.77</v>
      </c>
      <c r="H89" s="116">
        <v>0.3</v>
      </c>
    </row>
    <row r="90" spans="2:8">
      <c r="B90" s="109" t="s">
        <v>2193</v>
      </c>
      <c r="C90" s="173" t="s">
        <v>138</v>
      </c>
      <c r="D90" s="109" t="s">
        <v>174</v>
      </c>
      <c r="E90" s="109" t="s">
        <v>658</v>
      </c>
      <c r="F90" s="116">
        <v>104000</v>
      </c>
      <c r="G90" s="116">
        <v>1726.3</v>
      </c>
      <c r="H90" s="116">
        <v>0.28999999999999998</v>
      </c>
    </row>
    <row r="91" spans="2:8">
      <c r="B91" s="109" t="s">
        <v>2194</v>
      </c>
      <c r="C91" s="173" t="s">
        <v>138</v>
      </c>
      <c r="D91" s="109" t="s">
        <v>258</v>
      </c>
      <c r="E91" s="109" t="s">
        <v>390</v>
      </c>
      <c r="F91" s="116">
        <v>387750</v>
      </c>
      <c r="G91" s="116">
        <v>1716.18</v>
      </c>
      <c r="H91" s="116">
        <v>0.28000000000000003</v>
      </c>
    </row>
    <row r="92" spans="2:8">
      <c r="B92" s="109" t="s">
        <v>2195</v>
      </c>
      <c r="C92" s="173" t="s">
        <v>138</v>
      </c>
      <c r="D92" s="109" t="s">
        <v>150</v>
      </c>
      <c r="E92" s="109" t="s">
        <v>751</v>
      </c>
      <c r="F92" s="116">
        <v>96800</v>
      </c>
      <c r="G92" s="116">
        <v>1662.88</v>
      </c>
      <c r="H92" s="116">
        <v>0.27</v>
      </c>
    </row>
    <row r="93" spans="2:8">
      <c r="B93" s="109" t="s">
        <v>1064</v>
      </c>
      <c r="C93" s="173" t="s">
        <v>138</v>
      </c>
      <c r="D93" s="109" t="s">
        <v>182</v>
      </c>
      <c r="E93" s="109" t="s">
        <v>183</v>
      </c>
      <c r="F93" s="116">
        <v>187200</v>
      </c>
      <c r="G93" s="116">
        <v>1531.39</v>
      </c>
      <c r="H93" s="116">
        <v>0.25</v>
      </c>
    </row>
    <row r="94" spans="2:8">
      <c r="B94" s="109" t="s">
        <v>2196</v>
      </c>
      <c r="C94" s="173" t="s">
        <v>138</v>
      </c>
      <c r="D94" s="109" t="s">
        <v>156</v>
      </c>
      <c r="E94" s="109" t="s">
        <v>984</v>
      </c>
      <c r="F94" s="116">
        <v>483000</v>
      </c>
      <c r="G94" s="116">
        <v>1528.45</v>
      </c>
      <c r="H94" s="116">
        <v>0.25</v>
      </c>
    </row>
    <row r="95" spans="2:8">
      <c r="B95" s="109" t="s">
        <v>2197</v>
      </c>
      <c r="C95" s="173" t="s">
        <v>138</v>
      </c>
      <c r="D95" s="109" t="s">
        <v>167</v>
      </c>
      <c r="E95" s="109" t="s">
        <v>548</v>
      </c>
      <c r="F95" s="116">
        <v>1816500</v>
      </c>
      <c r="G95" s="116">
        <v>1520.41</v>
      </c>
      <c r="H95" s="116">
        <v>0.25</v>
      </c>
    </row>
    <row r="96" spans="2:8">
      <c r="B96" s="109" t="s">
        <v>2198</v>
      </c>
      <c r="C96" s="173" t="s">
        <v>138</v>
      </c>
      <c r="D96" s="109" t="s">
        <v>144</v>
      </c>
      <c r="E96" s="109" t="s">
        <v>458</v>
      </c>
      <c r="F96" s="116">
        <v>75075</v>
      </c>
      <c r="G96" s="116">
        <v>1514.45</v>
      </c>
      <c r="H96" s="116">
        <v>0.25</v>
      </c>
    </row>
    <row r="97" spans="2:8">
      <c r="B97" s="109" t="s">
        <v>2199</v>
      </c>
      <c r="C97" s="173" t="s">
        <v>138</v>
      </c>
      <c r="D97" s="109" t="s">
        <v>174</v>
      </c>
      <c r="E97" s="109" t="s">
        <v>985</v>
      </c>
      <c r="F97" s="116">
        <v>406000</v>
      </c>
      <c r="G97" s="116">
        <v>1404.56</v>
      </c>
      <c r="H97" s="116">
        <v>0.23</v>
      </c>
    </row>
    <row r="98" spans="2:8">
      <c r="B98" s="109" t="s">
        <v>2200</v>
      </c>
      <c r="C98" s="173" t="s">
        <v>138</v>
      </c>
      <c r="D98" s="109" t="s">
        <v>274</v>
      </c>
      <c r="E98" s="109" t="s">
        <v>383</v>
      </c>
      <c r="F98" s="116">
        <v>256500</v>
      </c>
      <c r="G98" s="116">
        <v>1379.2</v>
      </c>
      <c r="H98" s="116">
        <v>0.23</v>
      </c>
    </row>
    <row r="99" spans="2:8">
      <c r="B99" s="109" t="s">
        <v>2201</v>
      </c>
      <c r="C99" s="173" t="s">
        <v>138</v>
      </c>
      <c r="D99" s="109" t="s">
        <v>172</v>
      </c>
      <c r="E99" s="109" t="s">
        <v>986</v>
      </c>
      <c r="F99" s="116">
        <v>551000</v>
      </c>
      <c r="G99" s="116">
        <v>1322.4</v>
      </c>
      <c r="H99" s="116">
        <v>0.22</v>
      </c>
    </row>
    <row r="100" spans="2:8">
      <c r="B100" s="109" t="s">
        <v>521</v>
      </c>
      <c r="C100" s="173" t="s">
        <v>138</v>
      </c>
      <c r="D100" s="109" t="s">
        <v>464</v>
      </c>
      <c r="E100" s="109" t="s">
        <v>522</v>
      </c>
      <c r="F100" s="116">
        <v>935550</v>
      </c>
      <c r="G100" s="116">
        <v>1320.06</v>
      </c>
      <c r="H100" s="116">
        <v>0.22</v>
      </c>
    </row>
    <row r="101" spans="2:8">
      <c r="B101" s="109" t="s">
        <v>2202</v>
      </c>
      <c r="C101" s="173" t="s">
        <v>138</v>
      </c>
      <c r="D101" s="109" t="s">
        <v>144</v>
      </c>
      <c r="E101" s="109" t="s">
        <v>501</v>
      </c>
      <c r="F101" s="116">
        <v>285000</v>
      </c>
      <c r="G101" s="116">
        <v>1309.43</v>
      </c>
      <c r="H101" s="116">
        <v>0.22</v>
      </c>
    </row>
    <row r="102" spans="2:8">
      <c r="B102" s="109" t="s">
        <v>2203</v>
      </c>
      <c r="C102" s="173" t="s">
        <v>138</v>
      </c>
      <c r="D102" s="109" t="s">
        <v>144</v>
      </c>
      <c r="E102" s="109" t="s">
        <v>495</v>
      </c>
      <c r="F102" s="116">
        <v>41800</v>
      </c>
      <c r="G102" s="116">
        <v>1299.08</v>
      </c>
      <c r="H102" s="116">
        <v>0.21</v>
      </c>
    </row>
    <row r="103" spans="2:8">
      <c r="B103" s="109" t="s">
        <v>2204</v>
      </c>
      <c r="C103" s="173" t="s">
        <v>138</v>
      </c>
      <c r="D103" s="109" t="s">
        <v>191</v>
      </c>
      <c r="E103" s="109" t="s">
        <v>192</v>
      </c>
      <c r="F103" s="116">
        <v>232800</v>
      </c>
      <c r="G103" s="116">
        <v>1181.1099999999999</v>
      </c>
      <c r="H103" s="116">
        <v>0.2</v>
      </c>
    </row>
    <row r="104" spans="2:8">
      <c r="B104" s="109" t="s">
        <v>2205</v>
      </c>
      <c r="C104" s="173" t="s">
        <v>138</v>
      </c>
      <c r="D104" s="109" t="s">
        <v>248</v>
      </c>
      <c r="E104" s="109" t="s">
        <v>372</v>
      </c>
      <c r="F104" s="116">
        <v>381000</v>
      </c>
      <c r="G104" s="116">
        <v>1161.29</v>
      </c>
      <c r="H104" s="116">
        <v>0.19</v>
      </c>
    </row>
    <row r="105" spans="2:8">
      <c r="B105" s="109" t="s">
        <v>2206</v>
      </c>
      <c r="C105" s="173" t="s">
        <v>138</v>
      </c>
      <c r="D105" s="109" t="s">
        <v>987</v>
      </c>
      <c r="E105" s="109" t="s">
        <v>988</v>
      </c>
      <c r="F105" s="116">
        <v>961450</v>
      </c>
      <c r="G105" s="116">
        <v>1131.6300000000001</v>
      </c>
      <c r="H105" s="116">
        <v>0.19</v>
      </c>
    </row>
    <row r="106" spans="2:8">
      <c r="B106" s="109" t="s">
        <v>989</v>
      </c>
      <c r="C106" s="173" t="s">
        <v>138</v>
      </c>
      <c r="D106" s="109" t="s">
        <v>139</v>
      </c>
      <c r="E106" s="109" t="s">
        <v>990</v>
      </c>
      <c r="F106" s="116">
        <v>2176000</v>
      </c>
      <c r="G106" s="116">
        <v>1116.29</v>
      </c>
      <c r="H106" s="116">
        <v>0.18</v>
      </c>
    </row>
    <row r="107" spans="2:8">
      <c r="B107" s="109" t="s">
        <v>2207</v>
      </c>
      <c r="C107" s="173" t="s">
        <v>138</v>
      </c>
      <c r="D107" s="109" t="s">
        <v>191</v>
      </c>
      <c r="E107" s="109" t="s">
        <v>410</v>
      </c>
      <c r="F107" s="116">
        <v>67200</v>
      </c>
      <c r="G107" s="116">
        <v>1096.8</v>
      </c>
      <c r="H107" s="116">
        <v>0.18</v>
      </c>
    </row>
    <row r="108" spans="2:8">
      <c r="B108" s="109" t="s">
        <v>2208</v>
      </c>
      <c r="C108" s="173" t="s">
        <v>138</v>
      </c>
      <c r="D108" s="109" t="s">
        <v>180</v>
      </c>
      <c r="E108" s="109" t="s">
        <v>444</v>
      </c>
      <c r="F108" s="116">
        <v>39425</v>
      </c>
      <c r="G108" s="116">
        <v>1085.78</v>
      </c>
      <c r="H108" s="116">
        <v>0.18</v>
      </c>
    </row>
    <row r="109" spans="2:8">
      <c r="B109" s="109" t="s">
        <v>2209</v>
      </c>
      <c r="C109" s="173" t="s">
        <v>138</v>
      </c>
      <c r="D109" s="109" t="s">
        <v>258</v>
      </c>
      <c r="E109" s="109" t="s">
        <v>412</v>
      </c>
      <c r="F109" s="116">
        <v>492000</v>
      </c>
      <c r="G109" s="116">
        <v>1046.24</v>
      </c>
      <c r="H109" s="116">
        <v>0.17</v>
      </c>
    </row>
    <row r="110" spans="2:8">
      <c r="B110" s="109" t="s">
        <v>2210</v>
      </c>
      <c r="C110" s="173" t="s">
        <v>138</v>
      </c>
      <c r="D110" s="109" t="s">
        <v>187</v>
      </c>
      <c r="E110" s="109" t="s">
        <v>447</v>
      </c>
      <c r="F110" s="116">
        <v>70325</v>
      </c>
      <c r="G110" s="116">
        <v>1034.94</v>
      </c>
      <c r="H110" s="116">
        <v>0.17</v>
      </c>
    </row>
    <row r="111" spans="2:8">
      <c r="B111" s="109" t="s">
        <v>2211</v>
      </c>
      <c r="C111" s="173" t="s">
        <v>138</v>
      </c>
      <c r="D111" s="109" t="s">
        <v>172</v>
      </c>
      <c r="E111" s="109" t="s">
        <v>991</v>
      </c>
      <c r="F111" s="116">
        <v>31750</v>
      </c>
      <c r="G111" s="116">
        <v>977.8</v>
      </c>
      <c r="H111" s="116">
        <v>0.16</v>
      </c>
    </row>
    <row r="112" spans="2:8">
      <c r="B112" s="109" t="s">
        <v>2212</v>
      </c>
      <c r="C112" s="173" t="s">
        <v>138</v>
      </c>
      <c r="D112" s="109" t="s">
        <v>147</v>
      </c>
      <c r="E112" s="109" t="s">
        <v>158</v>
      </c>
      <c r="F112" s="116">
        <v>33900</v>
      </c>
      <c r="G112" s="116">
        <v>909.99</v>
      </c>
      <c r="H112" s="116">
        <v>0.15</v>
      </c>
    </row>
    <row r="113" spans="2:8">
      <c r="B113" s="109" t="s">
        <v>2213</v>
      </c>
      <c r="C113" s="173" t="s">
        <v>138</v>
      </c>
      <c r="D113" s="109" t="s">
        <v>288</v>
      </c>
      <c r="E113" s="109" t="s">
        <v>485</v>
      </c>
      <c r="F113" s="116">
        <v>69500</v>
      </c>
      <c r="G113" s="116">
        <v>903.64</v>
      </c>
      <c r="H113" s="116">
        <v>0.15</v>
      </c>
    </row>
    <row r="114" spans="2:8">
      <c r="B114" s="109" t="s">
        <v>2214</v>
      </c>
      <c r="C114" s="173" t="s">
        <v>138</v>
      </c>
      <c r="D114" s="109" t="s">
        <v>373</v>
      </c>
      <c r="E114" s="109" t="s">
        <v>992</v>
      </c>
      <c r="F114" s="116">
        <v>769700</v>
      </c>
      <c r="G114" s="116">
        <v>902.86</v>
      </c>
      <c r="H114" s="116">
        <v>0.15</v>
      </c>
    </row>
    <row r="115" spans="2:8">
      <c r="B115" s="109" t="s">
        <v>2215</v>
      </c>
      <c r="C115" s="173" t="s">
        <v>138</v>
      </c>
      <c r="D115" s="109" t="s">
        <v>144</v>
      </c>
      <c r="E115" s="109" t="s">
        <v>145</v>
      </c>
      <c r="F115" s="116">
        <v>53100</v>
      </c>
      <c r="G115" s="116">
        <v>868.16</v>
      </c>
      <c r="H115" s="116">
        <v>0.14000000000000001</v>
      </c>
    </row>
    <row r="116" spans="2:8">
      <c r="B116" s="109" t="s">
        <v>2216</v>
      </c>
      <c r="C116" s="173" t="s">
        <v>138</v>
      </c>
      <c r="D116" s="109" t="s">
        <v>270</v>
      </c>
      <c r="E116" s="109" t="s">
        <v>416</v>
      </c>
      <c r="F116" s="116">
        <v>174000</v>
      </c>
      <c r="G116" s="116">
        <v>855.73</v>
      </c>
      <c r="H116" s="116">
        <v>0.14000000000000001</v>
      </c>
    </row>
    <row r="117" spans="2:8">
      <c r="B117" s="109" t="s">
        <v>2217</v>
      </c>
      <c r="C117" s="173" t="s">
        <v>138</v>
      </c>
      <c r="D117" s="109" t="s">
        <v>258</v>
      </c>
      <c r="E117" s="109" t="s">
        <v>993</v>
      </c>
      <c r="F117" s="116">
        <v>88000</v>
      </c>
      <c r="G117" s="116">
        <v>794.42</v>
      </c>
      <c r="H117" s="116">
        <v>0.13</v>
      </c>
    </row>
    <row r="118" spans="2:8">
      <c r="B118" s="109" t="s">
        <v>2218</v>
      </c>
      <c r="C118" s="173" t="s">
        <v>138</v>
      </c>
      <c r="D118" s="109" t="s">
        <v>297</v>
      </c>
      <c r="E118" s="109" t="s">
        <v>375</v>
      </c>
      <c r="F118" s="116">
        <v>146250</v>
      </c>
      <c r="G118" s="116">
        <v>783.53</v>
      </c>
      <c r="H118" s="116">
        <v>0.13</v>
      </c>
    </row>
    <row r="119" spans="2:8">
      <c r="B119" s="109" t="s">
        <v>2219</v>
      </c>
      <c r="C119" s="173" t="s">
        <v>138</v>
      </c>
      <c r="D119" s="109" t="s">
        <v>187</v>
      </c>
      <c r="E119" s="109" t="s">
        <v>321</v>
      </c>
      <c r="F119" s="116">
        <v>19250</v>
      </c>
      <c r="G119" s="116">
        <v>768.77</v>
      </c>
      <c r="H119" s="116">
        <v>0.13</v>
      </c>
    </row>
    <row r="120" spans="2:8">
      <c r="B120" s="109" t="s">
        <v>2220</v>
      </c>
      <c r="C120" s="173" t="s">
        <v>138</v>
      </c>
      <c r="D120" s="109" t="s">
        <v>174</v>
      </c>
      <c r="E120" s="109" t="s">
        <v>295</v>
      </c>
      <c r="F120" s="116">
        <v>69300</v>
      </c>
      <c r="G120" s="116">
        <v>724.91</v>
      </c>
      <c r="H120" s="116">
        <v>0.12</v>
      </c>
    </row>
    <row r="121" spans="2:8">
      <c r="B121" s="109" t="s">
        <v>2221</v>
      </c>
      <c r="C121" s="173" t="s">
        <v>138</v>
      </c>
      <c r="D121" s="109" t="s">
        <v>241</v>
      </c>
      <c r="E121" s="109" t="s">
        <v>415</v>
      </c>
      <c r="F121" s="116">
        <v>1500</v>
      </c>
      <c r="G121" s="116">
        <v>711.25</v>
      </c>
      <c r="H121" s="116">
        <v>0.12</v>
      </c>
    </row>
    <row r="122" spans="2:8">
      <c r="B122" s="109" t="s">
        <v>2222</v>
      </c>
      <c r="C122" s="173" t="s">
        <v>138</v>
      </c>
      <c r="D122" s="109" t="s">
        <v>150</v>
      </c>
      <c r="E122" s="109" t="s">
        <v>330</v>
      </c>
      <c r="F122" s="116">
        <v>84500</v>
      </c>
      <c r="G122" s="116">
        <v>692.48</v>
      </c>
      <c r="H122" s="116">
        <v>0.11</v>
      </c>
    </row>
    <row r="123" spans="2:8">
      <c r="B123" s="109" t="s">
        <v>2223</v>
      </c>
      <c r="C123" s="173" t="s">
        <v>138</v>
      </c>
      <c r="D123" s="109" t="s">
        <v>302</v>
      </c>
      <c r="E123" s="109" t="s">
        <v>303</v>
      </c>
      <c r="F123" s="116">
        <v>3400</v>
      </c>
      <c r="G123" s="116">
        <v>686.25</v>
      </c>
      <c r="H123" s="116">
        <v>0.11</v>
      </c>
    </row>
    <row r="124" spans="2:8">
      <c r="B124" s="109" t="s">
        <v>2224</v>
      </c>
      <c r="C124" s="173" t="s">
        <v>138</v>
      </c>
      <c r="D124" s="109" t="s">
        <v>191</v>
      </c>
      <c r="E124" s="109" t="s">
        <v>591</v>
      </c>
      <c r="F124" s="116">
        <v>113750</v>
      </c>
      <c r="G124" s="116">
        <v>669.25</v>
      </c>
      <c r="H124" s="116">
        <v>0.11</v>
      </c>
    </row>
    <row r="125" spans="2:8">
      <c r="B125" s="109" t="s">
        <v>2225</v>
      </c>
      <c r="C125" s="173" t="s">
        <v>138</v>
      </c>
      <c r="D125" s="109" t="s">
        <v>144</v>
      </c>
      <c r="E125" s="109" t="s">
        <v>500</v>
      </c>
      <c r="F125" s="116">
        <v>200200</v>
      </c>
      <c r="G125" s="116">
        <v>611.11</v>
      </c>
      <c r="H125" s="116">
        <v>0.1</v>
      </c>
    </row>
    <row r="126" spans="2:8">
      <c r="B126" s="109" t="s">
        <v>2226</v>
      </c>
      <c r="C126" s="173" t="s">
        <v>138</v>
      </c>
      <c r="D126" s="109" t="s">
        <v>156</v>
      </c>
      <c r="E126" s="109" t="s">
        <v>577</v>
      </c>
      <c r="F126" s="116">
        <v>3550</v>
      </c>
      <c r="G126" s="116">
        <v>603.66</v>
      </c>
      <c r="H126" s="116">
        <v>0.1</v>
      </c>
    </row>
    <row r="127" spans="2:8">
      <c r="B127" s="109" t="s">
        <v>2227</v>
      </c>
      <c r="C127" s="173" t="s">
        <v>138</v>
      </c>
      <c r="D127" s="109" t="s">
        <v>174</v>
      </c>
      <c r="E127" s="109" t="s">
        <v>606</v>
      </c>
      <c r="F127" s="116">
        <v>70550</v>
      </c>
      <c r="G127" s="116">
        <v>540.48</v>
      </c>
      <c r="H127" s="116">
        <v>0.09</v>
      </c>
    </row>
    <row r="128" spans="2:8">
      <c r="B128" s="109" t="s">
        <v>2228</v>
      </c>
      <c r="C128" s="173" t="s">
        <v>138</v>
      </c>
      <c r="D128" s="109" t="s">
        <v>139</v>
      </c>
      <c r="E128" s="109" t="s">
        <v>436</v>
      </c>
      <c r="F128" s="116">
        <v>840000</v>
      </c>
      <c r="G128" s="116">
        <v>492.24</v>
      </c>
      <c r="H128" s="116">
        <v>0.08</v>
      </c>
    </row>
    <row r="129" spans="2:8">
      <c r="B129" s="109" t="s">
        <v>2229</v>
      </c>
      <c r="C129" s="173" t="s">
        <v>138</v>
      </c>
      <c r="D129" s="109" t="s">
        <v>159</v>
      </c>
      <c r="E129" s="109" t="s">
        <v>160</v>
      </c>
      <c r="F129" s="116">
        <v>22500</v>
      </c>
      <c r="G129" s="116">
        <v>466.84</v>
      </c>
      <c r="H129" s="116">
        <v>0.08</v>
      </c>
    </row>
    <row r="130" spans="2:8">
      <c r="B130" s="109" t="s">
        <v>2230</v>
      </c>
      <c r="C130" s="173" t="s">
        <v>138</v>
      </c>
      <c r="D130" s="109" t="s">
        <v>150</v>
      </c>
      <c r="E130" s="109" t="s">
        <v>994</v>
      </c>
      <c r="F130" s="116">
        <v>67100</v>
      </c>
      <c r="G130" s="116">
        <v>417.63</v>
      </c>
      <c r="H130" s="116">
        <v>7.0000000000000007E-2</v>
      </c>
    </row>
    <row r="131" spans="2:8">
      <c r="B131" s="109" t="s">
        <v>2231</v>
      </c>
      <c r="C131" s="173" t="s">
        <v>138</v>
      </c>
      <c r="D131" s="109" t="s">
        <v>154</v>
      </c>
      <c r="E131" s="109" t="s">
        <v>743</v>
      </c>
      <c r="F131" s="116">
        <v>73125</v>
      </c>
      <c r="G131" s="116">
        <v>404.42</v>
      </c>
      <c r="H131" s="116">
        <v>7.0000000000000007E-2</v>
      </c>
    </row>
    <row r="132" spans="2:8">
      <c r="B132" s="109" t="s">
        <v>2232</v>
      </c>
      <c r="C132" s="173" t="s">
        <v>138</v>
      </c>
      <c r="D132" s="109" t="s">
        <v>176</v>
      </c>
      <c r="E132" s="109" t="s">
        <v>995</v>
      </c>
      <c r="F132" s="116">
        <v>203000</v>
      </c>
      <c r="G132" s="116">
        <v>367.02</v>
      </c>
      <c r="H132" s="116">
        <v>0.06</v>
      </c>
    </row>
    <row r="133" spans="2:8">
      <c r="B133" s="109" t="s">
        <v>1049</v>
      </c>
      <c r="C133" s="173" t="s">
        <v>138</v>
      </c>
      <c r="D133" s="109" t="s">
        <v>196</v>
      </c>
      <c r="E133" s="109" t="s">
        <v>317</v>
      </c>
      <c r="F133" s="116">
        <v>24750</v>
      </c>
      <c r="G133" s="116">
        <v>317.52</v>
      </c>
      <c r="H133" s="116">
        <v>0.05</v>
      </c>
    </row>
    <row r="134" spans="2:8">
      <c r="B134" s="109" t="s">
        <v>2233</v>
      </c>
      <c r="C134" s="173" t="s">
        <v>138</v>
      </c>
      <c r="D134" s="109" t="s">
        <v>172</v>
      </c>
      <c r="E134" s="109" t="s">
        <v>391</v>
      </c>
      <c r="F134" s="116">
        <v>45050</v>
      </c>
      <c r="G134" s="116">
        <v>304</v>
      </c>
      <c r="H134" s="116">
        <v>0.05</v>
      </c>
    </row>
    <row r="135" spans="2:8">
      <c r="B135" s="109" t="s">
        <v>405</v>
      </c>
      <c r="C135" s="173" t="s">
        <v>138</v>
      </c>
      <c r="D135" s="109" t="s">
        <v>139</v>
      </c>
      <c r="E135" s="109" t="s">
        <v>406</v>
      </c>
      <c r="F135" s="116">
        <v>181350</v>
      </c>
      <c r="G135" s="116">
        <v>301.49</v>
      </c>
      <c r="H135" s="116">
        <v>0.05</v>
      </c>
    </row>
    <row r="136" spans="2:8">
      <c r="B136" s="109" t="s">
        <v>2234</v>
      </c>
      <c r="C136" s="173" t="s">
        <v>138</v>
      </c>
      <c r="D136" s="109" t="s">
        <v>150</v>
      </c>
      <c r="E136" s="109" t="s">
        <v>996</v>
      </c>
      <c r="F136" s="116">
        <v>17150</v>
      </c>
      <c r="G136" s="116">
        <v>261.99</v>
      </c>
      <c r="H136" s="116">
        <v>0.04</v>
      </c>
    </row>
    <row r="137" spans="2:8">
      <c r="B137" s="109" t="s">
        <v>2235</v>
      </c>
      <c r="C137" s="173" t="s">
        <v>138</v>
      </c>
      <c r="D137" s="109" t="s">
        <v>172</v>
      </c>
      <c r="E137" s="109" t="s">
        <v>997</v>
      </c>
      <c r="F137" s="116">
        <v>13000</v>
      </c>
      <c r="G137" s="116">
        <v>236.69</v>
      </c>
      <c r="H137" s="116">
        <v>0.04</v>
      </c>
    </row>
    <row r="138" spans="2:8">
      <c r="B138" s="109" t="s">
        <v>2236</v>
      </c>
      <c r="C138" s="173" t="s">
        <v>138</v>
      </c>
      <c r="D138" s="109" t="s">
        <v>172</v>
      </c>
      <c r="E138" s="109" t="s">
        <v>368</v>
      </c>
      <c r="F138" s="116">
        <v>11875</v>
      </c>
      <c r="G138" s="116">
        <v>208.97</v>
      </c>
      <c r="H138" s="116">
        <v>0.03</v>
      </c>
    </row>
    <row r="139" spans="2:8">
      <c r="B139" s="109" t="s">
        <v>2237</v>
      </c>
      <c r="C139" s="173" t="s">
        <v>138</v>
      </c>
      <c r="D139" s="109" t="s">
        <v>144</v>
      </c>
      <c r="E139" s="109" t="s">
        <v>304</v>
      </c>
      <c r="F139" s="116">
        <v>18000</v>
      </c>
      <c r="G139" s="116">
        <v>193.86</v>
      </c>
      <c r="H139" s="116">
        <v>0.03</v>
      </c>
    </row>
    <row r="140" spans="2:8">
      <c r="B140" s="109" t="s">
        <v>2238</v>
      </c>
      <c r="C140" s="173" t="s">
        <v>138</v>
      </c>
      <c r="D140" s="109" t="s">
        <v>174</v>
      </c>
      <c r="E140" s="109" t="s">
        <v>655</v>
      </c>
      <c r="F140" s="116">
        <v>880</v>
      </c>
      <c r="G140" s="116">
        <v>178.09</v>
      </c>
      <c r="H140" s="116">
        <v>0.03</v>
      </c>
    </row>
    <row r="141" spans="2:8">
      <c r="B141" s="109" t="s">
        <v>2239</v>
      </c>
      <c r="C141" s="173" t="s">
        <v>138</v>
      </c>
      <c r="D141" s="109" t="s">
        <v>150</v>
      </c>
      <c r="E141" s="109" t="s">
        <v>326</v>
      </c>
      <c r="F141" s="116">
        <v>3500</v>
      </c>
      <c r="G141" s="116">
        <v>148.82</v>
      </c>
      <c r="H141" s="116">
        <v>0.02</v>
      </c>
    </row>
    <row r="142" spans="2:8">
      <c r="B142" s="109" t="s">
        <v>2240</v>
      </c>
      <c r="C142" s="173" t="s">
        <v>138</v>
      </c>
      <c r="D142" s="109" t="s">
        <v>211</v>
      </c>
      <c r="E142" s="109" t="s">
        <v>486</v>
      </c>
      <c r="F142" s="116">
        <v>315</v>
      </c>
      <c r="G142" s="116">
        <v>131.4</v>
      </c>
      <c r="H142" s="116">
        <v>0.02</v>
      </c>
    </row>
    <row r="143" spans="2:8">
      <c r="B143" s="109" t="s">
        <v>2241</v>
      </c>
      <c r="C143" s="173" t="s">
        <v>138</v>
      </c>
      <c r="D143" s="109" t="s">
        <v>198</v>
      </c>
      <c r="E143" s="109" t="s">
        <v>998</v>
      </c>
      <c r="F143" s="116">
        <v>292500</v>
      </c>
      <c r="G143" s="116">
        <v>125.48</v>
      </c>
      <c r="H143" s="116">
        <v>0.02</v>
      </c>
    </row>
    <row r="144" spans="2:8">
      <c r="B144" s="109" t="s">
        <v>2242</v>
      </c>
      <c r="C144" s="173" t="s">
        <v>138</v>
      </c>
      <c r="D144" s="109" t="s">
        <v>144</v>
      </c>
      <c r="E144" s="109" t="s">
        <v>184</v>
      </c>
      <c r="F144" s="116">
        <v>29000</v>
      </c>
      <c r="G144" s="116">
        <v>118</v>
      </c>
      <c r="H144" s="116">
        <v>0.02</v>
      </c>
    </row>
    <row r="145" spans="2:9">
      <c r="B145" s="109" t="s">
        <v>2243</v>
      </c>
      <c r="C145" s="173" t="s">
        <v>138</v>
      </c>
      <c r="D145" s="109" t="s">
        <v>206</v>
      </c>
      <c r="E145" s="109" t="s">
        <v>517</v>
      </c>
      <c r="F145" s="116">
        <v>25650</v>
      </c>
      <c r="G145" s="116">
        <v>112.71</v>
      </c>
      <c r="H145" s="116">
        <v>0.02</v>
      </c>
    </row>
    <row r="146" spans="2:9">
      <c r="B146" s="109" t="s">
        <v>2244</v>
      </c>
      <c r="C146" s="173" t="s">
        <v>138</v>
      </c>
      <c r="D146" s="109" t="s">
        <v>288</v>
      </c>
      <c r="E146" s="109" t="s">
        <v>289</v>
      </c>
      <c r="F146" s="116">
        <v>10450</v>
      </c>
      <c r="G146" s="116">
        <v>88.69</v>
      </c>
      <c r="H146" s="116">
        <v>0.01</v>
      </c>
    </row>
    <row r="147" spans="2:9">
      <c r="B147" s="109" t="s">
        <v>2245</v>
      </c>
      <c r="C147" s="173" t="s">
        <v>138</v>
      </c>
      <c r="D147" s="109" t="s">
        <v>154</v>
      </c>
      <c r="E147" s="109" t="s">
        <v>417</v>
      </c>
      <c r="F147" s="116">
        <v>8750</v>
      </c>
      <c r="G147" s="116">
        <v>62.55</v>
      </c>
      <c r="H147" s="116">
        <v>0.01</v>
      </c>
    </row>
    <row r="148" spans="2:9">
      <c r="B148" s="109" t="s">
        <v>2246</v>
      </c>
      <c r="C148" s="173" t="s">
        <v>138</v>
      </c>
      <c r="D148" s="109" t="s">
        <v>176</v>
      </c>
      <c r="E148" s="109" t="s">
        <v>999</v>
      </c>
      <c r="F148" s="116">
        <v>2000</v>
      </c>
      <c r="G148" s="116">
        <v>54.97</v>
      </c>
      <c r="H148" s="116">
        <v>0.01</v>
      </c>
    </row>
    <row r="149" spans="2:9">
      <c r="B149" s="109" t="s">
        <v>2247</v>
      </c>
      <c r="C149" s="173" t="s">
        <v>138</v>
      </c>
      <c r="D149" s="109" t="s">
        <v>206</v>
      </c>
      <c r="E149" s="109" t="s">
        <v>292</v>
      </c>
      <c r="F149" s="116">
        <v>2800</v>
      </c>
      <c r="G149" s="116">
        <v>36.56</v>
      </c>
      <c r="H149" s="116">
        <v>0.01</v>
      </c>
    </row>
    <row r="150" spans="2:9">
      <c r="B150" s="109" t="s">
        <v>2248</v>
      </c>
      <c r="C150" s="173" t="s">
        <v>138</v>
      </c>
      <c r="D150" s="109" t="s">
        <v>139</v>
      </c>
      <c r="E150" s="109" t="s">
        <v>403</v>
      </c>
      <c r="F150" s="116">
        <v>20000</v>
      </c>
      <c r="G150" s="116">
        <v>26.29</v>
      </c>
      <c r="H150" s="116">
        <v>0</v>
      </c>
      <c r="I150" s="109" t="s">
        <v>440</v>
      </c>
    </row>
    <row r="151" spans="2:9">
      <c r="B151" s="109" t="s">
        <v>2249</v>
      </c>
      <c r="C151" s="173" t="s">
        <v>138</v>
      </c>
      <c r="D151" s="109" t="s">
        <v>174</v>
      </c>
      <c r="E151" s="109" t="s">
        <v>520</v>
      </c>
      <c r="F151" s="116">
        <v>1950</v>
      </c>
      <c r="G151" s="116">
        <v>22.22</v>
      </c>
      <c r="H151" s="116">
        <v>0</v>
      </c>
      <c r="I151" s="109" t="s">
        <v>440</v>
      </c>
    </row>
    <row r="152" spans="2:9">
      <c r="B152" s="109" t="s">
        <v>2250</v>
      </c>
      <c r="C152" s="173" t="s">
        <v>138</v>
      </c>
      <c r="D152" s="109" t="s">
        <v>376</v>
      </c>
      <c r="E152" s="109" t="s">
        <v>377</v>
      </c>
      <c r="F152" s="116">
        <v>8400</v>
      </c>
      <c r="G152" s="116">
        <v>19.09</v>
      </c>
      <c r="H152" s="116">
        <v>0</v>
      </c>
      <c r="I152" s="109" t="s">
        <v>440</v>
      </c>
    </row>
    <row r="153" spans="2:9">
      <c r="B153" s="109" t="s">
        <v>1073</v>
      </c>
      <c r="C153" s="173" t="s">
        <v>138</v>
      </c>
      <c r="D153" s="109" t="s">
        <v>154</v>
      </c>
      <c r="E153" s="109" t="s">
        <v>309</v>
      </c>
      <c r="F153" s="116">
        <v>1600</v>
      </c>
      <c r="G153" s="116">
        <v>13.19</v>
      </c>
      <c r="H153" s="116">
        <v>0</v>
      </c>
      <c r="I153" s="109" t="s">
        <v>440</v>
      </c>
    </row>
    <row r="154" spans="2:9">
      <c r="B154" s="109" t="s">
        <v>1059</v>
      </c>
      <c r="C154" s="173" t="s">
        <v>138</v>
      </c>
      <c r="D154" s="109" t="s">
        <v>150</v>
      </c>
      <c r="E154" s="109" t="s">
        <v>316</v>
      </c>
      <c r="F154" s="116">
        <v>500</v>
      </c>
      <c r="G154" s="116">
        <v>6.27</v>
      </c>
      <c r="H154" s="116">
        <v>0</v>
      </c>
      <c r="I154" s="109" t="s">
        <v>440</v>
      </c>
    </row>
    <row r="155" spans="2:9">
      <c r="B155" s="109" t="s">
        <v>2251</v>
      </c>
      <c r="C155" s="173" t="s">
        <v>138</v>
      </c>
      <c r="D155" s="109" t="s">
        <v>373</v>
      </c>
      <c r="E155" s="109" t="s">
        <v>374</v>
      </c>
      <c r="F155" s="116">
        <v>1075</v>
      </c>
      <c r="G155" s="116">
        <v>4.8499999999999996</v>
      </c>
      <c r="H155" s="116">
        <v>0</v>
      </c>
      <c r="I155" s="109" t="s">
        <v>440</v>
      </c>
    </row>
    <row r="156" spans="2:9">
      <c r="B156" s="109" t="s">
        <v>2252</v>
      </c>
      <c r="C156" s="173" t="s">
        <v>138</v>
      </c>
      <c r="D156" s="109" t="s">
        <v>373</v>
      </c>
      <c r="E156" s="109" t="s">
        <v>374</v>
      </c>
      <c r="F156" s="116">
        <v>-1075</v>
      </c>
      <c r="G156" s="116">
        <v>-4.87</v>
      </c>
      <c r="H156" s="116">
        <v>0</v>
      </c>
    </row>
    <row r="157" spans="2:9">
      <c r="B157" s="109" t="s">
        <v>2253</v>
      </c>
      <c r="C157" s="173" t="s">
        <v>138</v>
      </c>
      <c r="D157" s="109" t="s">
        <v>150</v>
      </c>
      <c r="E157" s="109" t="s">
        <v>316</v>
      </c>
      <c r="F157" s="116">
        <v>-500</v>
      </c>
      <c r="G157" s="116">
        <v>-6.29</v>
      </c>
      <c r="H157" s="116">
        <v>0</v>
      </c>
    </row>
    <row r="158" spans="2:9">
      <c r="B158" s="109" t="s">
        <v>2254</v>
      </c>
      <c r="C158" s="173" t="s">
        <v>138</v>
      </c>
      <c r="D158" s="109" t="s">
        <v>154</v>
      </c>
      <c r="E158" s="109" t="s">
        <v>309</v>
      </c>
      <c r="F158" s="116">
        <v>-1600</v>
      </c>
      <c r="G158" s="116">
        <v>-13.24</v>
      </c>
      <c r="H158" s="116">
        <v>0</v>
      </c>
    </row>
    <row r="159" spans="2:9">
      <c r="B159" s="109" t="s">
        <v>2255</v>
      </c>
      <c r="C159" s="173" t="s">
        <v>138</v>
      </c>
      <c r="D159" s="109" t="s">
        <v>376</v>
      </c>
      <c r="E159" s="109" t="s">
        <v>377</v>
      </c>
      <c r="F159" s="116">
        <v>-8400</v>
      </c>
      <c r="G159" s="116">
        <v>-19.25</v>
      </c>
      <c r="H159" s="116">
        <v>0</v>
      </c>
    </row>
    <row r="160" spans="2:9">
      <c r="B160" s="109" t="s">
        <v>2256</v>
      </c>
      <c r="C160" s="173" t="s">
        <v>138</v>
      </c>
      <c r="D160" s="109" t="s">
        <v>174</v>
      </c>
      <c r="E160" s="109" t="s">
        <v>520</v>
      </c>
      <c r="F160" s="116">
        <v>-1950</v>
      </c>
      <c r="G160" s="116">
        <v>-22.31</v>
      </c>
      <c r="H160" s="116">
        <v>0</v>
      </c>
    </row>
    <row r="161" spans="2:8">
      <c r="B161" s="109" t="s">
        <v>2257</v>
      </c>
      <c r="C161" s="173" t="s">
        <v>138</v>
      </c>
      <c r="D161" s="109" t="s">
        <v>139</v>
      </c>
      <c r="E161" s="109" t="s">
        <v>403</v>
      </c>
      <c r="F161" s="116">
        <v>-20000</v>
      </c>
      <c r="G161" s="116">
        <v>-26.52</v>
      </c>
      <c r="H161" s="116">
        <v>0</v>
      </c>
    </row>
    <row r="162" spans="2:8">
      <c r="B162" s="109" t="s">
        <v>2258</v>
      </c>
      <c r="C162" s="173" t="s">
        <v>138</v>
      </c>
      <c r="D162" s="109" t="s">
        <v>206</v>
      </c>
      <c r="E162" s="109" t="s">
        <v>292</v>
      </c>
      <c r="F162" s="116">
        <v>-2800</v>
      </c>
      <c r="G162" s="116">
        <v>-36.72</v>
      </c>
      <c r="H162" s="116">
        <v>-0.01</v>
      </c>
    </row>
    <row r="163" spans="2:8">
      <c r="B163" s="109" t="s">
        <v>2259</v>
      </c>
      <c r="C163" s="173" t="s">
        <v>138</v>
      </c>
      <c r="D163" s="109" t="s">
        <v>176</v>
      </c>
      <c r="E163" s="109" t="s">
        <v>999</v>
      </c>
      <c r="F163" s="116">
        <v>-2000</v>
      </c>
      <c r="G163" s="116">
        <v>-55.27</v>
      </c>
      <c r="H163" s="116">
        <v>-0.01</v>
      </c>
    </row>
    <row r="164" spans="2:8">
      <c r="B164" s="109" t="s">
        <v>2260</v>
      </c>
      <c r="C164" s="173" t="s">
        <v>138</v>
      </c>
      <c r="D164" s="109" t="s">
        <v>154</v>
      </c>
      <c r="E164" s="109" t="s">
        <v>417</v>
      </c>
      <c r="F164" s="116">
        <v>-8750</v>
      </c>
      <c r="G164" s="116">
        <v>-63.04</v>
      </c>
      <c r="H164" s="116">
        <v>-0.01</v>
      </c>
    </row>
    <row r="165" spans="2:8">
      <c r="B165" s="109" t="s">
        <v>2261</v>
      </c>
      <c r="C165" s="173" t="s">
        <v>138</v>
      </c>
      <c r="D165" s="109" t="s">
        <v>288</v>
      </c>
      <c r="E165" s="109" t="s">
        <v>289</v>
      </c>
      <c r="F165" s="116">
        <v>-10450</v>
      </c>
      <c r="G165" s="116">
        <v>-89.19</v>
      </c>
      <c r="H165" s="116">
        <v>-0.01</v>
      </c>
    </row>
    <row r="166" spans="2:8">
      <c r="B166" s="109" t="s">
        <v>2262</v>
      </c>
      <c r="C166" s="173" t="s">
        <v>138</v>
      </c>
      <c r="D166" s="109" t="s">
        <v>206</v>
      </c>
      <c r="E166" s="109" t="s">
        <v>517</v>
      </c>
      <c r="F166" s="116">
        <v>-25650</v>
      </c>
      <c r="G166" s="116">
        <v>-113.64</v>
      </c>
      <c r="H166" s="116">
        <v>-0.02</v>
      </c>
    </row>
    <row r="167" spans="2:8">
      <c r="B167" s="109" t="s">
        <v>2263</v>
      </c>
      <c r="C167" s="173" t="s">
        <v>138</v>
      </c>
      <c r="D167" s="109" t="s">
        <v>144</v>
      </c>
      <c r="E167" s="109" t="s">
        <v>184</v>
      </c>
      <c r="F167" s="116">
        <v>-29000</v>
      </c>
      <c r="G167" s="116">
        <v>-118.64</v>
      </c>
      <c r="H167" s="116">
        <v>-0.02</v>
      </c>
    </row>
    <row r="168" spans="2:8">
      <c r="B168" s="109" t="s">
        <v>2264</v>
      </c>
      <c r="C168" s="173" t="s">
        <v>138</v>
      </c>
      <c r="D168" s="109" t="s">
        <v>198</v>
      </c>
      <c r="E168" s="109" t="s">
        <v>998</v>
      </c>
      <c r="F168" s="116">
        <v>-292500</v>
      </c>
      <c r="G168" s="116">
        <v>-126.21</v>
      </c>
      <c r="H168" s="116">
        <v>-0.02</v>
      </c>
    </row>
    <row r="169" spans="2:8">
      <c r="B169" s="109" t="s">
        <v>2265</v>
      </c>
      <c r="C169" s="173" t="s">
        <v>138</v>
      </c>
      <c r="D169" s="109" t="s">
        <v>211</v>
      </c>
      <c r="E169" s="109" t="s">
        <v>486</v>
      </c>
      <c r="F169" s="116">
        <v>-315</v>
      </c>
      <c r="G169" s="116">
        <v>-132.04</v>
      </c>
      <c r="H169" s="116">
        <v>-0.02</v>
      </c>
    </row>
    <row r="170" spans="2:8">
      <c r="B170" s="109" t="s">
        <v>2266</v>
      </c>
      <c r="C170" s="173" t="s">
        <v>138</v>
      </c>
      <c r="D170" s="109" t="s">
        <v>150</v>
      </c>
      <c r="E170" s="109" t="s">
        <v>326</v>
      </c>
      <c r="F170" s="116">
        <v>-3500</v>
      </c>
      <c r="G170" s="116">
        <v>-150.08000000000001</v>
      </c>
      <c r="H170" s="116">
        <v>-0.02</v>
      </c>
    </row>
    <row r="171" spans="2:8">
      <c r="B171" s="109" t="s">
        <v>2267</v>
      </c>
      <c r="C171" s="173" t="s">
        <v>138</v>
      </c>
      <c r="D171" s="109" t="s">
        <v>174</v>
      </c>
      <c r="E171" s="109" t="s">
        <v>655</v>
      </c>
      <c r="F171" s="116">
        <v>-880</v>
      </c>
      <c r="G171" s="116">
        <v>-179.64</v>
      </c>
      <c r="H171" s="116">
        <v>-0.03</v>
      </c>
    </row>
    <row r="172" spans="2:8">
      <c r="B172" s="109" t="s">
        <v>2268</v>
      </c>
      <c r="C172" s="173" t="s">
        <v>138</v>
      </c>
      <c r="D172" s="109" t="s">
        <v>144</v>
      </c>
      <c r="E172" s="109" t="s">
        <v>304</v>
      </c>
      <c r="F172" s="116">
        <v>-18000</v>
      </c>
      <c r="G172" s="116">
        <v>-195.44</v>
      </c>
      <c r="H172" s="116">
        <v>-0.03</v>
      </c>
    </row>
    <row r="173" spans="2:8">
      <c r="B173" s="109" t="s">
        <v>2269</v>
      </c>
      <c r="C173" s="173" t="s">
        <v>138</v>
      </c>
      <c r="D173" s="109" t="s">
        <v>172</v>
      </c>
      <c r="E173" s="109" t="s">
        <v>368</v>
      </c>
      <c r="F173" s="116">
        <v>-11875</v>
      </c>
      <c r="G173" s="116">
        <v>-210.24</v>
      </c>
      <c r="H173" s="116">
        <v>-0.03</v>
      </c>
    </row>
    <row r="174" spans="2:8">
      <c r="B174" s="109" t="s">
        <v>2270</v>
      </c>
      <c r="C174" s="173" t="s">
        <v>138</v>
      </c>
      <c r="D174" s="109" t="s">
        <v>172</v>
      </c>
      <c r="E174" s="109" t="s">
        <v>997</v>
      </c>
      <c r="F174" s="116">
        <v>-13000</v>
      </c>
      <c r="G174" s="116">
        <v>-238.26</v>
      </c>
      <c r="H174" s="116">
        <v>-0.04</v>
      </c>
    </row>
    <row r="175" spans="2:8">
      <c r="B175" s="109" t="s">
        <v>2271</v>
      </c>
      <c r="C175" s="173" t="s">
        <v>138</v>
      </c>
      <c r="D175" s="109" t="s">
        <v>150</v>
      </c>
      <c r="E175" s="109" t="s">
        <v>996</v>
      </c>
      <c r="F175" s="116">
        <v>-17150</v>
      </c>
      <c r="G175" s="116">
        <v>-263.64</v>
      </c>
      <c r="H175" s="116">
        <v>-0.04</v>
      </c>
    </row>
    <row r="176" spans="2:8">
      <c r="B176" s="109" t="s">
        <v>1000</v>
      </c>
      <c r="C176" s="173" t="s">
        <v>138</v>
      </c>
      <c r="D176" s="109" t="s">
        <v>139</v>
      </c>
      <c r="E176" s="109" t="s">
        <v>406</v>
      </c>
      <c r="F176" s="116">
        <v>-181350</v>
      </c>
      <c r="G176" s="116">
        <v>-303.94</v>
      </c>
      <c r="H176" s="116">
        <v>-0.05</v>
      </c>
    </row>
    <row r="177" spans="2:8">
      <c r="B177" s="109" t="s">
        <v>2272</v>
      </c>
      <c r="C177" s="173" t="s">
        <v>138</v>
      </c>
      <c r="D177" s="109" t="s">
        <v>172</v>
      </c>
      <c r="E177" s="109" t="s">
        <v>391</v>
      </c>
      <c r="F177" s="116">
        <v>-45050</v>
      </c>
      <c r="G177" s="116">
        <v>-306.58999999999997</v>
      </c>
      <c r="H177" s="116">
        <v>-0.05</v>
      </c>
    </row>
    <row r="178" spans="2:8">
      <c r="B178" s="109" t="s">
        <v>2273</v>
      </c>
      <c r="C178" s="173" t="s">
        <v>138</v>
      </c>
      <c r="D178" s="109" t="s">
        <v>196</v>
      </c>
      <c r="E178" s="109" t="s">
        <v>317</v>
      </c>
      <c r="F178" s="116">
        <v>-24750</v>
      </c>
      <c r="G178" s="116">
        <v>-319.95999999999998</v>
      </c>
      <c r="H178" s="116">
        <v>-0.05</v>
      </c>
    </row>
    <row r="179" spans="2:8">
      <c r="B179" s="109" t="s">
        <v>2274</v>
      </c>
      <c r="C179" s="173" t="s">
        <v>138</v>
      </c>
      <c r="D179" s="109" t="s">
        <v>176</v>
      </c>
      <c r="E179" s="109" t="s">
        <v>995</v>
      </c>
      <c r="F179" s="116">
        <v>-203000</v>
      </c>
      <c r="G179" s="116">
        <v>-370.27</v>
      </c>
      <c r="H179" s="116">
        <v>-0.06</v>
      </c>
    </row>
    <row r="180" spans="2:8">
      <c r="B180" s="109" t="s">
        <v>2275</v>
      </c>
      <c r="C180" s="173" t="s">
        <v>138</v>
      </c>
      <c r="D180" s="109" t="s">
        <v>154</v>
      </c>
      <c r="E180" s="109" t="s">
        <v>743</v>
      </c>
      <c r="F180" s="116">
        <v>-73125</v>
      </c>
      <c r="G180" s="116">
        <v>-406.03</v>
      </c>
      <c r="H180" s="116">
        <v>-7.0000000000000007E-2</v>
      </c>
    </row>
    <row r="181" spans="2:8">
      <c r="B181" s="109" t="s">
        <v>2276</v>
      </c>
      <c r="C181" s="173" t="s">
        <v>138</v>
      </c>
      <c r="D181" s="109" t="s">
        <v>150</v>
      </c>
      <c r="E181" s="109" t="s">
        <v>994</v>
      </c>
      <c r="F181" s="116">
        <v>-67100</v>
      </c>
      <c r="G181" s="116">
        <v>-419.71</v>
      </c>
      <c r="H181" s="116">
        <v>-7.0000000000000007E-2</v>
      </c>
    </row>
    <row r="182" spans="2:8">
      <c r="B182" s="109" t="s">
        <v>2277</v>
      </c>
      <c r="C182" s="173" t="s">
        <v>138</v>
      </c>
      <c r="D182" s="109" t="s">
        <v>159</v>
      </c>
      <c r="E182" s="109" t="s">
        <v>160</v>
      </c>
      <c r="F182" s="116">
        <v>-22500</v>
      </c>
      <c r="G182" s="116">
        <v>-470.63</v>
      </c>
      <c r="H182" s="116">
        <v>-0.08</v>
      </c>
    </row>
    <row r="183" spans="2:8">
      <c r="B183" s="109" t="s">
        <v>2278</v>
      </c>
      <c r="C183" s="173" t="s">
        <v>138</v>
      </c>
      <c r="D183" s="109" t="s">
        <v>139</v>
      </c>
      <c r="E183" s="109" t="s">
        <v>436</v>
      </c>
      <c r="F183" s="116">
        <v>-840000</v>
      </c>
      <c r="G183" s="116">
        <v>-494.76</v>
      </c>
      <c r="H183" s="116">
        <v>-0.08</v>
      </c>
    </row>
    <row r="184" spans="2:8">
      <c r="B184" s="109" t="s">
        <v>2279</v>
      </c>
      <c r="C184" s="173" t="s">
        <v>138</v>
      </c>
      <c r="D184" s="109" t="s">
        <v>174</v>
      </c>
      <c r="E184" s="109" t="s">
        <v>606</v>
      </c>
      <c r="F184" s="116">
        <v>-70550</v>
      </c>
      <c r="G184" s="116">
        <v>-543.20000000000005</v>
      </c>
      <c r="H184" s="116">
        <v>-0.09</v>
      </c>
    </row>
    <row r="185" spans="2:8">
      <c r="B185" s="109" t="s">
        <v>2280</v>
      </c>
      <c r="C185" s="173" t="s">
        <v>138</v>
      </c>
      <c r="D185" s="109" t="s">
        <v>156</v>
      </c>
      <c r="E185" s="109" t="s">
        <v>577</v>
      </c>
      <c r="F185" s="116">
        <v>-3550</v>
      </c>
      <c r="G185" s="116">
        <v>-609.19000000000005</v>
      </c>
      <c r="H185" s="116">
        <v>-0.1</v>
      </c>
    </row>
    <row r="186" spans="2:8">
      <c r="B186" s="109" t="s">
        <v>2281</v>
      </c>
      <c r="C186" s="173" t="s">
        <v>138</v>
      </c>
      <c r="D186" s="109" t="s">
        <v>144</v>
      </c>
      <c r="E186" s="109" t="s">
        <v>500</v>
      </c>
      <c r="F186" s="116">
        <v>-200200</v>
      </c>
      <c r="G186" s="116">
        <v>-613.71</v>
      </c>
      <c r="H186" s="116">
        <v>-0.1</v>
      </c>
    </row>
    <row r="187" spans="2:8">
      <c r="B187" s="109" t="s">
        <v>2282</v>
      </c>
      <c r="C187" s="173" t="s">
        <v>138</v>
      </c>
      <c r="D187" s="109" t="s">
        <v>191</v>
      </c>
      <c r="E187" s="109" t="s">
        <v>591</v>
      </c>
      <c r="F187" s="116">
        <v>-113750</v>
      </c>
      <c r="G187" s="116">
        <v>-675.11</v>
      </c>
      <c r="H187" s="116">
        <v>-0.11</v>
      </c>
    </row>
    <row r="188" spans="2:8">
      <c r="B188" s="109" t="s">
        <v>2283</v>
      </c>
      <c r="C188" s="173" t="s">
        <v>138</v>
      </c>
      <c r="D188" s="109" t="s">
        <v>302</v>
      </c>
      <c r="E188" s="109" t="s">
        <v>303</v>
      </c>
      <c r="F188" s="116">
        <v>-3400</v>
      </c>
      <c r="G188" s="116">
        <v>-690.68</v>
      </c>
      <c r="H188" s="116">
        <v>-0.11</v>
      </c>
    </row>
    <row r="189" spans="2:8">
      <c r="B189" s="109" t="s">
        <v>2284</v>
      </c>
      <c r="C189" s="173" t="s">
        <v>138</v>
      </c>
      <c r="D189" s="109" t="s">
        <v>150</v>
      </c>
      <c r="E189" s="109" t="s">
        <v>330</v>
      </c>
      <c r="F189" s="116">
        <v>-84500</v>
      </c>
      <c r="G189" s="116">
        <v>-698.35</v>
      </c>
      <c r="H189" s="116">
        <v>-0.12</v>
      </c>
    </row>
    <row r="190" spans="2:8">
      <c r="B190" s="109" t="s">
        <v>2285</v>
      </c>
      <c r="C190" s="173" t="s">
        <v>138</v>
      </c>
      <c r="D190" s="109" t="s">
        <v>241</v>
      </c>
      <c r="E190" s="109" t="s">
        <v>415</v>
      </c>
      <c r="F190" s="116">
        <v>-1500</v>
      </c>
      <c r="G190" s="116">
        <v>-717.05</v>
      </c>
      <c r="H190" s="116">
        <v>-0.12</v>
      </c>
    </row>
    <row r="191" spans="2:8">
      <c r="B191" s="109" t="s">
        <v>2286</v>
      </c>
      <c r="C191" s="173" t="s">
        <v>138</v>
      </c>
      <c r="D191" s="109" t="s">
        <v>174</v>
      </c>
      <c r="E191" s="109" t="s">
        <v>295</v>
      </c>
      <c r="F191" s="116">
        <v>-69300</v>
      </c>
      <c r="G191" s="116">
        <v>-728.9</v>
      </c>
      <c r="H191" s="116">
        <v>-0.12</v>
      </c>
    </row>
    <row r="192" spans="2:8">
      <c r="B192" s="109" t="s">
        <v>2287</v>
      </c>
      <c r="C192" s="173" t="s">
        <v>138</v>
      </c>
      <c r="D192" s="109" t="s">
        <v>187</v>
      </c>
      <c r="E192" s="109" t="s">
        <v>321</v>
      </c>
      <c r="F192" s="116">
        <v>-19250</v>
      </c>
      <c r="G192" s="116">
        <v>-772.94</v>
      </c>
      <c r="H192" s="116">
        <v>-0.13</v>
      </c>
    </row>
    <row r="193" spans="2:8">
      <c r="B193" s="109" t="s">
        <v>2288</v>
      </c>
      <c r="C193" s="173" t="s">
        <v>138</v>
      </c>
      <c r="D193" s="109" t="s">
        <v>297</v>
      </c>
      <c r="E193" s="109" t="s">
        <v>375</v>
      </c>
      <c r="F193" s="116">
        <v>-146250</v>
      </c>
      <c r="G193" s="116">
        <v>-788.21</v>
      </c>
      <c r="H193" s="116">
        <v>-0.13</v>
      </c>
    </row>
    <row r="194" spans="2:8">
      <c r="B194" s="109" t="s">
        <v>2289</v>
      </c>
      <c r="C194" s="173" t="s">
        <v>138</v>
      </c>
      <c r="D194" s="109" t="s">
        <v>258</v>
      </c>
      <c r="E194" s="109" t="s">
        <v>993</v>
      </c>
      <c r="F194" s="116">
        <v>-88000</v>
      </c>
      <c r="G194" s="116">
        <v>-800.49</v>
      </c>
      <c r="H194" s="116">
        <v>-0.13</v>
      </c>
    </row>
    <row r="195" spans="2:8">
      <c r="B195" s="109" t="s">
        <v>2290</v>
      </c>
      <c r="C195" s="173" t="s">
        <v>138</v>
      </c>
      <c r="D195" s="109" t="s">
        <v>270</v>
      </c>
      <c r="E195" s="109" t="s">
        <v>416</v>
      </c>
      <c r="F195" s="116">
        <v>-174000</v>
      </c>
      <c r="G195" s="116">
        <v>-863.21</v>
      </c>
      <c r="H195" s="116">
        <v>-0.14000000000000001</v>
      </c>
    </row>
    <row r="196" spans="2:8">
      <c r="B196" s="109" t="s">
        <v>2291</v>
      </c>
      <c r="C196" s="173" t="s">
        <v>138</v>
      </c>
      <c r="D196" s="109" t="s">
        <v>144</v>
      </c>
      <c r="E196" s="109" t="s">
        <v>145</v>
      </c>
      <c r="F196" s="116">
        <v>-53100</v>
      </c>
      <c r="G196" s="116">
        <v>-873.97</v>
      </c>
      <c r="H196" s="116">
        <v>-0.14000000000000001</v>
      </c>
    </row>
    <row r="197" spans="2:8">
      <c r="B197" s="109" t="s">
        <v>2292</v>
      </c>
      <c r="C197" s="173" t="s">
        <v>138</v>
      </c>
      <c r="D197" s="109" t="s">
        <v>373</v>
      </c>
      <c r="E197" s="109" t="s">
        <v>992</v>
      </c>
      <c r="F197" s="116">
        <v>-769700</v>
      </c>
      <c r="G197" s="116">
        <v>-909.02</v>
      </c>
      <c r="H197" s="116">
        <v>-0.15</v>
      </c>
    </row>
    <row r="198" spans="2:8">
      <c r="B198" s="109" t="s">
        <v>2293</v>
      </c>
      <c r="C198" s="173" t="s">
        <v>138</v>
      </c>
      <c r="D198" s="109" t="s">
        <v>288</v>
      </c>
      <c r="E198" s="109" t="s">
        <v>485</v>
      </c>
      <c r="F198" s="116">
        <v>-69500</v>
      </c>
      <c r="G198" s="116">
        <v>-909.69</v>
      </c>
      <c r="H198" s="116">
        <v>-0.15</v>
      </c>
    </row>
    <row r="199" spans="2:8">
      <c r="B199" s="109" t="s">
        <v>2294</v>
      </c>
      <c r="C199" s="173" t="s">
        <v>138</v>
      </c>
      <c r="D199" s="109" t="s">
        <v>147</v>
      </c>
      <c r="E199" s="109" t="s">
        <v>158</v>
      </c>
      <c r="F199" s="116">
        <v>-33900</v>
      </c>
      <c r="G199" s="116">
        <v>-914.57</v>
      </c>
      <c r="H199" s="116">
        <v>-0.15</v>
      </c>
    </row>
    <row r="200" spans="2:8">
      <c r="B200" s="109" t="s">
        <v>2295</v>
      </c>
      <c r="C200" s="173" t="s">
        <v>138</v>
      </c>
      <c r="D200" s="109" t="s">
        <v>172</v>
      </c>
      <c r="E200" s="109" t="s">
        <v>991</v>
      </c>
      <c r="F200" s="116">
        <v>-31750</v>
      </c>
      <c r="G200" s="116">
        <v>-984.01</v>
      </c>
      <c r="H200" s="116">
        <v>-0.16</v>
      </c>
    </row>
    <row r="201" spans="2:8">
      <c r="B201" s="109" t="s">
        <v>2296</v>
      </c>
      <c r="C201" s="173" t="s">
        <v>138</v>
      </c>
      <c r="D201" s="109" t="s">
        <v>187</v>
      </c>
      <c r="E201" s="109" t="s">
        <v>447</v>
      </c>
      <c r="F201" s="116">
        <v>-70325</v>
      </c>
      <c r="G201" s="116">
        <v>-1040.1099999999999</v>
      </c>
      <c r="H201" s="116">
        <v>-0.17</v>
      </c>
    </row>
    <row r="202" spans="2:8">
      <c r="B202" s="109" t="s">
        <v>2297</v>
      </c>
      <c r="C202" s="173" t="s">
        <v>138</v>
      </c>
      <c r="D202" s="109" t="s">
        <v>258</v>
      </c>
      <c r="E202" s="109" t="s">
        <v>412</v>
      </c>
      <c r="F202" s="116">
        <v>-492000</v>
      </c>
      <c r="G202" s="116">
        <v>-1054.8499999999999</v>
      </c>
      <c r="H202" s="116">
        <v>-0.17</v>
      </c>
    </row>
    <row r="203" spans="2:8">
      <c r="B203" s="109" t="s">
        <v>2298</v>
      </c>
      <c r="C203" s="173" t="s">
        <v>138</v>
      </c>
      <c r="D203" s="109" t="s">
        <v>180</v>
      </c>
      <c r="E203" s="109" t="s">
        <v>444</v>
      </c>
      <c r="F203" s="116">
        <v>-39425</v>
      </c>
      <c r="G203" s="116">
        <v>-1093</v>
      </c>
      <c r="H203" s="116">
        <v>-0.18</v>
      </c>
    </row>
    <row r="204" spans="2:8">
      <c r="B204" s="109" t="s">
        <v>2299</v>
      </c>
      <c r="C204" s="173" t="s">
        <v>138</v>
      </c>
      <c r="D204" s="109" t="s">
        <v>191</v>
      </c>
      <c r="E204" s="109" t="s">
        <v>410</v>
      </c>
      <c r="F204" s="116">
        <v>-67200</v>
      </c>
      <c r="G204" s="116">
        <v>-1103.1600000000001</v>
      </c>
      <c r="H204" s="116">
        <v>-0.18</v>
      </c>
    </row>
    <row r="205" spans="2:8">
      <c r="B205" s="109" t="s">
        <v>1001</v>
      </c>
      <c r="C205" s="173" t="s">
        <v>138</v>
      </c>
      <c r="D205" s="109" t="s">
        <v>139</v>
      </c>
      <c r="E205" s="109" t="s">
        <v>990</v>
      </c>
      <c r="F205" s="116">
        <v>-2176000</v>
      </c>
      <c r="G205" s="116">
        <v>-1124.99</v>
      </c>
      <c r="H205" s="116">
        <v>-0.19</v>
      </c>
    </row>
    <row r="206" spans="2:8">
      <c r="B206" s="109" t="s">
        <v>2300</v>
      </c>
      <c r="C206" s="173" t="s">
        <v>138</v>
      </c>
      <c r="D206" s="109" t="s">
        <v>987</v>
      </c>
      <c r="E206" s="109" t="s">
        <v>988</v>
      </c>
      <c r="F206" s="116">
        <v>-961450</v>
      </c>
      <c r="G206" s="116">
        <v>-1141.72</v>
      </c>
      <c r="H206" s="116">
        <v>-0.19</v>
      </c>
    </row>
    <row r="207" spans="2:8">
      <c r="B207" s="109" t="s">
        <v>2301</v>
      </c>
      <c r="C207" s="173" t="s">
        <v>138</v>
      </c>
      <c r="D207" s="109" t="s">
        <v>248</v>
      </c>
      <c r="E207" s="109" t="s">
        <v>372</v>
      </c>
      <c r="F207" s="116">
        <v>-381000</v>
      </c>
      <c r="G207" s="116">
        <v>-1171.19</v>
      </c>
      <c r="H207" s="116">
        <v>-0.19</v>
      </c>
    </row>
    <row r="208" spans="2:8">
      <c r="B208" s="109" t="s">
        <v>2302</v>
      </c>
      <c r="C208" s="173" t="s">
        <v>138</v>
      </c>
      <c r="D208" s="109" t="s">
        <v>191</v>
      </c>
      <c r="E208" s="109" t="s">
        <v>192</v>
      </c>
      <c r="F208" s="116">
        <v>-232800</v>
      </c>
      <c r="G208" s="116">
        <v>-1186.93</v>
      </c>
      <c r="H208" s="116">
        <v>-0.2</v>
      </c>
    </row>
    <row r="209" spans="2:8">
      <c r="B209" s="109" t="s">
        <v>2303</v>
      </c>
      <c r="C209" s="173" t="s">
        <v>138</v>
      </c>
      <c r="D209" s="109" t="s">
        <v>144</v>
      </c>
      <c r="E209" s="109" t="s">
        <v>495</v>
      </c>
      <c r="F209" s="116">
        <v>-41800</v>
      </c>
      <c r="G209" s="116">
        <v>-1305.96</v>
      </c>
      <c r="H209" s="116">
        <v>-0.22</v>
      </c>
    </row>
    <row r="210" spans="2:8">
      <c r="B210" s="109" t="s">
        <v>2304</v>
      </c>
      <c r="C210" s="173" t="s">
        <v>138</v>
      </c>
      <c r="D210" s="109" t="s">
        <v>144</v>
      </c>
      <c r="E210" s="109" t="s">
        <v>501</v>
      </c>
      <c r="F210" s="116">
        <v>-285000</v>
      </c>
      <c r="G210" s="116">
        <v>-1319.55</v>
      </c>
      <c r="H210" s="116">
        <v>-0.22</v>
      </c>
    </row>
    <row r="211" spans="2:8">
      <c r="B211" s="109" t="s">
        <v>1002</v>
      </c>
      <c r="C211" s="173" t="s">
        <v>138</v>
      </c>
      <c r="D211" s="109" t="s">
        <v>464</v>
      </c>
      <c r="E211" s="109" t="s">
        <v>522</v>
      </c>
      <c r="F211" s="116">
        <v>-935550</v>
      </c>
      <c r="G211" s="116">
        <v>-1330.35</v>
      </c>
      <c r="H211" s="116">
        <v>-0.22</v>
      </c>
    </row>
    <row r="212" spans="2:8">
      <c r="B212" s="109" t="s">
        <v>2305</v>
      </c>
      <c r="C212" s="173" t="s">
        <v>138</v>
      </c>
      <c r="D212" s="109" t="s">
        <v>172</v>
      </c>
      <c r="E212" s="109" t="s">
        <v>986</v>
      </c>
      <c r="F212" s="116">
        <v>-551000</v>
      </c>
      <c r="G212" s="116">
        <v>-1332.87</v>
      </c>
      <c r="H212" s="116">
        <v>-0.22</v>
      </c>
    </row>
    <row r="213" spans="2:8">
      <c r="B213" s="109" t="s">
        <v>2306</v>
      </c>
      <c r="C213" s="173" t="s">
        <v>138</v>
      </c>
      <c r="D213" s="109" t="s">
        <v>274</v>
      </c>
      <c r="E213" s="109" t="s">
        <v>383</v>
      </c>
      <c r="F213" s="116">
        <v>-256500</v>
      </c>
      <c r="G213" s="116">
        <v>-1391.13</v>
      </c>
      <c r="H213" s="116">
        <v>-0.23</v>
      </c>
    </row>
    <row r="214" spans="2:8">
      <c r="B214" s="109" t="s">
        <v>2307</v>
      </c>
      <c r="C214" s="173" t="s">
        <v>138</v>
      </c>
      <c r="D214" s="109" t="s">
        <v>174</v>
      </c>
      <c r="E214" s="109" t="s">
        <v>985</v>
      </c>
      <c r="F214" s="116">
        <v>-406000</v>
      </c>
      <c r="G214" s="116">
        <v>-1418.36</v>
      </c>
      <c r="H214" s="116">
        <v>-0.23</v>
      </c>
    </row>
    <row r="215" spans="2:8">
      <c r="B215" s="109" t="s">
        <v>2308</v>
      </c>
      <c r="C215" s="173" t="s">
        <v>138</v>
      </c>
      <c r="D215" s="109" t="s">
        <v>144</v>
      </c>
      <c r="E215" s="109" t="s">
        <v>458</v>
      </c>
      <c r="F215" s="116">
        <v>-75075</v>
      </c>
      <c r="G215" s="116">
        <v>-1527.06</v>
      </c>
      <c r="H215" s="116">
        <v>-0.25</v>
      </c>
    </row>
    <row r="216" spans="2:8">
      <c r="B216" s="109" t="s">
        <v>2309</v>
      </c>
      <c r="C216" s="173" t="s">
        <v>138</v>
      </c>
      <c r="D216" s="109" t="s">
        <v>167</v>
      </c>
      <c r="E216" s="109" t="s">
        <v>548</v>
      </c>
      <c r="F216" s="116">
        <v>-1816500</v>
      </c>
      <c r="G216" s="116">
        <v>-1528.58</v>
      </c>
      <c r="H216" s="116">
        <v>-0.25</v>
      </c>
    </row>
    <row r="217" spans="2:8">
      <c r="B217" s="109" t="s">
        <v>2310</v>
      </c>
      <c r="C217" s="173" t="s">
        <v>138</v>
      </c>
      <c r="D217" s="109" t="s">
        <v>156</v>
      </c>
      <c r="E217" s="109" t="s">
        <v>984</v>
      </c>
      <c r="F217" s="116">
        <v>-483000</v>
      </c>
      <c r="G217" s="116">
        <v>-1537.39</v>
      </c>
      <c r="H217" s="116">
        <v>-0.25</v>
      </c>
    </row>
    <row r="218" spans="2:8">
      <c r="B218" s="109" t="s">
        <v>2311</v>
      </c>
      <c r="C218" s="173" t="s">
        <v>138</v>
      </c>
      <c r="D218" s="109" t="s">
        <v>182</v>
      </c>
      <c r="E218" s="109" t="s">
        <v>183</v>
      </c>
      <c r="F218" s="116">
        <v>-187200</v>
      </c>
      <c r="G218" s="116">
        <v>-1538.88</v>
      </c>
      <c r="H218" s="116">
        <v>-0.25</v>
      </c>
    </row>
    <row r="219" spans="2:8">
      <c r="B219" s="109" t="s">
        <v>2312</v>
      </c>
      <c r="C219" s="173" t="s">
        <v>138</v>
      </c>
      <c r="D219" s="109" t="s">
        <v>150</v>
      </c>
      <c r="E219" s="109" t="s">
        <v>751</v>
      </c>
      <c r="F219" s="116">
        <v>-96800</v>
      </c>
      <c r="G219" s="116">
        <v>-1677.4</v>
      </c>
      <c r="H219" s="116">
        <v>-0.28000000000000003</v>
      </c>
    </row>
    <row r="220" spans="2:8">
      <c r="B220" s="109" t="s">
        <v>2313</v>
      </c>
      <c r="C220" s="173" t="s">
        <v>138</v>
      </c>
      <c r="D220" s="109" t="s">
        <v>258</v>
      </c>
      <c r="E220" s="109" t="s">
        <v>390</v>
      </c>
      <c r="F220" s="116">
        <v>-387750</v>
      </c>
      <c r="G220" s="116">
        <v>-1723.55</v>
      </c>
      <c r="H220" s="116">
        <v>-0.28000000000000003</v>
      </c>
    </row>
    <row r="221" spans="2:8">
      <c r="B221" s="109" t="s">
        <v>2314</v>
      </c>
      <c r="C221" s="173" t="s">
        <v>138</v>
      </c>
      <c r="D221" s="109" t="s">
        <v>174</v>
      </c>
      <c r="E221" s="109" t="s">
        <v>658</v>
      </c>
      <c r="F221" s="116">
        <v>-104000</v>
      </c>
      <c r="G221" s="116">
        <v>-1733.73</v>
      </c>
      <c r="H221" s="116">
        <v>-0.28999999999999998</v>
      </c>
    </row>
    <row r="222" spans="2:8">
      <c r="B222" s="109" t="s">
        <v>2315</v>
      </c>
      <c r="C222" s="173" t="s">
        <v>138</v>
      </c>
      <c r="D222" s="109" t="s">
        <v>174</v>
      </c>
      <c r="E222" s="109" t="s">
        <v>657</v>
      </c>
      <c r="F222" s="116">
        <v>-422050</v>
      </c>
      <c r="G222" s="116">
        <v>-1827.05</v>
      </c>
      <c r="H222" s="116">
        <v>-0.3</v>
      </c>
    </row>
    <row r="223" spans="2:8">
      <c r="B223" s="109" t="s">
        <v>2316</v>
      </c>
      <c r="C223" s="173" t="s">
        <v>138</v>
      </c>
      <c r="D223" s="109" t="s">
        <v>206</v>
      </c>
      <c r="E223" s="109" t="s">
        <v>293</v>
      </c>
      <c r="F223" s="116">
        <v>-20800</v>
      </c>
      <c r="G223" s="116">
        <v>-1878.91</v>
      </c>
      <c r="H223" s="116">
        <v>-0.31</v>
      </c>
    </row>
    <row r="224" spans="2:8">
      <c r="B224" s="109" t="s">
        <v>2317</v>
      </c>
      <c r="C224" s="173" t="s">
        <v>138</v>
      </c>
      <c r="D224" s="109" t="s">
        <v>191</v>
      </c>
      <c r="E224" s="109" t="s">
        <v>579</v>
      </c>
      <c r="F224" s="116">
        <v>-213000</v>
      </c>
      <c r="G224" s="116">
        <v>-1888.88</v>
      </c>
      <c r="H224" s="116">
        <v>-0.31</v>
      </c>
    </row>
    <row r="225" spans="2:8">
      <c r="B225" s="109" t="s">
        <v>2318</v>
      </c>
      <c r="C225" s="173" t="s">
        <v>138</v>
      </c>
      <c r="D225" s="109" t="s">
        <v>302</v>
      </c>
      <c r="E225" s="109" t="s">
        <v>523</v>
      </c>
      <c r="F225" s="116">
        <v>-44200</v>
      </c>
      <c r="G225" s="116">
        <v>-1937.15</v>
      </c>
      <c r="H225" s="116">
        <v>-0.32</v>
      </c>
    </row>
    <row r="226" spans="2:8">
      <c r="B226" s="109" t="s">
        <v>2319</v>
      </c>
      <c r="C226" s="173" t="s">
        <v>138</v>
      </c>
      <c r="D226" s="109" t="s">
        <v>172</v>
      </c>
      <c r="E226" s="109" t="s">
        <v>178</v>
      </c>
      <c r="F226" s="116">
        <v>-28000</v>
      </c>
      <c r="G226" s="116">
        <v>-1997.95</v>
      </c>
      <c r="H226" s="116">
        <v>-0.33</v>
      </c>
    </row>
    <row r="227" spans="2:8">
      <c r="B227" s="109" t="s">
        <v>2320</v>
      </c>
      <c r="C227" s="173" t="s">
        <v>138</v>
      </c>
      <c r="D227" s="109" t="s">
        <v>187</v>
      </c>
      <c r="E227" s="109" t="s">
        <v>463</v>
      </c>
      <c r="F227" s="116">
        <v>-642200</v>
      </c>
      <c r="G227" s="116">
        <v>-2031.92</v>
      </c>
      <c r="H227" s="116">
        <v>-0.34</v>
      </c>
    </row>
    <row r="228" spans="2:8">
      <c r="B228" s="109" t="s">
        <v>2321</v>
      </c>
      <c r="C228" s="173" t="s">
        <v>138</v>
      </c>
      <c r="D228" s="109" t="s">
        <v>142</v>
      </c>
      <c r="E228" s="109" t="s">
        <v>387</v>
      </c>
      <c r="F228" s="116">
        <v>-597600</v>
      </c>
      <c r="G228" s="116">
        <v>-2054.5500000000002</v>
      </c>
      <c r="H228" s="116">
        <v>-0.34</v>
      </c>
    </row>
    <row r="229" spans="2:8">
      <c r="B229" s="109" t="s">
        <v>2322</v>
      </c>
      <c r="C229" s="173" t="s">
        <v>138</v>
      </c>
      <c r="D229" s="109" t="s">
        <v>214</v>
      </c>
      <c r="E229" s="109" t="s">
        <v>983</v>
      </c>
      <c r="F229" s="116">
        <v>-926900</v>
      </c>
      <c r="G229" s="116">
        <v>-2120.2800000000002</v>
      </c>
      <c r="H229" s="116">
        <v>-0.35</v>
      </c>
    </row>
    <row r="230" spans="2:8">
      <c r="B230" s="109" t="s">
        <v>2323</v>
      </c>
      <c r="C230" s="173" t="s">
        <v>138</v>
      </c>
      <c r="D230" s="109" t="s">
        <v>385</v>
      </c>
      <c r="E230" s="109" t="s">
        <v>386</v>
      </c>
      <c r="F230" s="116">
        <v>-711450</v>
      </c>
      <c r="G230" s="116">
        <v>-2183.44</v>
      </c>
      <c r="H230" s="116">
        <v>-0.36</v>
      </c>
    </row>
    <row r="231" spans="2:8">
      <c r="B231" s="109" t="s">
        <v>2324</v>
      </c>
      <c r="C231" s="173" t="s">
        <v>138</v>
      </c>
      <c r="D231" s="109" t="s">
        <v>154</v>
      </c>
      <c r="E231" s="109" t="s">
        <v>982</v>
      </c>
      <c r="F231" s="116">
        <v>-1896000</v>
      </c>
      <c r="G231" s="116">
        <v>-2197.46</v>
      </c>
      <c r="H231" s="116">
        <v>-0.36</v>
      </c>
    </row>
    <row r="232" spans="2:8">
      <c r="B232" s="109" t="s">
        <v>2325</v>
      </c>
      <c r="C232" s="173" t="s">
        <v>138</v>
      </c>
      <c r="D232" s="109" t="s">
        <v>214</v>
      </c>
      <c r="E232" s="109" t="s">
        <v>312</v>
      </c>
      <c r="F232" s="116">
        <v>-398750</v>
      </c>
      <c r="G232" s="116">
        <v>-2200.1</v>
      </c>
      <c r="H232" s="116">
        <v>-0.36</v>
      </c>
    </row>
    <row r="233" spans="2:8">
      <c r="B233" s="109" t="s">
        <v>2326</v>
      </c>
      <c r="C233" s="173" t="s">
        <v>138</v>
      </c>
      <c r="D233" s="109" t="s">
        <v>196</v>
      </c>
      <c r="E233" s="109" t="s">
        <v>870</v>
      </c>
      <c r="F233" s="116">
        <v>-316550</v>
      </c>
      <c r="G233" s="116">
        <v>-2252.5700000000002</v>
      </c>
      <c r="H233" s="116">
        <v>-0.37</v>
      </c>
    </row>
    <row r="234" spans="2:8">
      <c r="B234" s="109" t="s">
        <v>2327</v>
      </c>
      <c r="C234" s="173" t="s">
        <v>138</v>
      </c>
      <c r="D234" s="109" t="s">
        <v>185</v>
      </c>
      <c r="E234" s="109" t="s">
        <v>981</v>
      </c>
      <c r="F234" s="116">
        <v>-143600</v>
      </c>
      <c r="G234" s="116">
        <v>-2259.04</v>
      </c>
      <c r="H234" s="116">
        <v>-0.37</v>
      </c>
    </row>
    <row r="235" spans="2:8">
      <c r="B235" s="109" t="s">
        <v>2328</v>
      </c>
      <c r="C235" s="173" t="s">
        <v>138</v>
      </c>
      <c r="D235" s="109" t="s">
        <v>139</v>
      </c>
      <c r="E235" s="109" t="s">
        <v>149</v>
      </c>
      <c r="F235" s="116">
        <v>-117200</v>
      </c>
      <c r="G235" s="116">
        <v>-2295.13</v>
      </c>
      <c r="H235" s="116">
        <v>-0.38</v>
      </c>
    </row>
    <row r="236" spans="2:8">
      <c r="B236" s="109" t="s">
        <v>2329</v>
      </c>
      <c r="C236" s="173" t="s">
        <v>138</v>
      </c>
      <c r="D236" s="109" t="s">
        <v>248</v>
      </c>
      <c r="E236" s="109" t="s">
        <v>389</v>
      </c>
      <c r="F236" s="116">
        <v>-249200</v>
      </c>
      <c r="G236" s="116">
        <v>-2329.52</v>
      </c>
      <c r="H236" s="116">
        <v>-0.39</v>
      </c>
    </row>
    <row r="237" spans="2:8">
      <c r="B237" s="109" t="s">
        <v>2330</v>
      </c>
      <c r="C237" s="173" t="s">
        <v>138</v>
      </c>
      <c r="D237" s="109" t="s">
        <v>176</v>
      </c>
      <c r="E237" s="109" t="s">
        <v>980</v>
      </c>
      <c r="F237" s="116">
        <v>-409500</v>
      </c>
      <c r="G237" s="116">
        <v>-2482.39</v>
      </c>
      <c r="H237" s="116">
        <v>-0.41</v>
      </c>
    </row>
    <row r="238" spans="2:8">
      <c r="B238" s="109" t="s">
        <v>2331</v>
      </c>
      <c r="C238" s="173" t="s">
        <v>138</v>
      </c>
      <c r="D238" s="109" t="s">
        <v>258</v>
      </c>
      <c r="E238" s="109" t="s">
        <v>858</v>
      </c>
      <c r="F238" s="116">
        <v>-2607750</v>
      </c>
      <c r="G238" s="116">
        <v>-2485.19</v>
      </c>
      <c r="H238" s="116">
        <v>-0.41</v>
      </c>
    </row>
    <row r="239" spans="2:8">
      <c r="B239" s="109" t="s">
        <v>2332</v>
      </c>
      <c r="C239" s="173" t="s">
        <v>138</v>
      </c>
      <c r="D239" s="109" t="s">
        <v>147</v>
      </c>
      <c r="E239" s="109" t="s">
        <v>148</v>
      </c>
      <c r="F239" s="116">
        <v>-731200</v>
      </c>
      <c r="G239" s="116">
        <v>-2507.2800000000002</v>
      </c>
      <c r="H239" s="116">
        <v>-0.41</v>
      </c>
    </row>
    <row r="240" spans="2:8">
      <c r="B240" s="109" t="s">
        <v>2333</v>
      </c>
      <c r="C240" s="173" t="s">
        <v>138</v>
      </c>
      <c r="D240" s="109" t="s">
        <v>222</v>
      </c>
      <c r="E240" s="109" t="s">
        <v>979</v>
      </c>
      <c r="F240" s="116">
        <v>-325000</v>
      </c>
      <c r="G240" s="116">
        <v>-2522.33</v>
      </c>
      <c r="H240" s="116">
        <v>-0.42</v>
      </c>
    </row>
    <row r="241" spans="2:8">
      <c r="B241" s="109" t="s">
        <v>2334</v>
      </c>
      <c r="C241" s="173" t="s">
        <v>138</v>
      </c>
      <c r="D241" s="109" t="s">
        <v>139</v>
      </c>
      <c r="E241" s="109" t="s">
        <v>322</v>
      </c>
      <c r="F241" s="116">
        <v>-1665000</v>
      </c>
      <c r="G241" s="116">
        <v>-2568.2600000000002</v>
      </c>
      <c r="H241" s="116">
        <v>-0.42</v>
      </c>
    </row>
    <row r="242" spans="2:8">
      <c r="B242" s="109" t="s">
        <v>2335</v>
      </c>
      <c r="C242" s="173" t="s">
        <v>138</v>
      </c>
      <c r="D242" s="109" t="s">
        <v>142</v>
      </c>
      <c r="E242" s="109" t="s">
        <v>381</v>
      </c>
      <c r="F242" s="116">
        <v>-1088100</v>
      </c>
      <c r="G242" s="116">
        <v>-2621.78</v>
      </c>
      <c r="H242" s="116">
        <v>-0.43</v>
      </c>
    </row>
    <row r="243" spans="2:8">
      <c r="B243" s="109" t="s">
        <v>2336</v>
      </c>
      <c r="C243" s="173" t="s">
        <v>138</v>
      </c>
      <c r="D243" s="109" t="s">
        <v>250</v>
      </c>
      <c r="E243" s="109" t="s">
        <v>320</v>
      </c>
      <c r="F243" s="116">
        <v>-282800</v>
      </c>
      <c r="G243" s="116">
        <v>-2633.29</v>
      </c>
      <c r="H243" s="116">
        <v>-0.44</v>
      </c>
    </row>
    <row r="244" spans="2:8">
      <c r="B244" s="109" t="s">
        <v>2337</v>
      </c>
      <c r="C244" s="173" t="s">
        <v>138</v>
      </c>
      <c r="D244" s="109" t="s">
        <v>182</v>
      </c>
      <c r="E244" s="109" t="s">
        <v>978</v>
      </c>
      <c r="F244" s="116">
        <v>-680000</v>
      </c>
      <c r="G244" s="116">
        <v>-2636.02</v>
      </c>
      <c r="H244" s="116">
        <v>-0.44</v>
      </c>
    </row>
    <row r="245" spans="2:8">
      <c r="B245" s="109" t="s">
        <v>2338</v>
      </c>
      <c r="C245" s="173" t="s">
        <v>138</v>
      </c>
      <c r="D245" s="109" t="s">
        <v>248</v>
      </c>
      <c r="E245" s="109" t="s">
        <v>370</v>
      </c>
      <c r="F245" s="116">
        <v>-75250</v>
      </c>
      <c r="G245" s="116">
        <v>-2639.51</v>
      </c>
      <c r="H245" s="116">
        <v>-0.44</v>
      </c>
    </row>
    <row r="246" spans="2:8">
      <c r="B246" s="109" t="s">
        <v>884</v>
      </c>
      <c r="C246" s="173" t="s">
        <v>138</v>
      </c>
      <c r="D246" s="109" t="s">
        <v>139</v>
      </c>
      <c r="E246" s="109" t="s">
        <v>453</v>
      </c>
      <c r="F246" s="116">
        <v>-855900</v>
      </c>
      <c r="G246" s="116">
        <v>-2717.91</v>
      </c>
      <c r="H246" s="116">
        <v>-0.45</v>
      </c>
    </row>
    <row r="247" spans="2:8">
      <c r="B247" s="109" t="s">
        <v>2339</v>
      </c>
      <c r="C247" s="173" t="s">
        <v>138</v>
      </c>
      <c r="D247" s="109" t="s">
        <v>174</v>
      </c>
      <c r="E247" s="109" t="s">
        <v>977</v>
      </c>
      <c r="F247" s="116">
        <v>-651600</v>
      </c>
      <c r="G247" s="116">
        <v>-2740.63</v>
      </c>
      <c r="H247" s="116">
        <v>-0.45</v>
      </c>
    </row>
    <row r="248" spans="2:8">
      <c r="B248" s="109" t="s">
        <v>2340</v>
      </c>
      <c r="C248" s="173" t="s">
        <v>138</v>
      </c>
      <c r="D248" s="109" t="s">
        <v>154</v>
      </c>
      <c r="E248" s="109" t="s">
        <v>423</v>
      </c>
      <c r="F248" s="116">
        <v>-3185868</v>
      </c>
      <c r="G248" s="116">
        <v>-2795.6</v>
      </c>
      <c r="H248" s="116">
        <v>-0.46</v>
      </c>
    </row>
    <row r="249" spans="2:8">
      <c r="B249" s="109" t="s">
        <v>2341</v>
      </c>
      <c r="C249" s="173" t="s">
        <v>138</v>
      </c>
      <c r="D249" s="109" t="s">
        <v>154</v>
      </c>
      <c r="E249" s="109" t="s">
        <v>871</v>
      </c>
      <c r="F249" s="116">
        <v>-337975</v>
      </c>
      <c r="G249" s="116">
        <v>-2808.4</v>
      </c>
      <c r="H249" s="116">
        <v>-0.46</v>
      </c>
    </row>
    <row r="250" spans="2:8">
      <c r="B250" s="109" t="s">
        <v>2342</v>
      </c>
      <c r="C250" s="173" t="s">
        <v>138</v>
      </c>
      <c r="D250" s="109" t="s">
        <v>174</v>
      </c>
      <c r="E250" s="109" t="s">
        <v>175</v>
      </c>
      <c r="F250" s="116">
        <v>-64000</v>
      </c>
      <c r="G250" s="116">
        <v>-2892.35</v>
      </c>
      <c r="H250" s="116">
        <v>-0.48</v>
      </c>
    </row>
    <row r="251" spans="2:8">
      <c r="B251" s="109" t="s">
        <v>2343</v>
      </c>
      <c r="C251" s="173" t="s">
        <v>138</v>
      </c>
      <c r="D251" s="109" t="s">
        <v>163</v>
      </c>
      <c r="E251" s="109" t="s">
        <v>324</v>
      </c>
      <c r="F251" s="116">
        <v>-153450</v>
      </c>
      <c r="G251" s="116">
        <v>-2911.64</v>
      </c>
      <c r="H251" s="116">
        <v>-0.48</v>
      </c>
    </row>
    <row r="252" spans="2:8">
      <c r="B252" s="109" t="s">
        <v>2344</v>
      </c>
      <c r="C252" s="173" t="s">
        <v>138</v>
      </c>
      <c r="D252" s="109" t="s">
        <v>274</v>
      </c>
      <c r="E252" s="109" t="s">
        <v>299</v>
      </c>
      <c r="F252" s="116">
        <v>-1692900</v>
      </c>
      <c r="G252" s="116">
        <v>-2936.34</v>
      </c>
      <c r="H252" s="116">
        <v>-0.49</v>
      </c>
    </row>
    <row r="253" spans="2:8">
      <c r="B253" s="109" t="s">
        <v>2345</v>
      </c>
      <c r="C253" s="173" t="s">
        <v>138</v>
      </c>
      <c r="D253" s="109" t="s">
        <v>196</v>
      </c>
      <c r="E253" s="109" t="s">
        <v>976</v>
      </c>
      <c r="F253" s="116">
        <v>-2165400</v>
      </c>
      <c r="G253" s="116">
        <v>-3164.73</v>
      </c>
      <c r="H253" s="116">
        <v>-0.52</v>
      </c>
    </row>
    <row r="254" spans="2:8">
      <c r="B254" s="109" t="s">
        <v>2346</v>
      </c>
      <c r="C254" s="173" t="s">
        <v>138</v>
      </c>
      <c r="D254" s="109" t="s">
        <v>196</v>
      </c>
      <c r="E254" s="109" t="s">
        <v>197</v>
      </c>
      <c r="F254" s="116">
        <v>-263075</v>
      </c>
      <c r="G254" s="116">
        <v>-3204.12</v>
      </c>
      <c r="H254" s="116">
        <v>-0.53</v>
      </c>
    </row>
    <row r="255" spans="2:8">
      <c r="B255" s="109" t="s">
        <v>2347</v>
      </c>
      <c r="C255" s="173" t="s">
        <v>138</v>
      </c>
      <c r="D255" s="109" t="s">
        <v>156</v>
      </c>
      <c r="E255" s="109" t="s">
        <v>975</v>
      </c>
      <c r="F255" s="116">
        <v>-490000</v>
      </c>
      <c r="G255" s="116">
        <v>-3205.34</v>
      </c>
      <c r="H255" s="116">
        <v>-0.53</v>
      </c>
    </row>
    <row r="256" spans="2:8">
      <c r="B256" s="109" t="s">
        <v>2348</v>
      </c>
      <c r="C256" s="173" t="s">
        <v>138</v>
      </c>
      <c r="D256" s="109" t="s">
        <v>515</v>
      </c>
      <c r="E256" s="109" t="s">
        <v>516</v>
      </c>
      <c r="F256" s="116">
        <v>-85750</v>
      </c>
      <c r="G256" s="116">
        <v>-3380.65</v>
      </c>
      <c r="H256" s="116">
        <v>-0.56000000000000005</v>
      </c>
    </row>
    <row r="257" spans="2:8">
      <c r="B257" s="109" t="s">
        <v>2349</v>
      </c>
      <c r="C257" s="173" t="s">
        <v>138</v>
      </c>
      <c r="D257" s="109" t="s">
        <v>373</v>
      </c>
      <c r="E257" s="109" t="s">
        <v>774</v>
      </c>
      <c r="F257" s="116">
        <v>-4505000</v>
      </c>
      <c r="G257" s="116">
        <v>-3489.12</v>
      </c>
      <c r="H257" s="116">
        <v>-0.57999999999999996</v>
      </c>
    </row>
    <row r="258" spans="2:8">
      <c r="B258" s="109" t="s">
        <v>2350</v>
      </c>
      <c r="C258" s="173" t="s">
        <v>138</v>
      </c>
      <c r="D258" s="109" t="s">
        <v>154</v>
      </c>
      <c r="E258" s="109" t="s">
        <v>974</v>
      </c>
      <c r="F258" s="116">
        <v>-2492000</v>
      </c>
      <c r="G258" s="116">
        <v>-3574.77</v>
      </c>
      <c r="H258" s="116">
        <v>-0.59</v>
      </c>
    </row>
    <row r="259" spans="2:8">
      <c r="B259" s="109" t="s">
        <v>2351</v>
      </c>
      <c r="C259" s="173" t="s">
        <v>138</v>
      </c>
      <c r="D259" s="109" t="s">
        <v>156</v>
      </c>
      <c r="E259" s="109" t="s">
        <v>639</v>
      </c>
      <c r="F259" s="116">
        <v>-4988250</v>
      </c>
      <c r="G259" s="116">
        <v>-3753.66</v>
      </c>
      <c r="H259" s="116">
        <v>-0.62</v>
      </c>
    </row>
    <row r="260" spans="2:8">
      <c r="B260" s="109" t="s">
        <v>2352</v>
      </c>
      <c r="C260" s="173" t="s">
        <v>138</v>
      </c>
      <c r="D260" s="109" t="s">
        <v>174</v>
      </c>
      <c r="E260" s="109" t="s">
        <v>973</v>
      </c>
      <c r="F260" s="116">
        <v>-932400</v>
      </c>
      <c r="G260" s="116">
        <v>-3842.89</v>
      </c>
      <c r="H260" s="116">
        <v>-0.64</v>
      </c>
    </row>
    <row r="261" spans="2:8">
      <c r="B261" s="109" t="s">
        <v>2353</v>
      </c>
      <c r="C261" s="173" t="s">
        <v>138</v>
      </c>
      <c r="D261" s="109" t="s">
        <v>233</v>
      </c>
      <c r="E261" s="109" t="s">
        <v>524</v>
      </c>
      <c r="F261" s="116">
        <v>-81125</v>
      </c>
      <c r="G261" s="116">
        <v>-3861.55</v>
      </c>
      <c r="H261" s="116">
        <v>-0.64</v>
      </c>
    </row>
    <row r="262" spans="2:8">
      <c r="B262" s="109" t="s">
        <v>2354</v>
      </c>
      <c r="C262" s="173" t="s">
        <v>138</v>
      </c>
      <c r="D262" s="109" t="s">
        <v>156</v>
      </c>
      <c r="E262" s="109" t="s">
        <v>203</v>
      </c>
      <c r="F262" s="116">
        <v>-2275200</v>
      </c>
      <c r="G262" s="116">
        <v>-4329.71</v>
      </c>
      <c r="H262" s="116">
        <v>-0.72</v>
      </c>
    </row>
    <row r="263" spans="2:8">
      <c r="B263" s="109" t="s">
        <v>2355</v>
      </c>
      <c r="C263" s="173" t="s">
        <v>138</v>
      </c>
      <c r="D263" s="109" t="s">
        <v>297</v>
      </c>
      <c r="E263" s="109" t="s">
        <v>298</v>
      </c>
      <c r="F263" s="116">
        <v>-4029000</v>
      </c>
      <c r="G263" s="116">
        <v>-4371.47</v>
      </c>
      <c r="H263" s="116">
        <v>-0.72</v>
      </c>
    </row>
    <row r="264" spans="2:8">
      <c r="B264" s="109" t="s">
        <v>2356</v>
      </c>
      <c r="C264" s="173" t="s">
        <v>138</v>
      </c>
      <c r="D264" s="109" t="s">
        <v>174</v>
      </c>
      <c r="E264" s="109" t="s">
        <v>418</v>
      </c>
      <c r="F264" s="116">
        <v>-1538700</v>
      </c>
      <c r="G264" s="116">
        <v>-4385.3</v>
      </c>
      <c r="H264" s="116">
        <v>-0.72</v>
      </c>
    </row>
    <row r="265" spans="2:8">
      <c r="B265" s="109" t="s">
        <v>2357</v>
      </c>
      <c r="C265" s="173" t="s">
        <v>138</v>
      </c>
      <c r="D265" s="109" t="s">
        <v>174</v>
      </c>
      <c r="E265" s="109" t="s">
        <v>424</v>
      </c>
      <c r="F265" s="116">
        <v>-943000</v>
      </c>
      <c r="G265" s="116">
        <v>-4438.2299999999996</v>
      </c>
      <c r="H265" s="116">
        <v>-0.73</v>
      </c>
    </row>
    <row r="266" spans="2:8">
      <c r="B266" s="109" t="s">
        <v>2358</v>
      </c>
      <c r="C266" s="173" t="s">
        <v>138</v>
      </c>
      <c r="D266" s="109" t="s">
        <v>139</v>
      </c>
      <c r="E266" s="109" t="s">
        <v>141</v>
      </c>
      <c r="F266" s="116">
        <v>-274450</v>
      </c>
      <c r="G266" s="116">
        <v>-4451.8500000000004</v>
      </c>
      <c r="H266" s="116">
        <v>-0.74</v>
      </c>
    </row>
    <row r="267" spans="2:8">
      <c r="B267" s="109" t="s">
        <v>2359</v>
      </c>
      <c r="C267" s="173" t="s">
        <v>138</v>
      </c>
      <c r="D267" s="109" t="s">
        <v>142</v>
      </c>
      <c r="E267" s="109" t="s">
        <v>816</v>
      </c>
      <c r="F267" s="116">
        <v>-5801250</v>
      </c>
      <c r="G267" s="116">
        <v>-4472.76</v>
      </c>
      <c r="H267" s="116">
        <v>-0.74</v>
      </c>
    </row>
    <row r="268" spans="2:8">
      <c r="B268" s="109" t="s">
        <v>2360</v>
      </c>
      <c r="C268" s="173" t="s">
        <v>138</v>
      </c>
      <c r="D268" s="109" t="s">
        <v>185</v>
      </c>
      <c r="E268" s="109" t="s">
        <v>459</v>
      </c>
      <c r="F268" s="116">
        <v>-3026250</v>
      </c>
      <c r="G268" s="116">
        <v>-4512.1400000000003</v>
      </c>
      <c r="H268" s="116">
        <v>-0.75</v>
      </c>
    </row>
    <row r="269" spans="2:8">
      <c r="B269" s="109" t="s">
        <v>2361</v>
      </c>
      <c r="C269" s="173" t="s">
        <v>138</v>
      </c>
      <c r="D269" s="109" t="s">
        <v>154</v>
      </c>
      <c r="E269" s="109" t="s">
        <v>224</v>
      </c>
      <c r="F269" s="116">
        <v>-5600000</v>
      </c>
      <c r="G269" s="116">
        <v>-4631.2</v>
      </c>
      <c r="H269" s="116">
        <v>-0.77</v>
      </c>
    </row>
    <row r="270" spans="2:8">
      <c r="B270" s="109" t="s">
        <v>2362</v>
      </c>
      <c r="C270" s="173" t="s">
        <v>138</v>
      </c>
      <c r="D270" s="109" t="s">
        <v>297</v>
      </c>
      <c r="E270" s="109" t="s">
        <v>972</v>
      </c>
      <c r="F270" s="116">
        <v>-5694000</v>
      </c>
      <c r="G270" s="116">
        <v>-4868.37</v>
      </c>
      <c r="H270" s="116">
        <v>-0.8</v>
      </c>
    </row>
    <row r="271" spans="2:8">
      <c r="B271" s="109" t="s">
        <v>2363</v>
      </c>
      <c r="C271" s="173" t="s">
        <v>138</v>
      </c>
      <c r="D271" s="109" t="s">
        <v>176</v>
      </c>
      <c r="E271" s="109" t="s">
        <v>457</v>
      </c>
      <c r="F271" s="116">
        <v>-498500</v>
      </c>
      <c r="G271" s="116">
        <v>-5209.33</v>
      </c>
      <c r="H271" s="116">
        <v>-0.86</v>
      </c>
    </row>
    <row r="272" spans="2:8">
      <c r="B272" s="109" t="s">
        <v>2364</v>
      </c>
      <c r="C272" s="173" t="s">
        <v>138</v>
      </c>
      <c r="D272" s="109" t="s">
        <v>250</v>
      </c>
      <c r="E272" s="109" t="s">
        <v>473</v>
      </c>
      <c r="F272" s="116">
        <v>-406575</v>
      </c>
      <c r="G272" s="116">
        <v>-5343.01</v>
      </c>
      <c r="H272" s="116">
        <v>-0.88</v>
      </c>
    </row>
    <row r="273" spans="2:8">
      <c r="B273" s="109" t="s">
        <v>2365</v>
      </c>
      <c r="C273" s="173" t="s">
        <v>138</v>
      </c>
      <c r="D273" s="109" t="s">
        <v>167</v>
      </c>
      <c r="E273" s="109" t="s">
        <v>593</v>
      </c>
      <c r="F273" s="116">
        <v>-203775</v>
      </c>
      <c r="G273" s="116">
        <v>-5700.1</v>
      </c>
      <c r="H273" s="116">
        <v>-0.94</v>
      </c>
    </row>
    <row r="274" spans="2:8">
      <c r="B274" s="109" t="s">
        <v>2366</v>
      </c>
      <c r="C274" s="173" t="s">
        <v>138</v>
      </c>
      <c r="D274" s="109" t="s">
        <v>154</v>
      </c>
      <c r="E274" s="109" t="s">
        <v>971</v>
      </c>
      <c r="F274" s="116">
        <v>-4253200</v>
      </c>
      <c r="G274" s="116">
        <v>-5809.87</v>
      </c>
      <c r="H274" s="116">
        <v>-0.96</v>
      </c>
    </row>
    <row r="275" spans="2:8">
      <c r="B275" s="109" t="s">
        <v>2367</v>
      </c>
      <c r="C275" s="173" t="s">
        <v>138</v>
      </c>
      <c r="D275" s="109" t="s">
        <v>407</v>
      </c>
      <c r="E275" s="109" t="s">
        <v>408</v>
      </c>
      <c r="F275" s="116">
        <v>-3990000</v>
      </c>
      <c r="G275" s="116">
        <v>-5990.99</v>
      </c>
      <c r="H275" s="116">
        <v>-0.99</v>
      </c>
    </row>
    <row r="276" spans="2:8">
      <c r="B276" s="109" t="s">
        <v>2368</v>
      </c>
      <c r="C276" s="173" t="s">
        <v>138</v>
      </c>
      <c r="D276" s="109" t="s">
        <v>176</v>
      </c>
      <c r="E276" s="109" t="s">
        <v>367</v>
      </c>
      <c r="F276" s="116">
        <v>-261000</v>
      </c>
      <c r="G276" s="116">
        <v>-6204.1</v>
      </c>
      <c r="H276" s="116">
        <v>-1.03</v>
      </c>
    </row>
    <row r="277" spans="2:8">
      <c r="B277" s="109" t="s">
        <v>2369</v>
      </c>
      <c r="C277" s="173" t="s">
        <v>138</v>
      </c>
      <c r="D277" s="109" t="s">
        <v>274</v>
      </c>
      <c r="E277" s="109" t="s">
        <v>300</v>
      </c>
      <c r="F277" s="116">
        <v>-2894400</v>
      </c>
      <c r="G277" s="116">
        <v>-6519.64</v>
      </c>
      <c r="H277" s="116">
        <v>-1.08</v>
      </c>
    </row>
    <row r="278" spans="2:8">
      <c r="B278" s="109" t="s">
        <v>2370</v>
      </c>
      <c r="C278" s="173" t="s">
        <v>138</v>
      </c>
      <c r="D278" s="109" t="s">
        <v>154</v>
      </c>
      <c r="E278" s="109" t="s">
        <v>970</v>
      </c>
      <c r="F278" s="116">
        <v>-5896000</v>
      </c>
      <c r="G278" s="116">
        <v>-6565.2</v>
      </c>
      <c r="H278" s="116">
        <v>-1.0900000000000001</v>
      </c>
    </row>
    <row r="279" spans="2:8">
      <c r="B279" s="109" t="s">
        <v>2371</v>
      </c>
      <c r="C279" s="173" t="s">
        <v>138</v>
      </c>
      <c r="D279" s="109" t="s">
        <v>180</v>
      </c>
      <c r="E279" s="109" t="s">
        <v>311</v>
      </c>
      <c r="F279" s="116">
        <v>-6355500</v>
      </c>
      <c r="G279" s="116">
        <v>-6740.01</v>
      </c>
      <c r="H279" s="116">
        <v>-1.1100000000000001</v>
      </c>
    </row>
    <row r="280" spans="2:8">
      <c r="B280" s="109" t="s">
        <v>2372</v>
      </c>
      <c r="C280" s="173" t="s">
        <v>138</v>
      </c>
      <c r="D280" s="109" t="s">
        <v>196</v>
      </c>
      <c r="E280" s="109" t="s">
        <v>327</v>
      </c>
      <c r="F280" s="116">
        <v>-1462500</v>
      </c>
      <c r="G280" s="116">
        <v>-7001.72</v>
      </c>
      <c r="H280" s="116">
        <v>-1.1599999999999999</v>
      </c>
    </row>
    <row r="281" spans="2:8">
      <c r="B281" s="109" t="s">
        <v>2373</v>
      </c>
      <c r="C281" s="173" t="s">
        <v>138</v>
      </c>
      <c r="D281" s="109" t="s">
        <v>222</v>
      </c>
      <c r="E281" s="109" t="s">
        <v>857</v>
      </c>
      <c r="F281" s="116">
        <v>-372000</v>
      </c>
      <c r="G281" s="116">
        <v>-7246.56</v>
      </c>
      <c r="H281" s="116">
        <v>-1.2</v>
      </c>
    </row>
    <row r="282" spans="2:8">
      <c r="B282" s="109" t="s">
        <v>2374</v>
      </c>
      <c r="C282" s="173" t="s">
        <v>138</v>
      </c>
      <c r="D282" s="109" t="s">
        <v>150</v>
      </c>
      <c r="E282" s="109" t="s">
        <v>291</v>
      </c>
      <c r="F282" s="116">
        <v>-244000</v>
      </c>
      <c r="G282" s="116">
        <v>-7805.19</v>
      </c>
      <c r="H282" s="116">
        <v>-1.29</v>
      </c>
    </row>
    <row r="283" spans="2:8">
      <c r="B283" s="109" t="s">
        <v>2375</v>
      </c>
      <c r="C283" s="173" t="s">
        <v>138</v>
      </c>
      <c r="D283" s="109" t="s">
        <v>150</v>
      </c>
      <c r="E283" s="109" t="s">
        <v>151</v>
      </c>
      <c r="F283" s="116">
        <v>-312750</v>
      </c>
      <c r="G283" s="116">
        <v>-8342.76</v>
      </c>
      <c r="H283" s="116">
        <v>-1.38</v>
      </c>
    </row>
    <row r="284" spans="2:8">
      <c r="B284" s="109" t="s">
        <v>2376</v>
      </c>
      <c r="C284" s="173" t="s">
        <v>138</v>
      </c>
      <c r="D284" s="109" t="s">
        <v>250</v>
      </c>
      <c r="E284" s="109" t="s">
        <v>538</v>
      </c>
      <c r="F284" s="116">
        <v>-2202750</v>
      </c>
      <c r="G284" s="116">
        <v>-8928.85</v>
      </c>
      <c r="H284" s="116">
        <v>-1.48</v>
      </c>
    </row>
    <row r="285" spans="2:8">
      <c r="B285" s="109" t="s">
        <v>2377</v>
      </c>
      <c r="C285" s="173" t="s">
        <v>138</v>
      </c>
      <c r="D285" s="109" t="s">
        <v>139</v>
      </c>
      <c r="E285" s="109" t="s">
        <v>301</v>
      </c>
      <c r="F285" s="116">
        <v>-810900</v>
      </c>
      <c r="G285" s="116">
        <v>-9546.73</v>
      </c>
      <c r="H285" s="116">
        <v>-1.58</v>
      </c>
    </row>
    <row r="286" spans="2:8">
      <c r="B286" s="109" t="s">
        <v>2378</v>
      </c>
      <c r="C286" s="173" t="s">
        <v>138</v>
      </c>
      <c r="D286" s="109" t="s">
        <v>172</v>
      </c>
      <c r="E286" s="109" t="s">
        <v>173</v>
      </c>
      <c r="F286" s="116">
        <v>-371250</v>
      </c>
      <c r="G286" s="116">
        <v>-9567.11</v>
      </c>
      <c r="H286" s="116">
        <v>-1.58</v>
      </c>
    </row>
    <row r="287" spans="2:8">
      <c r="B287" s="109" t="s">
        <v>2379</v>
      </c>
      <c r="C287" s="173" t="s">
        <v>138</v>
      </c>
      <c r="D287" s="109" t="s">
        <v>154</v>
      </c>
      <c r="E287" s="109" t="s">
        <v>296</v>
      </c>
      <c r="F287" s="116">
        <v>-597000</v>
      </c>
      <c r="G287" s="116">
        <v>-9793.7900000000009</v>
      </c>
      <c r="H287" s="116">
        <v>-1.62</v>
      </c>
    </row>
    <row r="288" spans="2:8">
      <c r="B288" s="109" t="s">
        <v>2380</v>
      </c>
      <c r="C288" s="173" t="s">
        <v>138</v>
      </c>
      <c r="D288" s="109" t="s">
        <v>165</v>
      </c>
      <c r="E288" s="109" t="s">
        <v>166</v>
      </c>
      <c r="F288" s="116">
        <v>-1092500</v>
      </c>
      <c r="G288" s="116">
        <v>-10246.56</v>
      </c>
      <c r="H288" s="116">
        <v>-1.69</v>
      </c>
    </row>
    <row r="289" spans="2:8">
      <c r="B289" s="109" t="s">
        <v>2381</v>
      </c>
      <c r="C289" s="173" t="s">
        <v>138</v>
      </c>
      <c r="D289" s="109" t="s">
        <v>248</v>
      </c>
      <c r="E289" s="109" t="s">
        <v>371</v>
      </c>
      <c r="F289" s="116">
        <v>-1430000</v>
      </c>
      <c r="G289" s="116">
        <v>-11347.77</v>
      </c>
      <c r="H289" s="116">
        <v>-1.88</v>
      </c>
    </row>
    <row r="290" spans="2:8">
      <c r="B290" s="109" t="s">
        <v>2382</v>
      </c>
      <c r="C290" s="173" t="s">
        <v>138</v>
      </c>
      <c r="D290" s="109" t="s">
        <v>198</v>
      </c>
      <c r="E290" s="109" t="s">
        <v>519</v>
      </c>
      <c r="F290" s="116">
        <v>-1386875</v>
      </c>
      <c r="G290" s="116">
        <v>-12305.05</v>
      </c>
      <c r="H290" s="116">
        <v>-2.0299999999999998</v>
      </c>
    </row>
    <row r="291" spans="2:8">
      <c r="B291" s="109" t="s">
        <v>2383</v>
      </c>
      <c r="C291" s="173" t="s">
        <v>138</v>
      </c>
      <c r="D291" s="109" t="s">
        <v>139</v>
      </c>
      <c r="E291" s="109" t="s">
        <v>437</v>
      </c>
      <c r="F291" s="116">
        <v>-5369400</v>
      </c>
      <c r="G291" s="116">
        <v>-12867.77</v>
      </c>
      <c r="H291" s="116">
        <v>-2.13</v>
      </c>
    </row>
    <row r="292" spans="2:8">
      <c r="B292" s="109" t="s">
        <v>2384</v>
      </c>
      <c r="C292" s="173" t="s">
        <v>138</v>
      </c>
      <c r="D292" s="109" t="s">
        <v>274</v>
      </c>
      <c r="E292" s="109" t="s">
        <v>380</v>
      </c>
      <c r="F292" s="116">
        <v>-5950125</v>
      </c>
      <c r="G292" s="116">
        <v>-13462.16</v>
      </c>
      <c r="H292" s="116">
        <v>-2.23</v>
      </c>
    </row>
    <row r="293" spans="2:8">
      <c r="B293" s="109" t="s">
        <v>2385</v>
      </c>
      <c r="C293" s="173" t="s">
        <v>138</v>
      </c>
      <c r="D293" s="109" t="s">
        <v>154</v>
      </c>
      <c r="E293" s="109" t="s">
        <v>290</v>
      </c>
      <c r="F293" s="116">
        <v>-202750</v>
      </c>
      <c r="G293" s="116">
        <v>-13747.57</v>
      </c>
      <c r="H293" s="116">
        <v>-2.27</v>
      </c>
    </row>
    <row r="294" spans="2:8">
      <c r="B294" s="109" t="s">
        <v>2386</v>
      </c>
      <c r="C294" s="173" t="s">
        <v>138</v>
      </c>
      <c r="D294" s="109" t="s">
        <v>270</v>
      </c>
      <c r="E294" s="109" t="s">
        <v>313</v>
      </c>
      <c r="F294" s="116">
        <v>-5715000</v>
      </c>
      <c r="G294" s="116">
        <v>-15256.19</v>
      </c>
      <c r="H294" s="116">
        <v>-2.52</v>
      </c>
    </row>
    <row r="295" spans="2:8">
      <c r="B295" s="109" t="s">
        <v>2387</v>
      </c>
      <c r="C295" s="173" t="s">
        <v>138</v>
      </c>
      <c r="D295" s="109" t="s">
        <v>172</v>
      </c>
      <c r="E295" s="109" t="s">
        <v>310</v>
      </c>
      <c r="F295" s="116">
        <v>-3430800</v>
      </c>
      <c r="G295" s="116">
        <v>-19751.12</v>
      </c>
      <c r="H295" s="116">
        <v>-3.27</v>
      </c>
    </row>
    <row r="296" spans="2:8">
      <c r="B296" s="243" t="s">
        <v>216</v>
      </c>
      <c r="C296" s="244"/>
      <c r="D296" s="243"/>
      <c r="E296" s="243"/>
      <c r="F296" s="245"/>
      <c r="G296" s="245">
        <f>SUM(G16:G155)</f>
        <v>421141.44999999966</v>
      </c>
      <c r="H296" s="245">
        <f>SUM(H16:H155)</f>
        <v>69.590000000000018</v>
      </c>
    </row>
    <row r="297" spans="2:8">
      <c r="B297" s="240" t="s">
        <v>102</v>
      </c>
      <c r="C297" s="241" t="s">
        <v>103</v>
      </c>
      <c r="D297" s="240" t="s">
        <v>104</v>
      </c>
      <c r="E297" s="240" t="s">
        <v>105</v>
      </c>
      <c r="F297" s="242" t="s">
        <v>106</v>
      </c>
      <c r="G297" s="242" t="s">
        <v>107</v>
      </c>
      <c r="H297" s="242" t="s">
        <v>108</v>
      </c>
    </row>
    <row r="298" spans="2:8">
      <c r="B298" s="243" t="s">
        <v>109</v>
      </c>
      <c r="C298" s="173"/>
    </row>
    <row r="299" spans="2:8">
      <c r="B299" s="243" t="s">
        <v>110</v>
      </c>
      <c r="C299" s="173"/>
    </row>
    <row r="300" spans="2:8">
      <c r="B300" s="243" t="s">
        <v>111</v>
      </c>
      <c r="C300" s="173"/>
    </row>
    <row r="301" spans="2:8">
      <c r="B301" s="109" t="s">
        <v>2600</v>
      </c>
      <c r="C301" s="173">
        <v>6.83</v>
      </c>
      <c r="D301" s="109" t="s">
        <v>113</v>
      </c>
      <c r="E301" s="109" t="s">
        <v>557</v>
      </c>
      <c r="F301" s="116">
        <v>2800000</v>
      </c>
      <c r="G301" s="116">
        <v>2814.69</v>
      </c>
      <c r="H301" s="116">
        <v>0.47</v>
      </c>
    </row>
    <row r="302" spans="2:8">
      <c r="B302" s="109" t="s">
        <v>2602</v>
      </c>
      <c r="C302" s="173">
        <v>6.88</v>
      </c>
      <c r="D302" s="109" t="s">
        <v>113</v>
      </c>
      <c r="E302" s="109" t="s">
        <v>699</v>
      </c>
      <c r="F302" s="116">
        <v>2000000</v>
      </c>
      <c r="G302" s="116">
        <v>2015.73</v>
      </c>
      <c r="H302" s="116">
        <v>0.33</v>
      </c>
    </row>
    <row r="303" spans="2:8">
      <c r="B303" s="109" t="s">
        <v>2599</v>
      </c>
      <c r="C303" s="173">
        <v>6.72</v>
      </c>
      <c r="D303" s="109" t="s">
        <v>113</v>
      </c>
      <c r="E303" s="109" t="s">
        <v>1005</v>
      </c>
      <c r="F303" s="116">
        <v>500000</v>
      </c>
      <c r="G303" s="116">
        <v>499.24</v>
      </c>
      <c r="H303" s="116">
        <v>0.08</v>
      </c>
    </row>
    <row r="304" spans="2:8">
      <c r="B304" s="109" t="s">
        <v>2601</v>
      </c>
      <c r="C304" s="173">
        <v>6.64</v>
      </c>
      <c r="D304" s="109" t="s">
        <v>113</v>
      </c>
      <c r="E304" s="109" t="s">
        <v>687</v>
      </c>
      <c r="F304" s="116">
        <v>200000</v>
      </c>
      <c r="G304" s="116">
        <v>200.52</v>
      </c>
      <c r="H304" s="116">
        <v>0.03</v>
      </c>
    </row>
    <row r="305" spans="2:8">
      <c r="B305" s="243" t="s">
        <v>115</v>
      </c>
      <c r="C305" s="244"/>
      <c r="D305" s="243"/>
      <c r="E305" s="243"/>
      <c r="F305" s="245"/>
      <c r="G305" s="245">
        <f>SUM(G301:G304)</f>
        <v>5530.18</v>
      </c>
      <c r="H305" s="245">
        <f>SUM(H301:H304)</f>
        <v>0.91</v>
      </c>
    </row>
    <row r="306" spans="2:8">
      <c r="B306" s="243" t="s">
        <v>116</v>
      </c>
      <c r="C306" s="173"/>
    </row>
    <row r="307" spans="2:8">
      <c r="B307" s="109" t="s">
        <v>1420</v>
      </c>
      <c r="C307" s="173">
        <v>7.12</v>
      </c>
      <c r="D307" s="109" t="s">
        <v>117</v>
      </c>
      <c r="E307" s="109" t="s">
        <v>1006</v>
      </c>
      <c r="F307" s="116">
        <v>1000</v>
      </c>
      <c r="G307" s="116">
        <v>9940.58</v>
      </c>
      <c r="H307" s="116">
        <v>1.64</v>
      </c>
    </row>
    <row r="308" spans="2:8">
      <c r="B308" s="109" t="s">
        <v>918</v>
      </c>
      <c r="C308" s="173">
        <v>7.45</v>
      </c>
      <c r="D308" s="109" t="s">
        <v>117</v>
      </c>
      <c r="E308" s="109" t="s">
        <v>919</v>
      </c>
      <c r="F308" s="116">
        <v>400</v>
      </c>
      <c r="G308" s="116">
        <v>3835</v>
      </c>
      <c r="H308" s="116">
        <v>0.63</v>
      </c>
    </row>
    <row r="309" spans="2:8">
      <c r="B309" s="109" t="s">
        <v>2388</v>
      </c>
      <c r="C309" s="173">
        <v>6.36</v>
      </c>
      <c r="D309" s="109" t="s">
        <v>117</v>
      </c>
      <c r="E309" s="109" t="s">
        <v>1007</v>
      </c>
      <c r="F309" s="116">
        <v>250</v>
      </c>
      <c r="G309" s="116">
        <v>2498.11</v>
      </c>
      <c r="H309" s="116">
        <v>0.41</v>
      </c>
    </row>
    <row r="310" spans="2:8">
      <c r="B310" s="109" t="s">
        <v>1008</v>
      </c>
      <c r="C310" s="173">
        <v>7.45</v>
      </c>
      <c r="D310" s="109" t="s">
        <v>117</v>
      </c>
      <c r="E310" s="109" t="s">
        <v>1009</v>
      </c>
      <c r="F310" s="116">
        <v>250</v>
      </c>
      <c r="G310" s="116">
        <v>2392.15</v>
      </c>
      <c r="H310" s="116">
        <v>0.4</v>
      </c>
    </row>
    <row r="311" spans="2:8">
      <c r="B311" s="109" t="s">
        <v>2389</v>
      </c>
      <c r="C311" s="173">
        <v>7.32</v>
      </c>
      <c r="D311" s="109" t="s">
        <v>117</v>
      </c>
      <c r="E311" s="109" t="s">
        <v>1010</v>
      </c>
      <c r="F311" s="116">
        <v>50</v>
      </c>
      <c r="G311" s="116">
        <v>502.13</v>
      </c>
      <c r="H311" s="116">
        <v>0.08</v>
      </c>
    </row>
    <row r="312" spans="2:8">
      <c r="B312" s="243" t="s">
        <v>118</v>
      </c>
      <c r="C312" s="244"/>
      <c r="D312" s="243"/>
      <c r="E312" s="243"/>
      <c r="F312" s="245"/>
      <c r="G312" s="245">
        <f>SUM(G307:G311)</f>
        <v>19167.97</v>
      </c>
      <c r="H312" s="245">
        <f>SUM(H307:H311)</f>
        <v>3.16</v>
      </c>
    </row>
    <row r="313" spans="2:8">
      <c r="B313" s="243" t="s">
        <v>119</v>
      </c>
      <c r="C313" s="173"/>
    </row>
    <row r="314" spans="2:8">
      <c r="B314" s="109" t="s">
        <v>1645</v>
      </c>
      <c r="C314" s="173">
        <v>6.22</v>
      </c>
      <c r="D314" s="109" t="s">
        <v>121</v>
      </c>
      <c r="E314" s="109" t="s">
        <v>122</v>
      </c>
      <c r="F314" s="116">
        <v>2000</v>
      </c>
      <c r="G314" s="116">
        <v>9979.59</v>
      </c>
      <c r="H314" s="116">
        <v>1.65</v>
      </c>
    </row>
    <row r="315" spans="2:8">
      <c r="B315" s="243" t="s">
        <v>124</v>
      </c>
      <c r="C315" s="244"/>
      <c r="D315" s="243"/>
      <c r="E315" s="243"/>
      <c r="F315" s="245"/>
      <c r="G315" s="245">
        <f>SUM(G314:G314)</f>
        <v>9979.59</v>
      </c>
      <c r="H315" s="245">
        <f>SUM(H314:H314)</f>
        <v>1.65</v>
      </c>
    </row>
    <row r="316" spans="2:8">
      <c r="B316" s="243" t="s">
        <v>2012</v>
      </c>
      <c r="C316" s="173"/>
    </row>
    <row r="317" spans="2:8">
      <c r="B317" s="109" t="s">
        <v>16</v>
      </c>
      <c r="C317" s="173" t="s">
        <v>138</v>
      </c>
      <c r="D317" s="109" t="s">
        <v>505</v>
      </c>
      <c r="E317" s="109" t="s">
        <v>784</v>
      </c>
      <c r="F317" s="116">
        <v>2135976.3220000002</v>
      </c>
      <c r="G317" s="116">
        <v>84354.59</v>
      </c>
      <c r="H317" s="116">
        <v>13.95</v>
      </c>
    </row>
    <row r="318" spans="2:8">
      <c r="B318" s="109" t="s">
        <v>100</v>
      </c>
      <c r="C318" s="173" t="s">
        <v>138</v>
      </c>
      <c r="D318" s="109" t="s">
        <v>505</v>
      </c>
      <c r="E318" s="109" t="s">
        <v>1003</v>
      </c>
      <c r="F318" s="116">
        <v>672867.69200000004</v>
      </c>
      <c r="G318" s="116">
        <v>23369.83</v>
      </c>
      <c r="H318" s="116">
        <v>3.86</v>
      </c>
    </row>
    <row r="319" spans="2:8">
      <c r="B319" s="109" t="s">
        <v>26</v>
      </c>
      <c r="C319" s="173" t="s">
        <v>138</v>
      </c>
      <c r="D319" s="109" t="s">
        <v>505</v>
      </c>
      <c r="E319" s="109" t="s">
        <v>1004</v>
      </c>
      <c r="F319" s="116">
        <v>698149</v>
      </c>
      <c r="G319" s="116">
        <v>23315.62</v>
      </c>
      <c r="H319" s="116">
        <v>3.85</v>
      </c>
    </row>
    <row r="320" spans="2:8">
      <c r="B320" s="109" t="s">
        <v>28</v>
      </c>
      <c r="C320" s="173" t="s">
        <v>138</v>
      </c>
      <c r="D320" s="109" t="s">
        <v>505</v>
      </c>
      <c r="E320" s="109" t="s">
        <v>886</v>
      </c>
      <c r="F320" s="116">
        <v>63216933.203000002</v>
      </c>
      <c r="G320" s="116">
        <v>7768.48</v>
      </c>
      <c r="H320" s="116">
        <v>1.28</v>
      </c>
    </row>
    <row r="321" spans="2:12">
      <c r="B321" s="243" t="s">
        <v>1330</v>
      </c>
      <c r="C321" s="236"/>
      <c r="D321" s="243"/>
      <c r="E321" s="243"/>
      <c r="F321" s="245"/>
      <c r="G321" s="245">
        <f>SUM(G317:G320)</f>
        <v>138808.51999999999</v>
      </c>
      <c r="H321" s="245">
        <f>SUM(H317:H320)</f>
        <v>22.94</v>
      </c>
      <c r="L321" s="252"/>
    </row>
    <row r="322" spans="2:12">
      <c r="B322" s="243" t="s">
        <v>566</v>
      </c>
      <c r="C322" s="236"/>
      <c r="D322" s="243"/>
      <c r="E322" s="243"/>
      <c r="F322" s="245"/>
      <c r="G322" s="245">
        <v>17132.82</v>
      </c>
      <c r="H322" s="245">
        <v>2.83</v>
      </c>
    </row>
    <row r="323" spans="2:12">
      <c r="B323" s="243" t="s">
        <v>125</v>
      </c>
      <c r="C323" s="236"/>
      <c r="D323" s="243"/>
      <c r="E323" s="243"/>
      <c r="F323" s="245"/>
      <c r="G323" s="245">
        <f>+G296+G305+G312+G315+G321+G322</f>
        <v>611760.52999999956</v>
      </c>
      <c r="H323" s="245">
        <f>+H296+H305+H312+H315+H321+H322</f>
        <v>101.08000000000001</v>
      </c>
    </row>
    <row r="324" spans="2:12">
      <c r="B324" s="243" t="s">
        <v>126</v>
      </c>
      <c r="C324" s="236"/>
      <c r="D324" s="243"/>
      <c r="E324" s="243"/>
      <c r="F324" s="245"/>
      <c r="G324" s="245">
        <f>+G325-G323</f>
        <v>-6887.2052981095621</v>
      </c>
      <c r="H324" s="245">
        <f>+H325-H323</f>
        <v>-1.0800000000000125</v>
      </c>
    </row>
    <row r="325" spans="2:12">
      <c r="B325" s="243" t="s">
        <v>127</v>
      </c>
      <c r="C325" s="236"/>
      <c r="D325" s="243"/>
      <c r="E325" s="243"/>
      <c r="F325" s="245"/>
      <c r="G325" s="245">
        <v>604873.32470189</v>
      </c>
      <c r="H325" s="245">
        <v>100</v>
      </c>
    </row>
    <row r="326" spans="2:12">
      <c r="B326" s="109" t="s">
        <v>128</v>
      </c>
    </row>
    <row r="327" spans="2:12">
      <c r="B327" s="109" t="s">
        <v>129</v>
      </c>
    </row>
    <row r="328" spans="2:12">
      <c r="B328" s="243" t="s">
        <v>2598</v>
      </c>
    </row>
    <row r="329" spans="2:12">
      <c r="B329" s="109" t="s">
        <v>130</v>
      </c>
      <c r="C329" s="249">
        <v>44895</v>
      </c>
    </row>
    <row r="330" spans="2:12" ht="25.5">
      <c r="B330" s="250" t="s">
        <v>131</v>
      </c>
      <c r="C330" s="117" t="s">
        <v>132</v>
      </c>
    </row>
    <row r="331" spans="2:12">
      <c r="B331" s="243"/>
    </row>
    <row r="332" spans="2:12">
      <c r="B332" s="243" t="s">
        <v>3261</v>
      </c>
      <c r="C332" s="117" t="s">
        <v>132</v>
      </c>
    </row>
    <row r="333" spans="2:12">
      <c r="B333" s="243" t="s">
        <v>3262</v>
      </c>
      <c r="C333" s="117" t="s">
        <v>132</v>
      </c>
    </row>
    <row r="334" spans="2:12">
      <c r="B334" s="243" t="s">
        <v>3263</v>
      </c>
      <c r="C334" s="117" t="s">
        <v>132</v>
      </c>
    </row>
    <row r="335" spans="2:12">
      <c r="B335" s="243" t="s">
        <v>1011</v>
      </c>
      <c r="C335" s="236"/>
    </row>
    <row r="336" spans="2:12">
      <c r="B336" s="243" t="s">
        <v>1012</v>
      </c>
      <c r="C336" s="236"/>
    </row>
    <row r="337" spans="2:3">
      <c r="B337" s="243" t="s">
        <v>1013</v>
      </c>
      <c r="C337" s="236"/>
    </row>
    <row r="338" spans="2:3">
      <c r="B338" s="243" t="s">
        <v>1014</v>
      </c>
      <c r="C338" s="236"/>
    </row>
    <row r="339" spans="2:3">
      <c r="B339" s="243" t="s">
        <v>1015</v>
      </c>
      <c r="C339" s="236"/>
    </row>
    <row r="340" spans="2:3">
      <c r="B340" s="243" t="s">
        <v>1016</v>
      </c>
      <c r="C340" s="236"/>
    </row>
    <row r="341" spans="2:3">
      <c r="B341" s="243" t="s">
        <v>1017</v>
      </c>
      <c r="C341" s="236"/>
    </row>
    <row r="342" spans="2:3">
      <c r="B342" s="243" t="s">
        <v>1018</v>
      </c>
      <c r="C342" s="236"/>
    </row>
    <row r="343" spans="2:3">
      <c r="B343" s="243" t="s">
        <v>3206</v>
      </c>
      <c r="C343" s="236"/>
    </row>
    <row r="344" spans="2:3">
      <c r="B344" s="243" t="s">
        <v>133</v>
      </c>
    </row>
    <row r="345" spans="2:3">
      <c r="B345" s="243" t="s">
        <v>3202</v>
      </c>
    </row>
    <row r="346" spans="2:3">
      <c r="B346" s="243" t="s">
        <v>134</v>
      </c>
    </row>
    <row r="348" spans="2:3" ht="14.25">
      <c r="B348" s="263" t="s">
        <v>2597</v>
      </c>
      <c r="C348" s="264"/>
    </row>
    <row r="349" spans="2:3" ht="25.5">
      <c r="B349" s="265" t="s">
        <v>2588</v>
      </c>
      <c r="C349" s="265" t="s">
        <v>2589</v>
      </c>
    </row>
    <row r="350" spans="2:3">
      <c r="B350" s="266" t="s">
        <v>2590</v>
      </c>
      <c r="C350" s="267">
        <v>0</v>
      </c>
    </row>
    <row r="351" spans="2:3">
      <c r="B351" s="266" t="s">
        <v>2591</v>
      </c>
      <c r="C351" s="267">
        <v>0</v>
      </c>
    </row>
    <row r="352" spans="2:3">
      <c r="B352" s="266" t="s">
        <v>2592</v>
      </c>
      <c r="C352" s="267">
        <v>5500</v>
      </c>
    </row>
    <row r="353" spans="2:6">
      <c r="B353" s="266" t="s">
        <v>2593</v>
      </c>
      <c r="C353" s="267">
        <v>0</v>
      </c>
    </row>
    <row r="354" spans="2:6">
      <c r="B354" s="266" t="s">
        <v>2594</v>
      </c>
      <c r="C354" s="267">
        <v>138780.05733450002</v>
      </c>
    </row>
    <row r="355" spans="2:6">
      <c r="B355" s="266" t="s">
        <v>2595</v>
      </c>
      <c r="C355" s="267">
        <v>0</v>
      </c>
    </row>
    <row r="356" spans="2:6">
      <c r="B356" s="268" t="s">
        <v>2596</v>
      </c>
      <c r="C356" s="269">
        <f>SUM(C350:C355)</f>
        <v>144280.05733450002</v>
      </c>
    </row>
    <row r="359" spans="2:6" ht="15">
      <c r="B359" s="270" t="s">
        <v>2733</v>
      </c>
      <c r="C359" s="271">
        <v>44895</v>
      </c>
      <c r="D359" s="111"/>
      <c r="E359" s="111"/>
      <c r="F359" s="272"/>
    </row>
    <row r="360" spans="2:6" ht="45">
      <c r="B360" s="273" t="s">
        <v>2734</v>
      </c>
      <c r="C360" s="273" t="s">
        <v>2735</v>
      </c>
      <c r="D360" s="212" t="s">
        <v>2736</v>
      </c>
      <c r="E360" s="273" t="s">
        <v>2737</v>
      </c>
      <c r="F360" s="274" t="s">
        <v>2738</v>
      </c>
    </row>
    <row r="361" spans="2:6" ht="15">
      <c r="B361" s="234" t="s">
        <v>2739</v>
      </c>
      <c r="C361" s="239">
        <v>-880</v>
      </c>
      <c r="D361" s="235">
        <v>19997.999199999998</v>
      </c>
      <c r="E361" s="235">
        <v>20413.599999999999</v>
      </c>
      <c r="F361" s="275">
        <v>144280.05733450002</v>
      </c>
    </row>
    <row r="362" spans="2:6" ht="15">
      <c r="B362" s="234" t="s">
        <v>2740</v>
      </c>
      <c r="C362" s="239">
        <v>-371250</v>
      </c>
      <c r="D362" s="235">
        <v>2473.9531999999999</v>
      </c>
      <c r="E362" s="235">
        <v>2577</v>
      </c>
      <c r="F362" s="276"/>
    </row>
    <row r="363" spans="2:6" ht="15">
      <c r="B363" s="234" t="s">
        <v>2741</v>
      </c>
      <c r="C363" s="239">
        <v>-85750</v>
      </c>
      <c r="D363" s="235">
        <v>4016.7001</v>
      </c>
      <c r="E363" s="235">
        <v>3942.45</v>
      </c>
      <c r="F363" s="276"/>
    </row>
    <row r="364" spans="2:6" ht="15">
      <c r="B364" s="234" t="s">
        <v>2742</v>
      </c>
      <c r="C364" s="239">
        <v>-1386875</v>
      </c>
      <c r="D364" s="235">
        <v>893.00229999999999</v>
      </c>
      <c r="E364" s="235">
        <v>887.25</v>
      </c>
      <c r="F364" s="276"/>
    </row>
    <row r="365" spans="2:6" ht="15">
      <c r="B365" s="234" t="s">
        <v>2743</v>
      </c>
      <c r="C365" s="239">
        <v>-2165400</v>
      </c>
      <c r="D365" s="235">
        <v>130.1225</v>
      </c>
      <c r="E365" s="235">
        <v>146.15</v>
      </c>
      <c r="F365" s="276"/>
    </row>
    <row r="366" spans="2:6" ht="15">
      <c r="B366" s="234" t="s">
        <v>2744</v>
      </c>
      <c r="C366" s="239">
        <v>-642200</v>
      </c>
      <c r="D366" s="235">
        <v>309.95260000000002</v>
      </c>
      <c r="E366" s="235">
        <v>316.39999999999998</v>
      </c>
      <c r="F366" s="276"/>
    </row>
    <row r="367" spans="2:6" ht="15">
      <c r="B367" s="234" t="s">
        <v>2745</v>
      </c>
      <c r="C367" s="239">
        <v>-490000</v>
      </c>
      <c r="D367" s="235">
        <v>643.80229999999995</v>
      </c>
      <c r="E367" s="235">
        <v>654.15</v>
      </c>
      <c r="F367" s="276"/>
    </row>
    <row r="368" spans="2:6" ht="15">
      <c r="B368" s="234" t="s">
        <v>2746</v>
      </c>
      <c r="C368" s="239">
        <v>-3430800</v>
      </c>
      <c r="D368" s="235">
        <v>576.7509</v>
      </c>
      <c r="E368" s="235">
        <v>575.70000000000005</v>
      </c>
      <c r="F368" s="276"/>
    </row>
    <row r="369" spans="2:6" ht="15">
      <c r="B369" s="234" t="s">
        <v>2747</v>
      </c>
      <c r="C369" s="239">
        <v>-81125</v>
      </c>
      <c r="D369" s="235">
        <v>4490.3140000000003</v>
      </c>
      <c r="E369" s="235">
        <v>4760</v>
      </c>
      <c r="F369" s="276"/>
    </row>
    <row r="370" spans="2:6" ht="15">
      <c r="B370" s="234" t="s">
        <v>2748</v>
      </c>
      <c r="C370" s="239">
        <v>-483000</v>
      </c>
      <c r="D370" s="235">
        <v>297.81509999999997</v>
      </c>
      <c r="E370" s="235">
        <v>318.3</v>
      </c>
      <c r="F370" s="276"/>
    </row>
    <row r="371" spans="2:6" ht="15">
      <c r="B371" s="234" t="s">
        <v>2749</v>
      </c>
      <c r="C371" s="239">
        <v>-3990000</v>
      </c>
      <c r="D371" s="235">
        <v>144.68870000000001</v>
      </c>
      <c r="E371" s="235">
        <v>150.15</v>
      </c>
      <c r="F371" s="276"/>
    </row>
    <row r="372" spans="2:6" ht="15">
      <c r="B372" s="234" t="s">
        <v>2750</v>
      </c>
      <c r="C372" s="239">
        <v>-244000</v>
      </c>
      <c r="D372" s="235">
        <v>3124.8719999999998</v>
      </c>
      <c r="E372" s="235">
        <v>3198.85</v>
      </c>
      <c r="F372" s="276"/>
    </row>
    <row r="373" spans="2:6" ht="15">
      <c r="B373" s="234" t="s">
        <v>2751</v>
      </c>
      <c r="C373" s="239">
        <v>-153450</v>
      </c>
      <c r="D373" s="235">
        <v>1907.2016000000001</v>
      </c>
      <c r="E373" s="235">
        <v>1897.45</v>
      </c>
      <c r="F373" s="276"/>
    </row>
    <row r="374" spans="2:6" ht="15">
      <c r="B374" s="234" t="s">
        <v>2752</v>
      </c>
      <c r="C374" s="239">
        <v>-943000</v>
      </c>
      <c r="D374" s="235">
        <v>467.90370000000001</v>
      </c>
      <c r="E374" s="235">
        <v>470.65</v>
      </c>
      <c r="F374" s="276"/>
    </row>
    <row r="375" spans="2:6" ht="15">
      <c r="B375" s="234" t="s">
        <v>2753</v>
      </c>
      <c r="C375" s="239">
        <v>-202750</v>
      </c>
      <c r="D375" s="235">
        <v>6860.6180000000004</v>
      </c>
      <c r="E375" s="235">
        <v>6780.55</v>
      </c>
      <c r="F375" s="276"/>
    </row>
    <row r="376" spans="2:6" ht="15">
      <c r="B376" s="234" t="s">
        <v>2754</v>
      </c>
      <c r="C376" s="239">
        <v>-597000</v>
      </c>
      <c r="D376" s="235">
        <v>1651.2545</v>
      </c>
      <c r="E376" s="235">
        <v>1640.5</v>
      </c>
      <c r="F376" s="276"/>
    </row>
    <row r="377" spans="2:6" ht="15">
      <c r="B377" s="234" t="s">
        <v>2755</v>
      </c>
      <c r="C377" s="239">
        <v>-680000</v>
      </c>
      <c r="D377" s="235">
        <v>360.92039999999997</v>
      </c>
      <c r="E377" s="235">
        <v>387.65</v>
      </c>
      <c r="F377" s="276"/>
    </row>
    <row r="378" spans="2:6" ht="15">
      <c r="B378" s="234" t="s">
        <v>2756</v>
      </c>
      <c r="C378" s="239">
        <v>-5369400</v>
      </c>
      <c r="D378" s="235">
        <v>216.47989999999999</v>
      </c>
      <c r="E378" s="235">
        <v>239.65</v>
      </c>
      <c r="F378" s="276"/>
    </row>
    <row r="379" spans="2:6" ht="15">
      <c r="B379" s="234" t="s">
        <v>2757</v>
      </c>
      <c r="C379" s="239">
        <v>-181350</v>
      </c>
      <c r="D379" s="235">
        <v>168.5324</v>
      </c>
      <c r="E379" s="235">
        <v>167.6</v>
      </c>
      <c r="F379" s="276"/>
    </row>
    <row r="380" spans="2:6" ht="15">
      <c r="B380" s="234" t="s">
        <v>2758</v>
      </c>
      <c r="C380" s="239">
        <v>-96800</v>
      </c>
      <c r="D380" s="235">
        <v>1716.0972999999999</v>
      </c>
      <c r="E380" s="235">
        <v>1732.85</v>
      </c>
      <c r="F380" s="276"/>
    </row>
    <row r="381" spans="2:6" ht="15">
      <c r="B381" s="234" t="s">
        <v>2759</v>
      </c>
      <c r="C381" s="239">
        <v>-67100</v>
      </c>
      <c r="D381" s="235">
        <v>611.63959999999997</v>
      </c>
      <c r="E381" s="235">
        <v>625.5</v>
      </c>
      <c r="F381" s="276"/>
    </row>
    <row r="382" spans="2:6" ht="15">
      <c r="B382" s="234" t="s">
        <v>2760</v>
      </c>
      <c r="C382" s="239">
        <v>-6355500</v>
      </c>
      <c r="D382" s="235">
        <v>108.1067</v>
      </c>
      <c r="E382" s="235">
        <v>106.05</v>
      </c>
      <c r="F382" s="276"/>
    </row>
    <row r="383" spans="2:6" ht="15">
      <c r="B383" s="234" t="s">
        <v>2761</v>
      </c>
      <c r="C383" s="239">
        <v>-1816500</v>
      </c>
      <c r="D383" s="235">
        <v>75.950800000000001</v>
      </c>
      <c r="E383" s="235">
        <v>84.15</v>
      </c>
      <c r="F383" s="276"/>
    </row>
    <row r="384" spans="2:6" ht="15">
      <c r="B384" s="234" t="s">
        <v>2762</v>
      </c>
      <c r="C384" s="239">
        <v>-597600</v>
      </c>
      <c r="D384" s="235">
        <v>311.74380000000002</v>
      </c>
      <c r="E384" s="235">
        <v>343.8</v>
      </c>
      <c r="F384" s="276"/>
    </row>
    <row r="385" spans="2:6" ht="15">
      <c r="B385" s="234" t="s">
        <v>2763</v>
      </c>
      <c r="C385" s="239">
        <v>-10450</v>
      </c>
      <c r="D385" s="235">
        <v>845.59320000000002</v>
      </c>
      <c r="E385" s="235">
        <v>853.45</v>
      </c>
      <c r="F385" s="276"/>
    </row>
    <row r="386" spans="2:6" ht="15">
      <c r="B386" s="234" t="s">
        <v>2764</v>
      </c>
      <c r="C386" s="239">
        <v>-1538700</v>
      </c>
      <c r="D386" s="235">
        <v>283.65800000000002</v>
      </c>
      <c r="E386" s="235">
        <v>285</v>
      </c>
      <c r="F386" s="276"/>
    </row>
    <row r="387" spans="2:6" ht="15">
      <c r="B387" s="234" t="s">
        <v>2765</v>
      </c>
      <c r="C387" s="239">
        <v>-200200</v>
      </c>
      <c r="D387" s="235">
        <v>283.14299999999997</v>
      </c>
      <c r="E387" s="235">
        <v>306.55</v>
      </c>
      <c r="F387" s="276"/>
    </row>
    <row r="388" spans="2:6" ht="15">
      <c r="B388" s="234" t="s">
        <v>2766</v>
      </c>
      <c r="C388" s="239">
        <v>-3550</v>
      </c>
      <c r="D388" s="235">
        <v>16941.642400000001</v>
      </c>
      <c r="E388" s="235">
        <v>17160.150000000001</v>
      </c>
      <c r="F388" s="276"/>
    </row>
    <row r="389" spans="2:6" ht="15">
      <c r="B389" s="234" t="s">
        <v>2767</v>
      </c>
      <c r="C389" s="239">
        <v>-44200</v>
      </c>
      <c r="D389" s="235">
        <v>4164.3644000000004</v>
      </c>
      <c r="E389" s="235">
        <v>4382.7</v>
      </c>
      <c r="F389" s="276"/>
    </row>
    <row r="390" spans="2:6" ht="15">
      <c r="B390" s="234" t="s">
        <v>2768</v>
      </c>
      <c r="C390" s="239">
        <v>-73125</v>
      </c>
      <c r="D390" s="235">
        <v>529.2681</v>
      </c>
      <c r="E390" s="235">
        <v>555.25</v>
      </c>
      <c r="F390" s="276"/>
    </row>
    <row r="391" spans="2:6" ht="15">
      <c r="B391" s="234" t="s">
        <v>2769</v>
      </c>
      <c r="C391" s="239">
        <v>-855900</v>
      </c>
      <c r="D391" s="235">
        <v>319.17039999999997</v>
      </c>
      <c r="E391" s="235">
        <v>317.55</v>
      </c>
      <c r="F391" s="276"/>
    </row>
    <row r="392" spans="2:6" ht="15">
      <c r="B392" s="234" t="s">
        <v>2770</v>
      </c>
      <c r="C392" s="239">
        <v>-381000</v>
      </c>
      <c r="D392" s="235">
        <v>294.29480000000001</v>
      </c>
      <c r="E392" s="235">
        <v>307.39999999999998</v>
      </c>
      <c r="F392" s="276"/>
    </row>
    <row r="393" spans="2:6" ht="15">
      <c r="B393" s="234" t="s">
        <v>2771</v>
      </c>
      <c r="C393" s="239">
        <v>-8750</v>
      </c>
      <c r="D393" s="235">
        <v>719.36990000000003</v>
      </c>
      <c r="E393" s="235">
        <v>720.5</v>
      </c>
      <c r="F393" s="276"/>
    </row>
    <row r="394" spans="2:6" ht="15">
      <c r="B394" s="234" t="s">
        <v>2772</v>
      </c>
      <c r="C394" s="239">
        <v>-1950</v>
      </c>
      <c r="D394" s="235">
        <v>1105.4812999999999</v>
      </c>
      <c r="E394" s="235">
        <v>1144.25</v>
      </c>
      <c r="F394" s="276"/>
    </row>
    <row r="395" spans="2:6" ht="15">
      <c r="B395" s="234" t="s">
        <v>2773</v>
      </c>
      <c r="C395" s="239">
        <v>-8400</v>
      </c>
      <c r="D395" s="235">
        <v>228.8793</v>
      </c>
      <c r="E395" s="235">
        <v>229.2</v>
      </c>
      <c r="F395" s="276"/>
    </row>
    <row r="396" spans="2:6" ht="15">
      <c r="B396" s="234" t="s">
        <v>2774</v>
      </c>
      <c r="C396" s="239">
        <v>-67200</v>
      </c>
      <c r="D396" s="235">
        <v>1600.4015999999999</v>
      </c>
      <c r="E396" s="235">
        <v>1641.6</v>
      </c>
      <c r="F396" s="276"/>
    </row>
    <row r="397" spans="2:6" ht="15">
      <c r="B397" s="234" t="s">
        <v>2775</v>
      </c>
      <c r="C397" s="239">
        <v>-325000</v>
      </c>
      <c r="D397" s="235">
        <v>748.88630000000001</v>
      </c>
      <c r="E397" s="235">
        <v>776.1</v>
      </c>
      <c r="F397" s="276"/>
    </row>
    <row r="398" spans="2:6" ht="15">
      <c r="B398" s="234" t="s">
        <v>2776</v>
      </c>
      <c r="C398" s="239">
        <v>-249200</v>
      </c>
      <c r="D398" s="235">
        <v>916.06700000000001</v>
      </c>
      <c r="E398" s="235">
        <v>934.8</v>
      </c>
      <c r="F398" s="276"/>
    </row>
    <row r="399" spans="2:6" ht="15">
      <c r="B399" s="234" t="s">
        <v>2777</v>
      </c>
      <c r="C399" s="239">
        <v>-113750</v>
      </c>
      <c r="D399" s="235">
        <v>552.60140000000001</v>
      </c>
      <c r="E399" s="235">
        <v>593.5</v>
      </c>
      <c r="F399" s="276"/>
    </row>
    <row r="400" spans="2:6" ht="15">
      <c r="B400" s="234" t="s">
        <v>2778</v>
      </c>
      <c r="C400" s="239">
        <v>-13000</v>
      </c>
      <c r="D400" s="235">
        <v>1710.5219</v>
      </c>
      <c r="E400" s="235">
        <v>1832.8</v>
      </c>
      <c r="F400" s="276"/>
    </row>
    <row r="401" spans="2:6" ht="15">
      <c r="B401" s="234" t="s">
        <v>2779</v>
      </c>
      <c r="C401" s="239">
        <v>-926900</v>
      </c>
      <c r="D401" s="235">
        <v>225.37270000000001</v>
      </c>
      <c r="E401" s="235">
        <v>228.75</v>
      </c>
      <c r="F401" s="276"/>
    </row>
    <row r="402" spans="2:6" ht="15">
      <c r="B402" s="234" t="s">
        <v>2780</v>
      </c>
      <c r="C402" s="239">
        <v>-3500</v>
      </c>
      <c r="D402" s="235">
        <v>4296.0592999999999</v>
      </c>
      <c r="E402" s="235">
        <v>4287.8999999999996</v>
      </c>
      <c r="F402" s="276"/>
    </row>
    <row r="403" spans="2:6" ht="15">
      <c r="B403" s="234" t="s">
        <v>2781</v>
      </c>
      <c r="C403" s="239">
        <v>-2202750</v>
      </c>
      <c r="D403" s="235">
        <v>397.26</v>
      </c>
      <c r="E403" s="235">
        <v>405.35</v>
      </c>
      <c r="F403" s="276"/>
    </row>
    <row r="404" spans="2:6" ht="15">
      <c r="B404" s="234" t="s">
        <v>2782</v>
      </c>
      <c r="C404" s="239">
        <v>-64000</v>
      </c>
      <c r="D404" s="235">
        <v>4436.1395000000002</v>
      </c>
      <c r="E404" s="235">
        <v>4519.3</v>
      </c>
      <c r="F404" s="276"/>
    </row>
    <row r="405" spans="2:6" ht="15">
      <c r="B405" s="234" t="s">
        <v>2783</v>
      </c>
      <c r="C405" s="239">
        <v>-2275200</v>
      </c>
      <c r="D405" s="235">
        <v>184.0778</v>
      </c>
      <c r="E405" s="235">
        <v>190.3</v>
      </c>
      <c r="F405" s="276"/>
    </row>
    <row r="406" spans="2:6" ht="15">
      <c r="B406" s="234" t="s">
        <v>2784</v>
      </c>
      <c r="C406" s="239">
        <v>-20000</v>
      </c>
      <c r="D406" s="235">
        <v>132.55029999999999</v>
      </c>
      <c r="E406" s="235">
        <v>132.6</v>
      </c>
      <c r="F406" s="276"/>
    </row>
    <row r="407" spans="2:6" ht="15">
      <c r="B407" s="234" t="s">
        <v>2785</v>
      </c>
      <c r="C407" s="239">
        <v>-2607750</v>
      </c>
      <c r="D407" s="235">
        <v>92.700699999999998</v>
      </c>
      <c r="E407" s="235">
        <v>95.3</v>
      </c>
      <c r="F407" s="276"/>
    </row>
    <row r="408" spans="2:6" ht="15">
      <c r="B408" s="234" t="s">
        <v>2786</v>
      </c>
      <c r="C408" s="239">
        <v>-422050</v>
      </c>
      <c r="D408" s="235">
        <v>418.92759999999998</v>
      </c>
      <c r="E408" s="235">
        <v>432.9</v>
      </c>
      <c r="F408" s="276"/>
    </row>
    <row r="409" spans="2:6" ht="15">
      <c r="B409" s="234" t="s">
        <v>2787</v>
      </c>
      <c r="C409" s="239">
        <v>-292500</v>
      </c>
      <c r="D409" s="235">
        <v>39.457599999999999</v>
      </c>
      <c r="E409" s="235">
        <v>43.15</v>
      </c>
      <c r="F409" s="276"/>
    </row>
    <row r="410" spans="2:6" ht="15">
      <c r="B410" s="234" t="s">
        <v>2788</v>
      </c>
      <c r="C410" s="239">
        <v>-213000</v>
      </c>
      <c r="D410" s="235">
        <v>844.20839999999998</v>
      </c>
      <c r="E410" s="235">
        <v>886.8</v>
      </c>
      <c r="F410" s="276"/>
    </row>
    <row r="411" spans="2:6" ht="15">
      <c r="B411" s="234" t="s">
        <v>2789</v>
      </c>
      <c r="C411" s="239">
        <v>-406575</v>
      </c>
      <c r="D411" s="235">
        <v>1281.9942000000001</v>
      </c>
      <c r="E411" s="235">
        <v>1314.15</v>
      </c>
      <c r="F411" s="276"/>
    </row>
    <row r="412" spans="2:6" ht="15">
      <c r="B412" s="234" t="s">
        <v>2790</v>
      </c>
      <c r="C412" s="239">
        <v>-406000</v>
      </c>
      <c r="D412" s="235">
        <v>361.48750000000001</v>
      </c>
      <c r="E412" s="235">
        <v>349.35</v>
      </c>
      <c r="F412" s="276"/>
    </row>
    <row r="413" spans="2:6" ht="15">
      <c r="B413" s="234" t="s">
        <v>2791</v>
      </c>
      <c r="C413" s="239">
        <v>-11875</v>
      </c>
      <c r="D413" s="235">
        <v>1728.83</v>
      </c>
      <c r="E413" s="235">
        <v>1770.45</v>
      </c>
      <c r="F413" s="276"/>
    </row>
    <row r="414" spans="2:6" ht="15">
      <c r="B414" s="234" t="s">
        <v>2792</v>
      </c>
      <c r="C414" s="239">
        <v>-409500</v>
      </c>
      <c r="D414" s="235">
        <v>611.10929999999996</v>
      </c>
      <c r="E414" s="235">
        <v>606.20000000000005</v>
      </c>
      <c r="F414" s="276"/>
    </row>
    <row r="415" spans="2:6" ht="15">
      <c r="B415" s="234" t="s">
        <v>2793</v>
      </c>
      <c r="C415" s="239">
        <v>-500</v>
      </c>
      <c r="D415" s="235">
        <v>1246.4938999999999</v>
      </c>
      <c r="E415" s="235">
        <v>1257.9000000000001</v>
      </c>
      <c r="F415" s="276"/>
    </row>
    <row r="416" spans="2:6" ht="15">
      <c r="B416" s="234" t="s">
        <v>2794</v>
      </c>
      <c r="C416" s="239">
        <v>-274450</v>
      </c>
      <c r="D416" s="235">
        <v>1615.1892</v>
      </c>
      <c r="E416" s="235">
        <v>1622.1</v>
      </c>
      <c r="F416" s="276"/>
    </row>
    <row r="417" spans="2:6" ht="15">
      <c r="B417" s="234" t="s">
        <v>2795</v>
      </c>
      <c r="C417" s="239">
        <v>-1075</v>
      </c>
      <c r="D417" s="235">
        <v>443.96089999999998</v>
      </c>
      <c r="E417" s="235">
        <v>453.2</v>
      </c>
      <c r="F417" s="276"/>
    </row>
    <row r="418" spans="2:6" ht="15">
      <c r="B418" s="234" t="s">
        <v>2796</v>
      </c>
      <c r="C418" s="239">
        <v>-39425</v>
      </c>
      <c r="D418" s="235">
        <v>2613.7964000000002</v>
      </c>
      <c r="E418" s="235">
        <v>2772.35</v>
      </c>
      <c r="F418" s="276"/>
    </row>
    <row r="419" spans="2:6" ht="15">
      <c r="B419" s="234" t="s">
        <v>2797</v>
      </c>
      <c r="C419" s="239">
        <v>-769700</v>
      </c>
      <c r="D419" s="235">
        <v>112.4444</v>
      </c>
      <c r="E419" s="235">
        <v>118.1</v>
      </c>
      <c r="F419" s="276"/>
    </row>
    <row r="420" spans="2:6" ht="15">
      <c r="B420" s="234" t="s">
        <v>2798</v>
      </c>
      <c r="C420" s="239">
        <v>-1088100</v>
      </c>
      <c r="D420" s="235">
        <v>224.94720000000001</v>
      </c>
      <c r="E420" s="235">
        <v>240.95</v>
      </c>
      <c r="F420" s="276"/>
    </row>
    <row r="421" spans="2:6" ht="15">
      <c r="B421" s="234" t="s">
        <v>2799</v>
      </c>
      <c r="C421" s="239">
        <v>-33900</v>
      </c>
      <c r="D421" s="235">
        <v>2529.8134</v>
      </c>
      <c r="E421" s="235">
        <v>2697.85</v>
      </c>
      <c r="F421" s="276"/>
    </row>
    <row r="422" spans="2:6" ht="15">
      <c r="B422" s="234" t="s">
        <v>2800</v>
      </c>
      <c r="C422" s="239">
        <v>-315</v>
      </c>
      <c r="D422" s="235">
        <v>42688.653700000003</v>
      </c>
      <c r="E422" s="235">
        <v>41917.5</v>
      </c>
      <c r="F422" s="276"/>
    </row>
    <row r="423" spans="2:6" ht="15">
      <c r="B423" s="234" t="s">
        <v>2801</v>
      </c>
      <c r="C423" s="239">
        <v>-263075</v>
      </c>
      <c r="D423" s="235">
        <v>1138.7295999999999</v>
      </c>
      <c r="E423" s="235">
        <v>1217.95</v>
      </c>
      <c r="F423" s="276"/>
    </row>
    <row r="424" spans="2:6" ht="15">
      <c r="B424" s="234" t="s">
        <v>2802</v>
      </c>
      <c r="C424" s="239">
        <v>-1462500</v>
      </c>
      <c r="D424" s="235">
        <v>464.28140000000002</v>
      </c>
      <c r="E424" s="235">
        <v>478.75</v>
      </c>
      <c r="F424" s="276"/>
    </row>
    <row r="425" spans="2:6" ht="15">
      <c r="B425" s="234" t="s">
        <v>2803</v>
      </c>
      <c r="C425" s="239">
        <v>-840000</v>
      </c>
      <c r="D425" s="235">
        <v>59.220300000000002</v>
      </c>
      <c r="E425" s="235">
        <v>58.9</v>
      </c>
      <c r="F425" s="276"/>
    </row>
    <row r="426" spans="2:6" ht="15">
      <c r="B426" s="234" t="s">
        <v>2804</v>
      </c>
      <c r="C426" s="239">
        <v>-5600000</v>
      </c>
      <c r="D426" s="235">
        <v>78.574799999999996</v>
      </c>
      <c r="E426" s="235">
        <v>82.7</v>
      </c>
      <c r="F426" s="276"/>
    </row>
    <row r="427" spans="2:6" ht="15">
      <c r="B427" s="234" t="s">
        <v>2805</v>
      </c>
      <c r="C427" s="239">
        <v>-551000</v>
      </c>
      <c r="D427" s="235">
        <v>237.26179999999999</v>
      </c>
      <c r="E427" s="235">
        <v>241.9</v>
      </c>
      <c r="F427" s="276"/>
    </row>
    <row r="428" spans="2:6" ht="15">
      <c r="B428" s="234" t="s">
        <v>2806</v>
      </c>
      <c r="C428" s="239">
        <v>-2492000</v>
      </c>
      <c r="D428" s="235">
        <v>128.06819999999999</v>
      </c>
      <c r="E428" s="235">
        <v>143.44999999999999</v>
      </c>
      <c r="F428" s="276"/>
    </row>
    <row r="429" spans="2:6" ht="15">
      <c r="B429" s="234" t="s">
        <v>2807</v>
      </c>
      <c r="C429" s="239">
        <v>-3026250</v>
      </c>
      <c r="D429" s="235">
        <v>142.8023</v>
      </c>
      <c r="E429" s="235">
        <v>149.1</v>
      </c>
      <c r="F429" s="276"/>
    </row>
    <row r="430" spans="2:6" ht="15">
      <c r="B430" s="234" t="s">
        <v>2808</v>
      </c>
      <c r="C430" s="239">
        <v>-5801250</v>
      </c>
      <c r="D430" s="235">
        <v>73.007099999999994</v>
      </c>
      <c r="E430" s="235">
        <v>77.099999999999994</v>
      </c>
      <c r="F430" s="276"/>
    </row>
    <row r="431" spans="2:6" ht="15">
      <c r="B431" s="234" t="s">
        <v>2809</v>
      </c>
      <c r="C431" s="239">
        <v>-387750</v>
      </c>
      <c r="D431" s="235">
        <v>414.02929999999998</v>
      </c>
      <c r="E431" s="235">
        <v>444.5</v>
      </c>
      <c r="F431" s="276"/>
    </row>
    <row r="432" spans="2:6" ht="15">
      <c r="B432" s="234" t="s">
        <v>2810</v>
      </c>
      <c r="C432" s="239">
        <v>-810900</v>
      </c>
      <c r="D432" s="235">
        <v>1150.5332000000001</v>
      </c>
      <c r="E432" s="235">
        <v>1177.3</v>
      </c>
      <c r="F432" s="276"/>
    </row>
    <row r="433" spans="2:6" ht="15">
      <c r="B433" s="234" t="s">
        <v>2811</v>
      </c>
      <c r="C433" s="239">
        <v>-19250</v>
      </c>
      <c r="D433" s="235">
        <v>3892.4865</v>
      </c>
      <c r="E433" s="235">
        <v>4015.25</v>
      </c>
      <c r="F433" s="276"/>
    </row>
    <row r="434" spans="2:6" ht="15">
      <c r="B434" s="234" t="s">
        <v>2812</v>
      </c>
      <c r="C434" s="239">
        <v>-53100</v>
      </c>
      <c r="D434" s="235">
        <v>1612.9956999999999</v>
      </c>
      <c r="E434" s="235">
        <v>1645.9</v>
      </c>
      <c r="F434" s="276"/>
    </row>
    <row r="435" spans="2:6" ht="15">
      <c r="B435" s="234" t="s">
        <v>2813</v>
      </c>
      <c r="C435" s="239">
        <v>-285000</v>
      </c>
      <c r="D435" s="235">
        <v>444.31580000000002</v>
      </c>
      <c r="E435" s="235">
        <v>463</v>
      </c>
      <c r="F435" s="276"/>
    </row>
    <row r="436" spans="2:6" ht="15">
      <c r="B436" s="234" t="s">
        <v>2814</v>
      </c>
      <c r="C436" s="239">
        <v>-372000</v>
      </c>
      <c r="D436" s="235">
        <v>1820.0826999999999</v>
      </c>
      <c r="E436" s="235">
        <v>1948</v>
      </c>
      <c r="F436" s="276"/>
    </row>
    <row r="437" spans="2:6" ht="15">
      <c r="B437" s="234" t="s">
        <v>2815</v>
      </c>
      <c r="C437" s="239">
        <v>-731200</v>
      </c>
      <c r="D437" s="235">
        <v>343.71800000000002</v>
      </c>
      <c r="E437" s="235">
        <v>342.9</v>
      </c>
      <c r="F437" s="276"/>
    </row>
    <row r="438" spans="2:6" ht="15">
      <c r="B438" s="234" t="s">
        <v>2816</v>
      </c>
      <c r="C438" s="239">
        <v>-31750</v>
      </c>
      <c r="D438" s="235">
        <v>2981.4733999999999</v>
      </c>
      <c r="E438" s="235">
        <v>3099.25</v>
      </c>
      <c r="F438" s="276"/>
    </row>
    <row r="439" spans="2:6" ht="15">
      <c r="B439" s="234" t="s">
        <v>2817</v>
      </c>
      <c r="C439" s="239">
        <v>-146250</v>
      </c>
      <c r="D439" s="235">
        <v>523.31960000000004</v>
      </c>
      <c r="E439" s="235">
        <v>538.95000000000005</v>
      </c>
      <c r="F439" s="276"/>
    </row>
    <row r="440" spans="2:6" ht="15">
      <c r="B440" s="234" t="s">
        <v>2818</v>
      </c>
      <c r="C440" s="239">
        <v>-398750</v>
      </c>
      <c r="D440" s="235">
        <v>552.49559999999997</v>
      </c>
      <c r="E440" s="235">
        <v>551.75</v>
      </c>
      <c r="F440" s="276"/>
    </row>
    <row r="441" spans="2:6" ht="15">
      <c r="B441" s="234" t="s">
        <v>2819</v>
      </c>
      <c r="C441" s="239">
        <v>-117200</v>
      </c>
      <c r="D441" s="235">
        <v>1946.1318000000001</v>
      </c>
      <c r="E441" s="235">
        <v>1958.3</v>
      </c>
      <c r="F441" s="276"/>
    </row>
    <row r="442" spans="2:6" ht="15">
      <c r="B442" s="234" t="s">
        <v>2820</v>
      </c>
      <c r="C442" s="239">
        <v>-3185868</v>
      </c>
      <c r="D442" s="235">
        <v>84.596100000000007</v>
      </c>
      <c r="E442" s="235">
        <v>87.75</v>
      </c>
      <c r="F442" s="276"/>
    </row>
    <row r="443" spans="2:6" ht="15">
      <c r="B443" s="234" t="s">
        <v>2821</v>
      </c>
      <c r="C443" s="239">
        <v>-22500</v>
      </c>
      <c r="D443" s="235">
        <v>2062.8667999999998</v>
      </c>
      <c r="E443" s="235">
        <v>2091.6999999999998</v>
      </c>
      <c r="F443" s="276"/>
    </row>
    <row r="444" spans="2:6" ht="15">
      <c r="B444" s="234" t="s">
        <v>2822</v>
      </c>
      <c r="C444" s="239">
        <v>-651600</v>
      </c>
      <c r="D444" s="235">
        <v>455.29770000000002</v>
      </c>
      <c r="E444" s="235">
        <v>420.6</v>
      </c>
      <c r="F444" s="276"/>
    </row>
    <row r="445" spans="2:6" ht="15">
      <c r="B445" s="234" t="s">
        <v>2823</v>
      </c>
      <c r="C445" s="239">
        <v>-70550</v>
      </c>
      <c r="D445" s="235">
        <v>734.32640000000004</v>
      </c>
      <c r="E445" s="235">
        <v>769.95</v>
      </c>
      <c r="F445" s="276"/>
    </row>
    <row r="446" spans="2:6" ht="15">
      <c r="B446" s="234" t="s">
        <v>2824</v>
      </c>
      <c r="C446" s="239">
        <v>-88000</v>
      </c>
      <c r="D446" s="235">
        <v>899.68700000000001</v>
      </c>
      <c r="E446" s="235">
        <v>909.65</v>
      </c>
      <c r="F446" s="276"/>
    </row>
    <row r="447" spans="2:6" ht="15">
      <c r="B447" s="234" t="s">
        <v>2825</v>
      </c>
      <c r="C447" s="239">
        <v>-2800</v>
      </c>
      <c r="D447" s="235">
        <v>1249.0998999999999</v>
      </c>
      <c r="E447" s="235">
        <v>1311.4</v>
      </c>
      <c r="F447" s="276"/>
    </row>
    <row r="448" spans="2:6" ht="15">
      <c r="B448" s="234" t="s">
        <v>2826</v>
      </c>
      <c r="C448" s="239">
        <v>-1896000</v>
      </c>
      <c r="D448" s="235">
        <v>112.14449999999999</v>
      </c>
      <c r="E448" s="235">
        <v>115.9</v>
      </c>
      <c r="F448" s="276"/>
    </row>
    <row r="449" spans="2:6" ht="15">
      <c r="B449" s="234" t="s">
        <v>2827</v>
      </c>
      <c r="C449" s="239">
        <v>-232800</v>
      </c>
      <c r="D449" s="235">
        <v>493.72460000000001</v>
      </c>
      <c r="E449" s="235">
        <v>509.85</v>
      </c>
      <c r="F449" s="276"/>
    </row>
    <row r="450" spans="2:6" ht="15">
      <c r="B450" s="234" t="s">
        <v>2828</v>
      </c>
      <c r="C450" s="239">
        <v>-20800</v>
      </c>
      <c r="D450" s="235">
        <v>8986.7891999999993</v>
      </c>
      <c r="E450" s="235">
        <v>9033.2000000000007</v>
      </c>
      <c r="F450" s="276"/>
    </row>
    <row r="451" spans="2:6" ht="15">
      <c r="B451" s="234" t="s">
        <v>2829</v>
      </c>
      <c r="C451" s="239">
        <v>-316550</v>
      </c>
      <c r="D451" s="235">
        <v>665.18110000000001</v>
      </c>
      <c r="E451" s="235">
        <v>711.6</v>
      </c>
      <c r="F451" s="276"/>
    </row>
    <row r="452" spans="2:6" ht="15">
      <c r="B452" s="234" t="s">
        <v>2830</v>
      </c>
      <c r="C452" s="239">
        <v>-75075</v>
      </c>
      <c r="D452" s="235">
        <v>1950.1135999999999</v>
      </c>
      <c r="E452" s="235">
        <v>2034.05</v>
      </c>
      <c r="F452" s="276"/>
    </row>
    <row r="453" spans="2:6" ht="15">
      <c r="B453" s="234" t="s">
        <v>2831</v>
      </c>
      <c r="C453" s="239">
        <v>-143600</v>
      </c>
      <c r="D453" s="235">
        <v>1521.2663</v>
      </c>
      <c r="E453" s="235">
        <v>1573.15</v>
      </c>
      <c r="F453" s="276"/>
    </row>
    <row r="454" spans="2:6" ht="15">
      <c r="B454" s="234" t="s">
        <v>2832</v>
      </c>
      <c r="C454" s="239">
        <v>-4505000</v>
      </c>
      <c r="D454" s="235">
        <v>74.450699999999998</v>
      </c>
      <c r="E454" s="235">
        <v>77.45</v>
      </c>
      <c r="F454" s="276"/>
    </row>
    <row r="455" spans="2:6" ht="15">
      <c r="B455" s="234" t="s">
        <v>2833</v>
      </c>
      <c r="C455" s="239">
        <v>-3400</v>
      </c>
      <c r="D455" s="235">
        <v>20020.9074</v>
      </c>
      <c r="E455" s="235">
        <v>20314.25</v>
      </c>
      <c r="F455" s="276"/>
    </row>
    <row r="456" spans="2:6" ht="15">
      <c r="B456" s="234" t="s">
        <v>2834</v>
      </c>
      <c r="C456" s="239">
        <v>-961450</v>
      </c>
      <c r="D456" s="235">
        <v>116.4751</v>
      </c>
      <c r="E456" s="235">
        <v>118.75</v>
      </c>
      <c r="F456" s="276"/>
    </row>
    <row r="457" spans="2:6" ht="15">
      <c r="B457" s="234" t="s">
        <v>2835</v>
      </c>
      <c r="C457" s="239">
        <v>-1692900</v>
      </c>
      <c r="D457" s="235">
        <v>167.97550000000001</v>
      </c>
      <c r="E457" s="235">
        <v>173.45</v>
      </c>
      <c r="F457" s="276"/>
    </row>
    <row r="458" spans="2:6" ht="15">
      <c r="B458" s="234" t="s">
        <v>2836</v>
      </c>
      <c r="C458" s="239">
        <v>-282800</v>
      </c>
      <c r="D458" s="235">
        <v>898.78880000000004</v>
      </c>
      <c r="E458" s="235">
        <v>931.15</v>
      </c>
      <c r="F458" s="276"/>
    </row>
    <row r="459" spans="2:6" ht="15">
      <c r="B459" s="234" t="s">
        <v>2837</v>
      </c>
      <c r="C459" s="239">
        <v>-935550</v>
      </c>
      <c r="D459" s="235">
        <v>138.3972</v>
      </c>
      <c r="E459" s="235">
        <v>142.19999999999999</v>
      </c>
      <c r="F459" s="276"/>
    </row>
    <row r="460" spans="2:6" ht="15">
      <c r="B460" s="234" t="s">
        <v>2838</v>
      </c>
      <c r="C460" s="239">
        <v>-41800</v>
      </c>
      <c r="D460" s="235">
        <v>3087.4926999999998</v>
      </c>
      <c r="E460" s="235">
        <v>3124.3</v>
      </c>
      <c r="F460" s="276"/>
    </row>
    <row r="461" spans="2:6" ht="15">
      <c r="B461" s="234" t="s">
        <v>2839</v>
      </c>
      <c r="C461" s="239">
        <v>-1500</v>
      </c>
      <c r="D461" s="235">
        <v>47350.054499999998</v>
      </c>
      <c r="E461" s="235">
        <v>47803.15</v>
      </c>
      <c r="F461" s="276"/>
    </row>
    <row r="462" spans="2:6" ht="15">
      <c r="B462" s="234" t="s">
        <v>2840</v>
      </c>
      <c r="C462" s="239">
        <v>-492000</v>
      </c>
      <c r="D462" s="235">
        <v>210.13130000000001</v>
      </c>
      <c r="E462" s="235">
        <v>214.4</v>
      </c>
      <c r="F462" s="276"/>
    </row>
    <row r="463" spans="2:6" ht="15">
      <c r="B463" s="234" t="s">
        <v>2841</v>
      </c>
      <c r="C463" s="239">
        <v>-75250</v>
      </c>
      <c r="D463" s="235">
        <v>3360.8676</v>
      </c>
      <c r="E463" s="235">
        <v>3507.65</v>
      </c>
      <c r="F463" s="276"/>
    </row>
    <row r="464" spans="2:6" ht="15">
      <c r="B464" s="234" t="s">
        <v>2842</v>
      </c>
      <c r="C464" s="239">
        <v>-2000</v>
      </c>
      <c r="D464" s="235">
        <v>2707.8292999999999</v>
      </c>
      <c r="E464" s="235">
        <v>2763.5</v>
      </c>
      <c r="F464" s="276"/>
    </row>
    <row r="465" spans="2:6" ht="15">
      <c r="B465" s="234" t="s">
        <v>2843</v>
      </c>
      <c r="C465" s="239">
        <v>-337975</v>
      </c>
      <c r="D465" s="235">
        <v>800.63030000000003</v>
      </c>
      <c r="E465" s="235">
        <v>830.95</v>
      </c>
      <c r="F465" s="276"/>
    </row>
    <row r="466" spans="2:6" ht="15">
      <c r="B466" s="234" t="s">
        <v>2844</v>
      </c>
      <c r="C466" s="239">
        <v>-4253200</v>
      </c>
      <c r="D466" s="235">
        <v>126.0498</v>
      </c>
      <c r="E466" s="235">
        <v>136.6</v>
      </c>
      <c r="F466" s="276"/>
    </row>
    <row r="467" spans="2:6" ht="15">
      <c r="B467" s="234" t="s">
        <v>2845</v>
      </c>
      <c r="C467" s="239">
        <v>-2894400</v>
      </c>
      <c r="D467" s="235">
        <v>218.39599999999999</v>
      </c>
      <c r="E467" s="235">
        <v>225.25</v>
      </c>
      <c r="F467" s="276"/>
    </row>
    <row r="468" spans="2:6" ht="15">
      <c r="B468" s="234" t="s">
        <v>2846</v>
      </c>
      <c r="C468" s="239">
        <v>-2176000</v>
      </c>
      <c r="D468" s="235">
        <v>47.637599999999999</v>
      </c>
      <c r="E468" s="235">
        <v>51.7</v>
      </c>
      <c r="F468" s="276"/>
    </row>
    <row r="469" spans="2:6" ht="15">
      <c r="B469" s="234" t="s">
        <v>2847</v>
      </c>
      <c r="C469" s="239">
        <v>-203000</v>
      </c>
      <c r="D469" s="235">
        <v>171.9975</v>
      </c>
      <c r="E469" s="235">
        <v>182.4</v>
      </c>
      <c r="F469" s="276"/>
    </row>
    <row r="470" spans="2:6" ht="15">
      <c r="B470" s="234" t="s">
        <v>2848</v>
      </c>
      <c r="C470" s="239">
        <v>-1665000</v>
      </c>
      <c r="D470" s="235">
        <v>145.2424</v>
      </c>
      <c r="E470" s="235">
        <v>154.25</v>
      </c>
      <c r="F470" s="276"/>
    </row>
    <row r="471" spans="2:6" ht="15">
      <c r="B471" s="234" t="s">
        <v>2849</v>
      </c>
      <c r="C471" s="239">
        <v>-5896000</v>
      </c>
      <c r="D471" s="235">
        <v>101.2762</v>
      </c>
      <c r="E471" s="235">
        <v>111.35</v>
      </c>
      <c r="F471" s="276"/>
    </row>
    <row r="472" spans="2:6" ht="15">
      <c r="B472" s="234" t="s">
        <v>2850</v>
      </c>
      <c r="C472" s="239">
        <v>-4988250</v>
      </c>
      <c r="D472" s="235">
        <v>72.534400000000005</v>
      </c>
      <c r="E472" s="235">
        <v>75.25</v>
      </c>
      <c r="F472" s="276"/>
    </row>
    <row r="473" spans="2:6" ht="15">
      <c r="B473" s="234" t="s">
        <v>2851</v>
      </c>
      <c r="C473" s="239">
        <v>-1600</v>
      </c>
      <c r="D473" s="235">
        <v>815.17449999999997</v>
      </c>
      <c r="E473" s="235">
        <v>827.75</v>
      </c>
      <c r="F473" s="276"/>
    </row>
    <row r="474" spans="2:6" ht="15">
      <c r="B474" s="234" t="s">
        <v>2852</v>
      </c>
      <c r="C474" s="239">
        <v>-24750</v>
      </c>
      <c r="D474" s="235">
        <v>1274.5805</v>
      </c>
      <c r="E474" s="235">
        <v>1292.75</v>
      </c>
      <c r="F474" s="276"/>
    </row>
    <row r="475" spans="2:6" ht="15">
      <c r="B475" s="234" t="s">
        <v>2853</v>
      </c>
      <c r="C475" s="239">
        <v>-203775</v>
      </c>
      <c r="D475" s="235">
        <v>2831.0922</v>
      </c>
      <c r="E475" s="235">
        <v>2797.25</v>
      </c>
      <c r="F475" s="276"/>
    </row>
    <row r="476" spans="2:6" ht="15">
      <c r="B476" s="234" t="s">
        <v>2854</v>
      </c>
      <c r="C476" s="239">
        <v>-261000</v>
      </c>
      <c r="D476" s="235">
        <v>2312.2040000000002</v>
      </c>
      <c r="E476" s="235">
        <v>2377.0500000000002</v>
      </c>
      <c r="F476" s="276"/>
    </row>
    <row r="477" spans="2:6" ht="15">
      <c r="B477" s="234" t="s">
        <v>2855</v>
      </c>
      <c r="C477" s="239">
        <v>-5694000</v>
      </c>
      <c r="D477" s="235">
        <v>82.499700000000004</v>
      </c>
      <c r="E477" s="235">
        <v>85.5</v>
      </c>
      <c r="F477" s="276"/>
    </row>
    <row r="478" spans="2:6" ht="15">
      <c r="B478" s="234" t="s">
        <v>2856</v>
      </c>
      <c r="C478" s="239">
        <v>-69300</v>
      </c>
      <c r="D478" s="235">
        <v>1011.525</v>
      </c>
      <c r="E478" s="235">
        <v>1051.8</v>
      </c>
      <c r="F478" s="276"/>
    </row>
    <row r="479" spans="2:6" ht="15">
      <c r="B479" s="234" t="s">
        <v>2857</v>
      </c>
      <c r="C479" s="239">
        <v>-174000</v>
      </c>
      <c r="D479" s="235">
        <v>501.43619999999999</v>
      </c>
      <c r="E479" s="235">
        <v>496.1</v>
      </c>
      <c r="F479" s="276"/>
    </row>
    <row r="480" spans="2:6" ht="15">
      <c r="B480" s="234" t="s">
        <v>2858</v>
      </c>
      <c r="C480" s="239">
        <v>-498500</v>
      </c>
      <c r="D480" s="235">
        <v>1045.1216999999999</v>
      </c>
      <c r="E480" s="235">
        <v>1045</v>
      </c>
      <c r="F480" s="276"/>
    </row>
    <row r="481" spans="2:6" ht="15">
      <c r="B481" s="234" t="s">
        <v>2859</v>
      </c>
      <c r="C481" s="239">
        <v>-69500</v>
      </c>
      <c r="D481" s="235">
        <v>1305.1741999999999</v>
      </c>
      <c r="E481" s="235">
        <v>1308.9000000000001</v>
      </c>
      <c r="F481" s="276"/>
    </row>
    <row r="482" spans="2:6" ht="15">
      <c r="B482" s="234" t="s">
        <v>2860</v>
      </c>
      <c r="C482" s="239">
        <v>-187200</v>
      </c>
      <c r="D482" s="235">
        <v>783.34569999999997</v>
      </c>
      <c r="E482" s="235">
        <v>822.05</v>
      </c>
      <c r="F482" s="276"/>
    </row>
    <row r="483" spans="2:6" ht="15">
      <c r="B483" s="234" t="s">
        <v>2861</v>
      </c>
      <c r="C483" s="239">
        <v>-25650</v>
      </c>
      <c r="D483" s="235">
        <v>439.61239999999998</v>
      </c>
      <c r="E483" s="235">
        <v>443.05</v>
      </c>
      <c r="F483" s="276"/>
    </row>
    <row r="484" spans="2:6" ht="15">
      <c r="B484" s="234" t="s">
        <v>2862</v>
      </c>
      <c r="C484" s="239">
        <v>-5950125</v>
      </c>
      <c r="D484" s="235">
        <v>223.5787</v>
      </c>
      <c r="E484" s="235">
        <v>226.25</v>
      </c>
      <c r="F484" s="276"/>
    </row>
    <row r="485" spans="2:6" ht="15">
      <c r="B485" s="234" t="s">
        <v>2863</v>
      </c>
      <c r="C485" s="239">
        <v>-4029000</v>
      </c>
      <c r="D485" s="235">
        <v>106.7736</v>
      </c>
      <c r="E485" s="235">
        <v>108.5</v>
      </c>
      <c r="F485" s="276"/>
    </row>
    <row r="486" spans="2:6" ht="15">
      <c r="B486" s="234" t="s">
        <v>2864</v>
      </c>
      <c r="C486" s="239">
        <v>-18000</v>
      </c>
      <c r="D486" s="235">
        <v>1080.3939</v>
      </c>
      <c r="E486" s="235">
        <v>1085.8</v>
      </c>
      <c r="F486" s="276"/>
    </row>
    <row r="487" spans="2:6" ht="15">
      <c r="B487" s="234" t="s">
        <v>2865</v>
      </c>
      <c r="C487" s="239">
        <v>-45050</v>
      </c>
      <c r="D487" s="235">
        <v>673.28089999999997</v>
      </c>
      <c r="E487" s="235">
        <v>680.55</v>
      </c>
      <c r="F487" s="276"/>
    </row>
    <row r="488" spans="2:6" ht="15">
      <c r="B488" s="234" t="s">
        <v>2866</v>
      </c>
      <c r="C488" s="239">
        <v>-312750</v>
      </c>
      <c r="D488" s="235">
        <v>2613.8737999999998</v>
      </c>
      <c r="E488" s="235">
        <v>2667.55</v>
      </c>
      <c r="F488" s="276"/>
    </row>
    <row r="489" spans="2:6" ht="15">
      <c r="B489" s="234" t="s">
        <v>2867</v>
      </c>
      <c r="C489" s="239">
        <v>-104000</v>
      </c>
      <c r="D489" s="235">
        <v>1637.8150000000001</v>
      </c>
      <c r="E489" s="235">
        <v>1667.05</v>
      </c>
      <c r="F489" s="276"/>
    </row>
    <row r="490" spans="2:6" ht="15">
      <c r="B490" s="234" t="s">
        <v>2868</v>
      </c>
      <c r="C490" s="239">
        <v>-256500</v>
      </c>
      <c r="D490" s="235">
        <v>537.84349999999995</v>
      </c>
      <c r="E490" s="235">
        <v>542.35</v>
      </c>
      <c r="F490" s="276"/>
    </row>
    <row r="491" spans="2:6" ht="15">
      <c r="B491" s="234" t="s">
        <v>2869</v>
      </c>
      <c r="C491" s="239">
        <v>-70325</v>
      </c>
      <c r="D491" s="235">
        <v>1399.6454000000001</v>
      </c>
      <c r="E491" s="235">
        <v>1479</v>
      </c>
      <c r="F491" s="276"/>
    </row>
    <row r="492" spans="2:6" ht="15">
      <c r="B492" s="234" t="s">
        <v>2870</v>
      </c>
      <c r="C492" s="239">
        <v>-28000</v>
      </c>
      <c r="D492" s="235">
        <v>6964.4416000000001</v>
      </c>
      <c r="E492" s="235">
        <v>7135.55</v>
      </c>
      <c r="F492" s="276"/>
    </row>
    <row r="493" spans="2:6" ht="15">
      <c r="B493" s="234" t="s">
        <v>2871</v>
      </c>
      <c r="C493" s="239">
        <v>-1092500</v>
      </c>
      <c r="D493" s="235">
        <v>883.83749999999998</v>
      </c>
      <c r="E493" s="235">
        <v>937.9</v>
      </c>
      <c r="F493" s="276"/>
    </row>
    <row r="494" spans="2:6" ht="15">
      <c r="B494" s="234" t="s">
        <v>2872</v>
      </c>
      <c r="C494" s="239">
        <v>-1430000</v>
      </c>
      <c r="D494" s="235">
        <v>772.60500000000002</v>
      </c>
      <c r="E494" s="235">
        <v>793.55</v>
      </c>
      <c r="F494" s="276"/>
    </row>
    <row r="495" spans="2:6" ht="15">
      <c r="B495" s="234" t="s">
        <v>2873</v>
      </c>
      <c r="C495" s="239">
        <v>-711450</v>
      </c>
      <c r="D495" s="235">
        <v>312.0856</v>
      </c>
      <c r="E495" s="235">
        <v>306.89999999999998</v>
      </c>
      <c r="F495" s="276"/>
    </row>
    <row r="496" spans="2:6" ht="15">
      <c r="B496" s="234" t="s">
        <v>2874</v>
      </c>
      <c r="C496" s="239">
        <v>-84500</v>
      </c>
      <c r="D496" s="235">
        <v>828.47720000000004</v>
      </c>
      <c r="E496" s="235">
        <v>826.45</v>
      </c>
      <c r="F496" s="276"/>
    </row>
    <row r="497" spans="2:6" ht="15">
      <c r="B497" s="234" t="s">
        <v>2875</v>
      </c>
      <c r="C497" s="239">
        <v>-17150</v>
      </c>
      <c r="D497" s="235">
        <v>1513.5030999999999</v>
      </c>
      <c r="E497" s="235">
        <v>1537.25</v>
      </c>
      <c r="F497" s="276"/>
    </row>
    <row r="498" spans="2:6" ht="15">
      <c r="B498" s="234" t="s">
        <v>2876</v>
      </c>
      <c r="C498" s="239">
        <v>-29000</v>
      </c>
      <c r="D498" s="235">
        <v>399.77769999999998</v>
      </c>
      <c r="E498" s="235">
        <v>409.1</v>
      </c>
      <c r="F498" s="276"/>
    </row>
    <row r="499" spans="2:6" ht="15">
      <c r="B499" s="234" t="s">
        <v>2877</v>
      </c>
      <c r="C499" s="239">
        <v>-5715000</v>
      </c>
      <c r="D499" s="235">
        <v>252.68430000000001</v>
      </c>
      <c r="E499" s="235">
        <v>266.95</v>
      </c>
      <c r="F499" s="276"/>
    </row>
    <row r="500" spans="2:6" ht="15">
      <c r="B500" s="234" t="s">
        <v>2878</v>
      </c>
      <c r="C500" s="239">
        <v>-932400</v>
      </c>
      <c r="D500" s="235">
        <v>407.5514</v>
      </c>
      <c r="E500" s="235">
        <v>412.15</v>
      </c>
      <c r="F500" s="277"/>
    </row>
    <row r="502" spans="2:6" ht="15">
      <c r="B502" s="278" t="s">
        <v>2884</v>
      </c>
      <c r="C502" s="279">
        <v>0.69589999999999996</v>
      </c>
    </row>
    <row r="505" spans="2:6" ht="15">
      <c r="B505" s="280" t="s">
        <v>2887</v>
      </c>
      <c r="C505" s="281"/>
    </row>
    <row r="506" spans="2:6" ht="15.75">
      <c r="B506" s="282" t="s">
        <v>2885</v>
      </c>
      <c r="C506" s="283" t="s">
        <v>2886</v>
      </c>
    </row>
    <row r="507" spans="2:6" ht="15">
      <c r="B507" s="234" t="s">
        <v>2888</v>
      </c>
      <c r="C507" s="284">
        <v>1817</v>
      </c>
    </row>
    <row r="508" spans="2:6" ht="15">
      <c r="B508" s="234" t="s">
        <v>2889</v>
      </c>
      <c r="C508" s="284">
        <v>140</v>
      </c>
    </row>
    <row r="509" spans="2:6" ht="15">
      <c r="B509" s="234" t="s">
        <v>2890</v>
      </c>
      <c r="C509" s="284">
        <v>581</v>
      </c>
    </row>
    <row r="510" spans="2:6" ht="15">
      <c r="B510" s="234" t="s">
        <v>2891</v>
      </c>
      <c r="C510" s="284">
        <v>53</v>
      </c>
    </row>
    <row r="511" spans="2:6" ht="15">
      <c r="B511" s="234" t="s">
        <v>2892</v>
      </c>
      <c r="C511" s="284">
        <v>654</v>
      </c>
    </row>
    <row r="512" spans="2:6" ht="15">
      <c r="B512" s="234" t="s">
        <v>2893</v>
      </c>
      <c r="C512" s="284">
        <v>3</v>
      </c>
    </row>
    <row r="513" spans="2:3" ht="15">
      <c r="B513" s="234" t="s">
        <v>2894</v>
      </c>
      <c r="C513" s="284">
        <v>33</v>
      </c>
    </row>
    <row r="514" spans="2:3" ht="15">
      <c r="B514" s="234" t="s">
        <v>2895</v>
      </c>
      <c r="C514" s="284">
        <v>98</v>
      </c>
    </row>
    <row r="515" spans="2:3" ht="15">
      <c r="B515" s="234" t="s">
        <v>2896</v>
      </c>
      <c r="C515" s="284">
        <v>259</v>
      </c>
    </row>
    <row r="516" spans="2:3" ht="15">
      <c r="B516" s="234" t="s">
        <v>2897</v>
      </c>
      <c r="C516" s="284">
        <v>29</v>
      </c>
    </row>
    <row r="517" spans="2:3" ht="15">
      <c r="B517" s="234" t="s">
        <v>2898</v>
      </c>
      <c r="C517" s="284">
        <v>165</v>
      </c>
    </row>
    <row r="518" spans="2:3" ht="15">
      <c r="B518" s="234" t="s">
        <v>2899</v>
      </c>
      <c r="C518" s="284">
        <v>385</v>
      </c>
    </row>
    <row r="519" spans="2:3" ht="15">
      <c r="B519" s="234" t="s">
        <v>2900</v>
      </c>
      <c r="C519" s="284">
        <v>136</v>
      </c>
    </row>
    <row r="520" spans="2:3" ht="15">
      <c r="B520" s="234" t="s">
        <v>2901</v>
      </c>
      <c r="C520" s="284">
        <v>628</v>
      </c>
    </row>
    <row r="521" spans="2:3" ht="15">
      <c r="B521" s="234" t="s">
        <v>2902</v>
      </c>
      <c r="C521" s="284">
        <v>443</v>
      </c>
    </row>
    <row r="522" spans="2:3" ht="15">
      <c r="B522" s="234" t="s">
        <v>2903</v>
      </c>
      <c r="C522" s="284">
        <v>1610</v>
      </c>
    </row>
    <row r="523" spans="2:3" ht="15">
      <c r="B523" s="234" t="s">
        <v>2904</v>
      </c>
      <c r="C523" s="284">
        <v>110</v>
      </c>
    </row>
    <row r="524" spans="2:3" ht="15">
      <c r="B524" s="234" t="s">
        <v>2905</v>
      </c>
      <c r="C524" s="284">
        <v>100</v>
      </c>
    </row>
    <row r="525" spans="2:3" ht="15">
      <c r="B525" s="234" t="s">
        <v>2906</v>
      </c>
      <c r="C525" s="284">
        <v>85</v>
      </c>
    </row>
    <row r="526" spans="2:3" ht="15">
      <c r="B526" s="234" t="s">
        <v>2907</v>
      </c>
      <c r="C526" s="284">
        <v>373</v>
      </c>
    </row>
    <row r="527" spans="2:3" ht="15">
      <c r="B527" s="234" t="s">
        <v>2908</v>
      </c>
      <c r="C527" s="284">
        <v>116</v>
      </c>
    </row>
    <row r="528" spans="2:3" ht="15">
      <c r="B528" s="234" t="s">
        <v>2909</v>
      </c>
      <c r="C528" s="284">
        <v>639</v>
      </c>
    </row>
    <row r="529" spans="2:3" ht="15">
      <c r="B529" s="234" t="s">
        <v>2910</v>
      </c>
      <c r="C529" s="284">
        <v>1919</v>
      </c>
    </row>
    <row r="530" spans="2:3" ht="15">
      <c r="B530" s="234" t="s">
        <v>2911</v>
      </c>
      <c r="C530" s="284">
        <v>106</v>
      </c>
    </row>
    <row r="531" spans="2:3" ht="15">
      <c r="B531" s="234" t="s">
        <v>2912</v>
      </c>
      <c r="C531" s="284">
        <v>797</v>
      </c>
    </row>
    <row r="532" spans="2:3" ht="15">
      <c r="B532" s="234" t="s">
        <v>2913</v>
      </c>
      <c r="C532" s="284">
        <v>288</v>
      </c>
    </row>
    <row r="533" spans="2:3" ht="15">
      <c r="B533" s="234" t="s">
        <v>2914</v>
      </c>
      <c r="C533" s="284">
        <v>58000</v>
      </c>
    </row>
    <row r="534" spans="2:3" ht="15">
      <c r="B534" s="234" t="s">
        <v>2915</v>
      </c>
      <c r="C534" s="284">
        <v>318</v>
      </c>
    </row>
    <row r="535" spans="2:3" ht="15">
      <c r="B535" s="234" t="s">
        <v>2916</v>
      </c>
      <c r="C535" s="284">
        <v>1473</v>
      </c>
    </row>
    <row r="536" spans="2:3" ht="15">
      <c r="B536" s="234" t="s">
        <v>2917</v>
      </c>
      <c r="C536" s="284">
        <v>1015</v>
      </c>
    </row>
    <row r="537" spans="2:3" ht="15">
      <c r="B537" s="234" t="s">
        <v>2918</v>
      </c>
      <c r="C537" s="284">
        <v>686</v>
      </c>
    </row>
    <row r="538" spans="2:3" ht="15">
      <c r="B538" s="234" t="s">
        <v>2919</v>
      </c>
      <c r="C538" s="284">
        <v>5</v>
      </c>
    </row>
    <row r="539" spans="2:3" ht="15">
      <c r="B539" s="234" t="s">
        <v>2920</v>
      </c>
      <c r="C539" s="284">
        <v>201</v>
      </c>
    </row>
    <row r="540" spans="2:3" ht="15">
      <c r="B540" s="234" t="s">
        <v>2921</v>
      </c>
      <c r="C540" s="284">
        <v>542</v>
      </c>
    </row>
    <row r="541" spans="2:3" ht="15">
      <c r="B541" s="234" t="s">
        <v>2922</v>
      </c>
      <c r="C541" s="284">
        <v>235</v>
      </c>
    </row>
    <row r="542" spans="2:3" ht="15">
      <c r="B542" s="234" t="s">
        <v>2923</v>
      </c>
      <c r="C542" s="284">
        <v>376</v>
      </c>
    </row>
    <row r="543" spans="2:3" ht="15">
      <c r="B543" s="234" t="s">
        <v>2924</v>
      </c>
      <c r="C543" s="284">
        <v>120</v>
      </c>
    </row>
    <row r="544" spans="2:3" ht="15">
      <c r="B544" s="234" t="s">
        <v>2925</v>
      </c>
      <c r="C544" s="284">
        <v>391</v>
      </c>
    </row>
    <row r="545" spans="2:3" ht="15">
      <c r="B545" s="234" t="s">
        <v>2926</v>
      </c>
      <c r="C545" s="284">
        <v>125</v>
      </c>
    </row>
    <row r="546" spans="2:3" ht="15">
      <c r="B546" s="234" t="s">
        <v>2927</v>
      </c>
      <c r="C546" s="284">
        <v>408</v>
      </c>
    </row>
    <row r="547" spans="2:3" ht="15">
      <c r="B547" s="234" t="s">
        <v>2928</v>
      </c>
      <c r="C547" s="284">
        <v>269</v>
      </c>
    </row>
    <row r="548" spans="2:3" ht="15">
      <c r="B548" s="234" t="s">
        <v>2929</v>
      </c>
      <c r="C548" s="284">
        <v>303</v>
      </c>
    </row>
    <row r="549" spans="2:3" ht="15">
      <c r="B549" s="234" t="s">
        <v>2930</v>
      </c>
      <c r="C549" s="284">
        <v>2787</v>
      </c>
    </row>
    <row r="550" spans="2:3" ht="15">
      <c r="B550" s="234" t="s">
        <v>2931</v>
      </c>
      <c r="C550" s="284">
        <v>853</v>
      </c>
    </row>
    <row r="551" spans="2:3" ht="15">
      <c r="B551" s="234" t="s">
        <v>2932</v>
      </c>
      <c r="C551" s="284">
        <v>597</v>
      </c>
    </row>
    <row r="552" spans="2:3" ht="15">
      <c r="B552" s="234" t="s">
        <v>2933</v>
      </c>
      <c r="C552" s="284">
        <v>630</v>
      </c>
    </row>
    <row r="553" spans="2:3" ht="15">
      <c r="B553" s="234" t="s">
        <v>2934</v>
      </c>
      <c r="C553" s="284">
        <v>345</v>
      </c>
    </row>
    <row r="554" spans="2:3" ht="15">
      <c r="B554" s="234" t="s">
        <v>2935</v>
      </c>
      <c r="C554" s="284">
        <v>40</v>
      </c>
    </row>
    <row r="555" spans="2:3" ht="15">
      <c r="B555" s="234" t="s">
        <v>2936</v>
      </c>
      <c r="C555" s="284">
        <v>801</v>
      </c>
    </row>
    <row r="556" spans="2:3" ht="15">
      <c r="B556" s="234" t="s">
        <v>2937</v>
      </c>
      <c r="C556" s="284">
        <v>1151</v>
      </c>
    </row>
    <row r="557" spans="2:3" ht="15">
      <c r="B557" s="234" t="s">
        <v>2938</v>
      </c>
      <c r="C557" s="284">
        <v>120</v>
      </c>
    </row>
    <row r="558" spans="2:3" ht="15">
      <c r="B558" s="234" t="s">
        <v>2939</v>
      </c>
      <c r="C558" s="284">
        <v>182</v>
      </c>
    </row>
    <row r="559" spans="2:3" ht="15">
      <c r="B559" s="234" t="s">
        <v>2940</v>
      </c>
      <c r="C559" s="284">
        <v>651</v>
      </c>
    </row>
    <row r="560" spans="2:3" ht="15">
      <c r="B560" s="234" t="s">
        <v>2941</v>
      </c>
      <c r="C560" s="284">
        <v>2421</v>
      </c>
    </row>
    <row r="561" spans="2:3" ht="15">
      <c r="B561" s="234" t="s">
        <v>2942</v>
      </c>
      <c r="C561" s="284">
        <v>205</v>
      </c>
    </row>
    <row r="562" spans="2:3" ht="15">
      <c r="B562" s="234" t="s">
        <v>2943</v>
      </c>
      <c r="C562" s="284">
        <v>110000</v>
      </c>
    </row>
    <row r="563" spans="2:3" ht="15">
      <c r="B563" s="234" t="s">
        <v>2944</v>
      </c>
      <c r="C563" s="284">
        <v>161</v>
      </c>
    </row>
    <row r="564" spans="2:3" ht="15">
      <c r="B564" s="234" t="s">
        <v>2945</v>
      </c>
      <c r="C564" s="284">
        <v>514</v>
      </c>
    </row>
    <row r="565" spans="2:3" ht="15">
      <c r="B565" s="234" t="s">
        <v>2946</v>
      </c>
      <c r="C565" s="284">
        <v>49</v>
      </c>
    </row>
    <row r="566" spans="2:3" ht="15">
      <c r="B566" s="234" t="s">
        <v>2947</v>
      </c>
      <c r="C566" s="284">
        <v>576</v>
      </c>
    </row>
    <row r="567" spans="2:3" ht="15">
      <c r="B567" s="234" t="s">
        <v>2948</v>
      </c>
      <c r="C567" s="284">
        <v>495</v>
      </c>
    </row>
    <row r="568" spans="2:3" ht="15">
      <c r="B568" s="234" t="s">
        <v>2949</v>
      </c>
      <c r="C568" s="284">
        <v>553800</v>
      </c>
    </row>
    <row r="569" spans="2:3" ht="15">
      <c r="B569" s="234" t="s">
        <v>2950</v>
      </c>
      <c r="C569" s="284">
        <v>19</v>
      </c>
    </row>
    <row r="570" spans="2:3" ht="15">
      <c r="B570" s="234" t="s">
        <v>2951</v>
      </c>
      <c r="C570" s="284">
        <v>681</v>
      </c>
    </row>
    <row r="571" spans="2:3" ht="15">
      <c r="B571" s="234" t="s">
        <v>2952</v>
      </c>
      <c r="C571" s="284">
        <v>193</v>
      </c>
    </row>
    <row r="572" spans="2:3" ht="15">
      <c r="B572" s="234" t="s">
        <v>2953</v>
      </c>
      <c r="C572" s="284">
        <v>69</v>
      </c>
    </row>
    <row r="573" spans="2:3" ht="15">
      <c r="B573" s="234" t="s">
        <v>2954</v>
      </c>
      <c r="C573" s="284">
        <v>525</v>
      </c>
    </row>
    <row r="574" spans="2:3" ht="15">
      <c r="B574" s="234" t="s">
        <v>2955</v>
      </c>
      <c r="C574" s="284">
        <v>410</v>
      </c>
    </row>
    <row r="575" spans="2:3" ht="15">
      <c r="B575" s="234" t="s">
        <v>2956</v>
      </c>
      <c r="C575" s="284">
        <v>245</v>
      </c>
    </row>
    <row r="576" spans="2:3" ht="15">
      <c r="B576" s="234" t="s">
        <v>2957</v>
      </c>
      <c r="C576" s="284">
        <v>583</v>
      </c>
    </row>
    <row r="577" spans="2:3" ht="15">
      <c r="B577" s="234" t="s">
        <v>2958</v>
      </c>
      <c r="C577" s="284">
        <v>408</v>
      </c>
    </row>
    <row r="578" spans="2:3" ht="15">
      <c r="B578" s="234" t="s">
        <v>2959</v>
      </c>
      <c r="C578" s="284">
        <v>263</v>
      </c>
    </row>
    <row r="579" spans="2:3" ht="15">
      <c r="B579" s="234" t="s">
        <v>2960</v>
      </c>
      <c r="C579" s="284">
        <v>440</v>
      </c>
    </row>
    <row r="580" spans="2:3" ht="15">
      <c r="B580" s="234" t="s">
        <v>2961</v>
      </c>
      <c r="C580" s="284">
        <v>94</v>
      </c>
    </row>
    <row r="581" spans="2:3" ht="15">
      <c r="B581" s="234" t="s">
        <v>2962</v>
      </c>
      <c r="C581" s="284">
        <v>458</v>
      </c>
    </row>
    <row r="582" spans="2:3" ht="15">
      <c r="B582" s="234" t="s">
        <v>2963</v>
      </c>
      <c r="C582" s="284">
        <v>289</v>
      </c>
    </row>
    <row r="583" spans="2:3" ht="15">
      <c r="B583" s="234" t="s">
        <v>2964</v>
      </c>
      <c r="C583" s="284">
        <v>544</v>
      </c>
    </row>
    <row r="584" spans="2:3" ht="15">
      <c r="B584" s="234" t="s">
        <v>2965</v>
      </c>
      <c r="C584" s="284">
        <v>267</v>
      </c>
    </row>
    <row r="585" spans="2:3" ht="15">
      <c r="B585" s="234" t="s">
        <v>2966</v>
      </c>
      <c r="C585" s="284">
        <v>1245</v>
      </c>
    </row>
    <row r="586" spans="2:3" ht="15">
      <c r="B586" s="234" t="s">
        <v>2967</v>
      </c>
      <c r="C586" s="284">
        <v>1018</v>
      </c>
    </row>
    <row r="587" spans="2:3" ht="15">
      <c r="B587" s="234" t="s">
        <v>2968</v>
      </c>
      <c r="C587" s="284">
        <v>10</v>
      </c>
    </row>
    <row r="588" spans="2:3" ht="15">
      <c r="B588" s="234" t="s">
        <v>2969</v>
      </c>
      <c r="C588" s="284">
        <v>899</v>
      </c>
    </row>
    <row r="589" spans="2:3" ht="15">
      <c r="B589" s="234" t="s">
        <v>2970</v>
      </c>
      <c r="C589" s="284">
        <v>807</v>
      </c>
    </row>
    <row r="590" spans="2:3" ht="15">
      <c r="B590" s="234" t="s">
        <v>2971</v>
      </c>
      <c r="C590" s="284">
        <v>792</v>
      </c>
    </row>
    <row r="591" spans="2:3" ht="15">
      <c r="B591" s="234" t="s">
        <v>2972</v>
      </c>
      <c r="C591" s="284">
        <v>183</v>
      </c>
    </row>
    <row r="592" spans="2:3" ht="15">
      <c r="B592" s="234" t="s">
        <v>2973</v>
      </c>
      <c r="C592" s="284">
        <v>496</v>
      </c>
    </row>
    <row r="593" spans="2:3" ht="15">
      <c r="B593" s="234" t="s">
        <v>2974</v>
      </c>
      <c r="C593" s="284">
        <v>223</v>
      </c>
    </row>
    <row r="594" spans="2:3" ht="15">
      <c r="B594" s="234" t="s">
        <v>2975</v>
      </c>
      <c r="C594" s="284">
        <v>527</v>
      </c>
    </row>
    <row r="595" spans="2:3" ht="15">
      <c r="B595" s="234" t="s">
        <v>2976</v>
      </c>
      <c r="C595" s="284">
        <v>58</v>
      </c>
    </row>
    <row r="596" spans="2:3" ht="15">
      <c r="B596" s="234" t="s">
        <v>2977</v>
      </c>
      <c r="C596" s="284">
        <v>84</v>
      </c>
    </row>
    <row r="597" spans="2:3" ht="15">
      <c r="B597" s="234" t="s">
        <v>2978</v>
      </c>
      <c r="C597" s="284">
        <v>534</v>
      </c>
    </row>
    <row r="598" spans="2:3" ht="15">
      <c r="B598" s="234" t="s">
        <v>2979</v>
      </c>
      <c r="C598" s="284">
        <v>821</v>
      </c>
    </row>
    <row r="599" spans="2:3" ht="15">
      <c r="B599" s="234" t="s">
        <v>2980</v>
      </c>
      <c r="C599" s="284">
        <v>6750000</v>
      </c>
    </row>
    <row r="600" spans="2:3" ht="15">
      <c r="B600" s="234" t="s">
        <v>2981</v>
      </c>
      <c r="C600" s="284">
        <v>1021</v>
      </c>
    </row>
    <row r="601" spans="2:3" ht="15">
      <c r="B601" s="234" t="s">
        <v>2982</v>
      </c>
      <c r="C601" s="284">
        <v>912</v>
      </c>
    </row>
    <row r="602" spans="2:3" ht="15">
      <c r="B602" s="234" t="s">
        <v>2983</v>
      </c>
      <c r="C602" s="284">
        <v>109</v>
      </c>
    </row>
    <row r="603" spans="2:3" ht="15">
      <c r="B603" s="234" t="s">
        <v>2984</v>
      </c>
      <c r="C603" s="284">
        <v>898</v>
      </c>
    </row>
    <row r="604" spans="2:3" ht="15">
      <c r="B604" s="234" t="s">
        <v>2985</v>
      </c>
      <c r="C604" s="284">
        <v>618</v>
      </c>
    </row>
    <row r="605" spans="2:3" ht="15">
      <c r="B605" s="234" t="s">
        <v>2986</v>
      </c>
      <c r="C605" s="284">
        <v>377</v>
      </c>
    </row>
    <row r="606" spans="2:3" ht="15">
      <c r="B606" s="234" t="s">
        <v>2987</v>
      </c>
      <c r="C606" s="284">
        <v>157950</v>
      </c>
    </row>
    <row r="607" spans="2:3" ht="15">
      <c r="B607" s="234" t="s">
        <v>2988</v>
      </c>
      <c r="C607" s="284">
        <v>591600</v>
      </c>
    </row>
    <row r="608" spans="2:3" ht="15">
      <c r="B608" s="234" t="s">
        <v>2989</v>
      </c>
      <c r="C608" s="284">
        <v>790</v>
      </c>
    </row>
    <row r="609" spans="2:3" ht="15">
      <c r="B609" s="234" t="s">
        <v>2990</v>
      </c>
      <c r="C609" s="284">
        <v>660</v>
      </c>
    </row>
    <row r="610" spans="2:3" ht="15">
      <c r="B610" s="234" t="s">
        <v>2991</v>
      </c>
      <c r="C610" s="284">
        <v>1040</v>
      </c>
    </row>
    <row r="611" spans="2:3" ht="15">
      <c r="B611" s="234" t="s">
        <v>2992</v>
      </c>
      <c r="C611" s="284">
        <v>188</v>
      </c>
    </row>
    <row r="612" spans="2:3" ht="15">
      <c r="B612" s="234" t="s">
        <v>2993</v>
      </c>
      <c r="C612" s="284">
        <v>70</v>
      </c>
    </row>
    <row r="613" spans="2:3" ht="15">
      <c r="B613" s="234" t="s">
        <v>2994</v>
      </c>
      <c r="C613" s="284">
        <v>33</v>
      </c>
    </row>
    <row r="614" spans="2:3" ht="15">
      <c r="B614" s="234" t="s">
        <v>2995</v>
      </c>
      <c r="C614" s="284">
        <v>80</v>
      </c>
    </row>
    <row r="615" spans="2:3" ht="15">
      <c r="B615" s="234" t="s">
        <v>2996</v>
      </c>
      <c r="C615" s="284">
        <v>2008</v>
      </c>
    </row>
    <row r="616" spans="2:3" ht="15">
      <c r="B616" s="234" t="s">
        <v>2997</v>
      </c>
      <c r="C616" s="284">
        <v>23</v>
      </c>
    </row>
    <row r="617" spans="2:3" ht="15">
      <c r="B617" s="234" t="s">
        <v>2998</v>
      </c>
      <c r="C617" s="284">
        <v>678</v>
      </c>
    </row>
    <row r="618" spans="2:3" ht="15">
      <c r="B618" s="234" t="s">
        <v>2999</v>
      </c>
      <c r="C618" s="284">
        <v>207600</v>
      </c>
    </row>
    <row r="619" spans="2:3" ht="15">
      <c r="B619" s="234" t="s">
        <v>3000</v>
      </c>
      <c r="C619" s="284">
        <v>238</v>
      </c>
    </row>
    <row r="620" spans="2:3" ht="15">
      <c r="B620" s="234" t="s">
        <v>3001</v>
      </c>
      <c r="C620" s="284">
        <v>817</v>
      </c>
    </row>
    <row r="621" spans="2:3" ht="15">
      <c r="B621" s="234" t="s">
        <v>3002</v>
      </c>
      <c r="C621" s="284">
        <v>112</v>
      </c>
    </row>
    <row r="622" spans="2:3" ht="15">
      <c r="B622" s="234" t="s">
        <v>3003</v>
      </c>
      <c r="C622" s="284">
        <v>296</v>
      </c>
    </row>
    <row r="623" spans="2:3" ht="15">
      <c r="B623" s="234" t="s">
        <v>3004</v>
      </c>
      <c r="C623" s="284">
        <v>2</v>
      </c>
    </row>
    <row r="624" spans="2:3" ht="15">
      <c r="B624" s="234" t="s">
        <v>3005</v>
      </c>
      <c r="C624" s="284">
        <v>554</v>
      </c>
    </row>
    <row r="625" spans="2:3" ht="15">
      <c r="B625" s="234" t="s">
        <v>3006</v>
      </c>
      <c r="C625" s="284">
        <v>264</v>
      </c>
    </row>
    <row r="626" spans="2:3" ht="15">
      <c r="B626" s="234" t="s">
        <v>3007</v>
      </c>
      <c r="C626" s="284">
        <v>23</v>
      </c>
    </row>
    <row r="627" spans="2:3" ht="15">
      <c r="B627" s="234" t="s">
        <v>3008</v>
      </c>
      <c r="C627" s="284">
        <v>658</v>
      </c>
    </row>
    <row r="628" spans="2:3" ht="15">
      <c r="B628" s="234" t="s">
        <v>3009</v>
      </c>
      <c r="C628" s="284">
        <v>235</v>
      </c>
    </row>
    <row r="629" spans="2:3" ht="15">
      <c r="B629" s="234" t="s">
        <v>3010</v>
      </c>
      <c r="C629" s="284">
        <v>510</v>
      </c>
    </row>
    <row r="630" spans="2:3" ht="15">
      <c r="B630" s="234" t="s">
        <v>3011</v>
      </c>
      <c r="C630" s="284">
        <v>2352</v>
      </c>
    </row>
    <row r="631" spans="2:3" ht="15">
      <c r="B631" s="234" t="s">
        <v>3012</v>
      </c>
      <c r="C631" s="284">
        <v>109</v>
      </c>
    </row>
    <row r="632" spans="2:3" ht="15">
      <c r="B632" s="234" t="s">
        <v>3013</v>
      </c>
      <c r="C632" s="284">
        <v>34</v>
      </c>
    </row>
    <row r="633" spans="2:3" ht="15">
      <c r="B633" s="234" t="s">
        <v>3014</v>
      </c>
      <c r="C633" s="284">
        <v>33</v>
      </c>
    </row>
    <row r="634" spans="2:3" ht="15">
      <c r="B634" s="234" t="s">
        <v>3015</v>
      </c>
      <c r="C634" s="284">
        <v>532</v>
      </c>
    </row>
    <row r="635" spans="2:3" ht="15">
      <c r="B635" s="234" t="s">
        <v>3016</v>
      </c>
      <c r="C635" s="284">
        <v>296</v>
      </c>
    </row>
    <row r="636" spans="2:3" ht="15">
      <c r="B636" s="234" t="s">
        <v>3017</v>
      </c>
      <c r="C636" s="284">
        <v>281</v>
      </c>
    </row>
    <row r="637" spans="2:3" ht="15">
      <c r="B637" s="234" t="s">
        <v>3018</v>
      </c>
      <c r="C637" s="284">
        <v>166</v>
      </c>
    </row>
    <row r="638" spans="2:3" ht="15">
      <c r="B638" s="234" t="s">
        <v>3019</v>
      </c>
      <c r="C638" s="284">
        <v>757</v>
      </c>
    </row>
    <row r="639" spans="2:3" ht="15">
      <c r="B639" s="234" t="s">
        <v>3020</v>
      </c>
      <c r="C639" s="284">
        <v>2048</v>
      </c>
    </row>
    <row r="640" spans="2:3" ht="15">
      <c r="B640" s="234" t="s">
        <v>3021</v>
      </c>
      <c r="C640" s="284">
        <v>254</v>
      </c>
    </row>
    <row r="641" spans="2:3" ht="15">
      <c r="B641" s="234" t="s">
        <v>3022</v>
      </c>
      <c r="C641" s="284">
        <v>562</v>
      </c>
    </row>
    <row r="642" spans="2:3" ht="15">
      <c r="B642" s="234" t="s">
        <v>3023</v>
      </c>
      <c r="C642" s="284">
        <v>200</v>
      </c>
    </row>
    <row r="643" spans="2:3" ht="15">
      <c r="B643" s="234" t="s">
        <v>3024</v>
      </c>
      <c r="C643" s="284">
        <v>49</v>
      </c>
    </row>
    <row r="644" spans="2:3" ht="15">
      <c r="B644" s="234" t="s">
        <v>3025</v>
      </c>
      <c r="C644" s="284">
        <v>271</v>
      </c>
    </row>
    <row r="645" spans="2:3" ht="15">
      <c r="B645" s="234" t="s">
        <v>3026</v>
      </c>
      <c r="C645" s="284">
        <v>306</v>
      </c>
    </row>
    <row r="646" spans="2:3" ht="15">
      <c r="B646" s="234" t="s">
        <v>3027</v>
      </c>
      <c r="C646" s="284">
        <v>515</v>
      </c>
    </row>
    <row r="647" spans="2:3" ht="15">
      <c r="B647" s="234" t="s">
        <v>3028</v>
      </c>
      <c r="C647" s="284">
        <v>161</v>
      </c>
    </row>
    <row r="648" spans="2:3" ht="15">
      <c r="B648" s="234" t="s">
        <v>3029</v>
      </c>
      <c r="C648" s="284">
        <v>77</v>
      </c>
    </row>
    <row r="649" spans="2:3" ht="15">
      <c r="B649" s="234" t="s">
        <v>3030</v>
      </c>
      <c r="C649" s="284">
        <v>694</v>
      </c>
    </row>
    <row r="650" spans="2:3" ht="15">
      <c r="B650" s="234" t="s">
        <v>3031</v>
      </c>
      <c r="C650" s="284">
        <v>12</v>
      </c>
    </row>
    <row r="651" spans="2:3" ht="15">
      <c r="B651" s="234" t="s">
        <v>3032</v>
      </c>
      <c r="C651" s="284">
        <v>184</v>
      </c>
    </row>
    <row r="652" spans="2:3" ht="15">
      <c r="B652" s="234" t="s">
        <v>3033</v>
      </c>
      <c r="C652" s="284">
        <v>617</v>
      </c>
    </row>
    <row r="653" spans="2:3" ht="15">
      <c r="B653" s="234" t="s">
        <v>3034</v>
      </c>
      <c r="C653" s="284">
        <v>89</v>
      </c>
    </row>
    <row r="654" spans="2:3" ht="15">
      <c r="B654" s="234" t="s">
        <v>3035</v>
      </c>
      <c r="C654" s="284">
        <v>539</v>
      </c>
    </row>
    <row r="655" spans="2:3" ht="15">
      <c r="B655" s="234" t="s">
        <v>3036</v>
      </c>
      <c r="C655" s="284">
        <v>357</v>
      </c>
    </row>
    <row r="656" spans="2:3" ht="15">
      <c r="B656" s="234" t="s">
        <v>3037</v>
      </c>
      <c r="C656" s="284">
        <v>72</v>
      </c>
    </row>
    <row r="657" spans="2:3" ht="15">
      <c r="B657" s="234" t="s">
        <v>3038</v>
      </c>
      <c r="C657" s="284">
        <v>50</v>
      </c>
    </row>
    <row r="658" spans="2:3" ht="15">
      <c r="B658" s="234" t="s">
        <v>3039</v>
      </c>
      <c r="C658" s="284">
        <v>41</v>
      </c>
    </row>
    <row r="659" spans="2:3" ht="15">
      <c r="B659" s="234" t="s">
        <v>3040</v>
      </c>
      <c r="C659" s="284">
        <v>7</v>
      </c>
    </row>
    <row r="660" spans="2:3" ht="15">
      <c r="B660" s="234" t="s">
        <v>3041</v>
      </c>
      <c r="C660" s="284">
        <v>11</v>
      </c>
    </row>
    <row r="661" spans="2:3" ht="15">
      <c r="B661" s="234" t="s">
        <v>3042</v>
      </c>
      <c r="C661" s="284">
        <v>4</v>
      </c>
    </row>
    <row r="662" spans="2:3" ht="15">
      <c r="B662" s="234" t="s">
        <v>3043</v>
      </c>
      <c r="C662" s="284">
        <v>72</v>
      </c>
    </row>
    <row r="663" spans="2:3" ht="15">
      <c r="B663" s="234" t="s">
        <v>3044</v>
      </c>
      <c r="C663" s="284">
        <v>6</v>
      </c>
    </row>
    <row r="664" spans="2:3" ht="15">
      <c r="B664" s="234" t="s">
        <v>3045</v>
      </c>
      <c r="C664" s="284">
        <v>45</v>
      </c>
    </row>
    <row r="665" spans="2:3" ht="15">
      <c r="B665" s="234" t="s">
        <v>3046</v>
      </c>
      <c r="C665" s="284">
        <v>384</v>
      </c>
    </row>
    <row r="666" spans="2:3" ht="15">
      <c r="B666" s="234" t="s">
        <v>3047</v>
      </c>
      <c r="C666" s="284">
        <v>115</v>
      </c>
    </row>
    <row r="667" spans="2:3" ht="15">
      <c r="B667" s="234" t="s">
        <v>3048</v>
      </c>
      <c r="C667" s="284">
        <v>150</v>
      </c>
    </row>
    <row r="668" spans="2:3" ht="15">
      <c r="B668" s="234" t="s">
        <v>3049</v>
      </c>
      <c r="C668" s="284">
        <v>72</v>
      </c>
    </row>
    <row r="669" spans="2:3" ht="15">
      <c r="B669" s="234" t="s">
        <v>3050</v>
      </c>
      <c r="C669" s="284">
        <v>21</v>
      </c>
    </row>
    <row r="670" spans="2:3" ht="15">
      <c r="B670" s="234" t="s">
        <v>3051</v>
      </c>
      <c r="C670" s="284">
        <v>217</v>
      </c>
    </row>
    <row r="671" spans="2:3" ht="15">
      <c r="B671" s="234" t="s">
        <v>3052</v>
      </c>
      <c r="C671" s="284">
        <v>358</v>
      </c>
    </row>
    <row r="672" spans="2:3" ht="15">
      <c r="B672" s="234" t="s">
        <v>3053</v>
      </c>
      <c r="C672" s="284">
        <v>187</v>
      </c>
    </row>
    <row r="673" spans="2:3" ht="15">
      <c r="B673" s="234" t="s">
        <v>3054</v>
      </c>
      <c r="C673" s="284">
        <v>81</v>
      </c>
    </row>
    <row r="674" spans="2:3" ht="15">
      <c r="B674" s="234" t="s">
        <v>3055</v>
      </c>
      <c r="C674" s="284">
        <v>124</v>
      </c>
    </row>
    <row r="675" spans="2:3" ht="15">
      <c r="B675" s="234" t="s">
        <v>3056</v>
      </c>
      <c r="C675" s="284">
        <v>29</v>
      </c>
    </row>
    <row r="676" spans="2:3" ht="15">
      <c r="B676" s="234" t="s">
        <v>3057</v>
      </c>
      <c r="C676" s="284">
        <v>9</v>
      </c>
    </row>
    <row r="677" spans="2:3" ht="15">
      <c r="B677" s="234" t="s">
        <v>3058</v>
      </c>
      <c r="C677" s="284">
        <v>1601</v>
      </c>
    </row>
    <row r="678" spans="2:3" ht="15">
      <c r="B678" s="234" t="s">
        <v>3059</v>
      </c>
      <c r="C678" s="284">
        <v>14</v>
      </c>
    </row>
    <row r="679" spans="2:3" ht="15">
      <c r="B679" s="234" t="s">
        <v>3060</v>
      </c>
      <c r="C679" s="284">
        <v>4400</v>
      </c>
    </row>
    <row r="680" spans="2:3" ht="15">
      <c r="B680" s="234" t="s">
        <v>3061</v>
      </c>
      <c r="C680" s="284">
        <v>48</v>
      </c>
    </row>
    <row r="681" spans="2:3" ht="15">
      <c r="B681" s="234" t="s">
        <v>3062</v>
      </c>
      <c r="C681" s="284">
        <v>5</v>
      </c>
    </row>
    <row r="682" spans="2:3" ht="15">
      <c r="B682" s="234" t="s">
        <v>3063</v>
      </c>
      <c r="C682" s="284">
        <v>9</v>
      </c>
    </row>
    <row r="683" spans="2:3" ht="15">
      <c r="B683" s="234" t="s">
        <v>3064</v>
      </c>
      <c r="C683" s="284">
        <v>9</v>
      </c>
    </row>
    <row r="684" spans="2:3" ht="15">
      <c r="B684" s="234" t="s">
        <v>3065</v>
      </c>
      <c r="C684" s="284">
        <v>22</v>
      </c>
    </row>
    <row r="685" spans="2:3" ht="15">
      <c r="B685" s="234" t="s">
        <v>3066</v>
      </c>
      <c r="C685" s="284">
        <v>58</v>
      </c>
    </row>
    <row r="686" spans="2:3" ht="15">
      <c r="B686" s="234" t="s">
        <v>3067</v>
      </c>
      <c r="C686" s="284">
        <v>1031</v>
      </c>
    </row>
    <row r="687" spans="2:3" ht="15">
      <c r="B687" s="234" t="s">
        <v>3068</v>
      </c>
      <c r="C687" s="284">
        <v>135</v>
      </c>
    </row>
    <row r="688" spans="2:3" ht="15">
      <c r="B688" s="234" t="s">
        <v>3069</v>
      </c>
      <c r="C688" s="284">
        <v>21</v>
      </c>
    </row>
    <row r="689" spans="2:3" ht="15">
      <c r="B689" s="234" t="s">
        <v>3070</v>
      </c>
      <c r="C689" s="284">
        <v>43</v>
      </c>
    </row>
    <row r="690" spans="2:3" ht="15">
      <c r="B690" s="234" t="s">
        <v>3071</v>
      </c>
      <c r="C690" s="284">
        <v>97</v>
      </c>
    </row>
    <row r="691" spans="2:3" ht="15">
      <c r="B691" s="234" t="s">
        <v>3072</v>
      </c>
      <c r="C691" s="284">
        <v>24</v>
      </c>
    </row>
    <row r="692" spans="2:3" ht="15">
      <c r="B692" s="234" t="s">
        <v>3073</v>
      </c>
      <c r="C692" s="284">
        <v>97</v>
      </c>
    </row>
    <row r="693" spans="2:3" ht="15">
      <c r="B693" s="234" t="s">
        <v>3074</v>
      </c>
      <c r="C693" s="284">
        <v>45</v>
      </c>
    </row>
    <row r="694" spans="2:3" ht="15">
      <c r="B694" s="234" t="s">
        <v>3075</v>
      </c>
      <c r="C694" s="284">
        <v>63</v>
      </c>
    </row>
    <row r="695" spans="2:3" ht="15">
      <c r="B695" s="234" t="s">
        <v>3076</v>
      </c>
      <c r="C695" s="284">
        <v>52</v>
      </c>
    </row>
    <row r="696" spans="2:3" ht="15">
      <c r="B696" s="234" t="s">
        <v>3077</v>
      </c>
      <c r="C696" s="284">
        <v>107</v>
      </c>
    </row>
    <row r="697" spans="2:3" ht="15">
      <c r="B697" s="234" t="s">
        <v>3078</v>
      </c>
      <c r="C697" s="284">
        <v>13</v>
      </c>
    </row>
    <row r="698" spans="2:3" ht="15">
      <c r="B698" s="234" t="s">
        <v>3079</v>
      </c>
      <c r="C698" s="284">
        <v>14</v>
      </c>
    </row>
    <row r="699" spans="2:3" ht="15">
      <c r="B699" s="234" t="s">
        <v>3080</v>
      </c>
      <c r="C699" s="284">
        <v>118</v>
      </c>
    </row>
    <row r="700" spans="2:3" ht="15">
      <c r="B700" s="234" t="s">
        <v>3081</v>
      </c>
      <c r="C700" s="284">
        <v>41</v>
      </c>
    </row>
    <row r="701" spans="2:3" ht="15">
      <c r="B701" s="234" t="s">
        <v>3082</v>
      </c>
      <c r="C701" s="284">
        <v>38</v>
      </c>
    </row>
    <row r="702" spans="2:3" ht="15">
      <c r="B702" s="234" t="s">
        <v>3083</v>
      </c>
      <c r="C702" s="284">
        <v>12</v>
      </c>
    </row>
    <row r="703" spans="2:3" ht="15">
      <c r="B703" s="234" t="s">
        <v>3084</v>
      </c>
      <c r="C703" s="284">
        <v>30</v>
      </c>
    </row>
    <row r="704" spans="2:3" ht="15">
      <c r="B704" s="234" t="s">
        <v>3085</v>
      </c>
      <c r="C704" s="284">
        <v>48</v>
      </c>
    </row>
    <row r="705" spans="2:3" ht="15">
      <c r="B705" s="234" t="s">
        <v>3086</v>
      </c>
      <c r="C705" s="284">
        <v>6</v>
      </c>
    </row>
    <row r="706" spans="2:3" ht="15">
      <c r="B706" s="234" t="s">
        <v>3087</v>
      </c>
      <c r="C706" s="284">
        <v>38</v>
      </c>
    </row>
    <row r="707" spans="2:3" ht="15">
      <c r="B707" s="234" t="s">
        <v>3088</v>
      </c>
      <c r="C707" s="284">
        <v>3</v>
      </c>
    </row>
    <row r="708" spans="2:3" ht="15">
      <c r="B708" s="234" t="s">
        <v>3089</v>
      </c>
      <c r="C708" s="284">
        <v>62</v>
      </c>
    </row>
    <row r="709" spans="2:3" ht="15">
      <c r="B709" s="234" t="s">
        <v>3090</v>
      </c>
      <c r="C709" s="284">
        <v>213200</v>
      </c>
    </row>
    <row r="710" spans="2:3" ht="15">
      <c r="B710" s="234" t="s">
        <v>3091</v>
      </c>
      <c r="C710" s="284">
        <v>8</v>
      </c>
    </row>
    <row r="711" spans="2:3" ht="15">
      <c r="B711" s="234" t="s">
        <v>3092</v>
      </c>
      <c r="C711" s="284">
        <v>145</v>
      </c>
    </row>
    <row r="712" spans="2:3" ht="15">
      <c r="B712" s="234" t="s">
        <v>3093</v>
      </c>
      <c r="C712" s="284">
        <v>4</v>
      </c>
    </row>
    <row r="713" spans="2:3" ht="15">
      <c r="B713" s="234" t="s">
        <v>3094</v>
      </c>
      <c r="C713" s="284">
        <v>324</v>
      </c>
    </row>
    <row r="714" spans="2:3" ht="15">
      <c r="B714" s="234" t="s">
        <v>3095</v>
      </c>
      <c r="C714" s="284">
        <v>94</v>
      </c>
    </row>
    <row r="715" spans="2:3" ht="15">
      <c r="B715" s="234" t="s">
        <v>3096</v>
      </c>
      <c r="C715" s="284">
        <v>79</v>
      </c>
    </row>
    <row r="716" spans="2:3" ht="15">
      <c r="B716" s="234" t="s">
        <v>3097</v>
      </c>
      <c r="C716" s="284">
        <v>20</v>
      </c>
    </row>
    <row r="717" spans="2:3" ht="15">
      <c r="B717" s="234" t="s">
        <v>3098</v>
      </c>
      <c r="C717" s="284">
        <v>68</v>
      </c>
    </row>
    <row r="718" spans="2:3" ht="15">
      <c r="B718" s="234" t="s">
        <v>3099</v>
      </c>
      <c r="C718" s="284">
        <v>7</v>
      </c>
    </row>
    <row r="719" spans="2:3" ht="15">
      <c r="B719" s="234" t="s">
        <v>3100</v>
      </c>
      <c r="C719" s="284">
        <v>332</v>
      </c>
    </row>
    <row r="720" spans="2:3" ht="15">
      <c r="B720" s="234" t="s">
        <v>3101</v>
      </c>
      <c r="C720" s="284">
        <v>37</v>
      </c>
    </row>
    <row r="721" spans="2:3" ht="15">
      <c r="B721" s="234" t="s">
        <v>3102</v>
      </c>
      <c r="C721" s="284">
        <v>156</v>
      </c>
    </row>
    <row r="722" spans="2:3" ht="15">
      <c r="B722" s="234" t="s">
        <v>3103</v>
      </c>
      <c r="C722" s="284">
        <v>32</v>
      </c>
    </row>
    <row r="723" spans="2:3" ht="15">
      <c r="B723" s="234" t="s">
        <v>3104</v>
      </c>
      <c r="C723" s="284">
        <v>41</v>
      </c>
    </row>
    <row r="724" spans="2:3" ht="15">
      <c r="B724" s="234" t="s">
        <v>3105</v>
      </c>
      <c r="C724" s="284">
        <v>22</v>
      </c>
    </row>
    <row r="725" spans="2:3" ht="15">
      <c r="B725" s="234" t="s">
        <v>3106</v>
      </c>
      <c r="C725" s="284">
        <v>55</v>
      </c>
    </row>
    <row r="726" spans="2:3" ht="15">
      <c r="B726" s="234" t="s">
        <v>3107</v>
      </c>
      <c r="C726" s="284">
        <v>19</v>
      </c>
    </row>
    <row r="727" spans="2:3" ht="15">
      <c r="B727" s="234" t="s">
        <v>3108</v>
      </c>
      <c r="C727" s="284">
        <v>28</v>
      </c>
    </row>
    <row r="728" spans="2:3" ht="15">
      <c r="B728" s="234" t="s">
        <v>3109</v>
      </c>
      <c r="C728" s="284">
        <v>10</v>
      </c>
    </row>
    <row r="729" spans="2:3" ht="15">
      <c r="B729" s="234" t="s">
        <v>3110</v>
      </c>
      <c r="C729" s="284">
        <v>63</v>
      </c>
    </row>
    <row r="730" spans="2:3" ht="15">
      <c r="B730" s="234" t="s">
        <v>3111</v>
      </c>
      <c r="C730" s="284">
        <v>68</v>
      </c>
    </row>
    <row r="731" spans="2:3" ht="15">
      <c r="B731" s="234" t="s">
        <v>3112</v>
      </c>
      <c r="C731" s="284">
        <v>4</v>
      </c>
    </row>
    <row r="732" spans="2:3" ht="15">
      <c r="B732" s="234" t="s">
        <v>3113</v>
      </c>
      <c r="C732" s="284">
        <v>29</v>
      </c>
    </row>
    <row r="733" spans="2:3" ht="15">
      <c r="B733" s="234" t="s">
        <v>3114</v>
      </c>
      <c r="C733" s="284">
        <v>162</v>
      </c>
    </row>
    <row r="734" spans="2:3" ht="15">
      <c r="B734" s="234" t="s">
        <v>3115</v>
      </c>
      <c r="C734" s="284">
        <v>93</v>
      </c>
    </row>
    <row r="735" spans="2:3" ht="15">
      <c r="B735" s="234" t="s">
        <v>3116</v>
      </c>
      <c r="C735" s="284">
        <v>16</v>
      </c>
    </row>
    <row r="736" spans="2:3" ht="15">
      <c r="B736" s="234" t="s">
        <v>3117</v>
      </c>
      <c r="C736" s="284">
        <v>20</v>
      </c>
    </row>
    <row r="737" spans="2:3" ht="15">
      <c r="B737" s="234" t="s">
        <v>3118</v>
      </c>
      <c r="C737" s="284">
        <v>4</v>
      </c>
    </row>
    <row r="738" spans="2:3" ht="15">
      <c r="B738" s="234" t="s">
        <v>3119</v>
      </c>
      <c r="C738" s="284">
        <v>7400</v>
      </c>
    </row>
    <row r="739" spans="2:3" ht="15">
      <c r="B739" s="234" t="s">
        <v>3120</v>
      </c>
      <c r="C739" s="284">
        <v>1</v>
      </c>
    </row>
    <row r="740" spans="2:3" ht="15">
      <c r="B740" s="234" t="s">
        <v>3121</v>
      </c>
      <c r="C740" s="284">
        <v>1</v>
      </c>
    </row>
    <row r="741" spans="2:3" ht="15">
      <c r="B741" s="234" t="s">
        <v>3122</v>
      </c>
      <c r="C741" s="284">
        <v>171</v>
      </c>
    </row>
    <row r="742" spans="2:3" ht="15">
      <c r="B742" s="234" t="s">
        <v>3123</v>
      </c>
      <c r="C742" s="284">
        <v>12</v>
      </c>
    </row>
    <row r="743" spans="2:3" ht="15">
      <c r="B743" s="234" t="s">
        <v>3124</v>
      </c>
      <c r="C743" s="284">
        <v>4</v>
      </c>
    </row>
    <row r="744" spans="2:3" ht="15">
      <c r="B744" s="234" t="s">
        <v>3125</v>
      </c>
      <c r="C744" s="284">
        <v>9</v>
      </c>
    </row>
    <row r="745" spans="2:3" ht="15">
      <c r="B745" s="234" t="s">
        <v>3126</v>
      </c>
      <c r="C745" s="284">
        <v>6</v>
      </c>
    </row>
    <row r="746" spans="2:3" ht="15">
      <c r="B746" s="234" t="s">
        <v>3127</v>
      </c>
      <c r="C746" s="284">
        <v>19</v>
      </c>
    </row>
    <row r="747" spans="2:3" ht="15">
      <c r="B747" s="234" t="s">
        <v>3128</v>
      </c>
      <c r="C747" s="284">
        <v>28</v>
      </c>
    </row>
    <row r="748" spans="2:3" ht="15">
      <c r="B748" s="234" t="s">
        <v>3129</v>
      </c>
      <c r="C748" s="284">
        <v>19</v>
      </c>
    </row>
    <row r="749" spans="2:3" ht="15">
      <c r="B749" s="234" t="s">
        <v>3130</v>
      </c>
      <c r="C749" s="284">
        <v>1</v>
      </c>
    </row>
    <row r="750" spans="2:3" ht="15">
      <c r="B750" s="234" t="s">
        <v>3131</v>
      </c>
      <c r="C750" s="284">
        <v>17</v>
      </c>
    </row>
    <row r="751" spans="2:3" ht="15">
      <c r="B751" s="234" t="s">
        <v>3132</v>
      </c>
      <c r="C751" s="284">
        <v>4</v>
      </c>
    </row>
    <row r="752" spans="2:3" ht="15">
      <c r="B752" s="234" t="s">
        <v>3133</v>
      </c>
      <c r="C752" s="284">
        <v>133</v>
      </c>
    </row>
    <row r="753" spans="2:3" ht="15">
      <c r="B753" s="234" t="s">
        <v>3134</v>
      </c>
      <c r="C753" s="284">
        <v>15</v>
      </c>
    </row>
    <row r="754" spans="2:3" ht="15">
      <c r="B754" s="234" t="s">
        <v>3135</v>
      </c>
      <c r="C754" s="284">
        <v>23</v>
      </c>
    </row>
    <row r="755" spans="2:3" ht="15">
      <c r="B755" s="234" t="s">
        <v>3136</v>
      </c>
      <c r="C755" s="284">
        <v>6825</v>
      </c>
    </row>
    <row r="756" spans="2:3" ht="15">
      <c r="B756" s="234" t="s">
        <v>3137</v>
      </c>
      <c r="C756" s="284">
        <v>31</v>
      </c>
    </row>
    <row r="757" spans="2:3" ht="15">
      <c r="B757" s="234" t="s">
        <v>3138</v>
      </c>
      <c r="C757" s="284">
        <v>29</v>
      </c>
    </row>
    <row r="758" spans="2:3" ht="15">
      <c r="B758" s="234" t="s">
        <v>3139</v>
      </c>
      <c r="C758" s="284">
        <v>49</v>
      </c>
    </row>
    <row r="759" spans="2:3" ht="15">
      <c r="B759" s="234" t="s">
        <v>3140</v>
      </c>
      <c r="C759" s="284">
        <v>14</v>
      </c>
    </row>
    <row r="760" spans="2:3" ht="15">
      <c r="B760" s="234" t="s">
        <v>3141</v>
      </c>
      <c r="C760" s="284">
        <v>78</v>
      </c>
    </row>
    <row r="761" spans="2:3" ht="15">
      <c r="B761" s="234" t="s">
        <v>3142</v>
      </c>
      <c r="C761" s="284">
        <v>27</v>
      </c>
    </row>
    <row r="762" spans="2:3" ht="15">
      <c r="B762" s="234" t="s">
        <v>3143</v>
      </c>
      <c r="C762" s="284">
        <v>59</v>
      </c>
    </row>
    <row r="763" spans="2:3" ht="15">
      <c r="B763" s="234" t="s">
        <v>3144</v>
      </c>
      <c r="C763" s="284">
        <v>20</v>
      </c>
    </row>
    <row r="764" spans="2:3" ht="15">
      <c r="B764" s="234" t="s">
        <v>3145</v>
      </c>
      <c r="C764" s="284">
        <v>33</v>
      </c>
    </row>
    <row r="765" spans="2:3" ht="15">
      <c r="B765" s="234" t="s">
        <v>3146</v>
      </c>
      <c r="C765" s="284">
        <v>151</v>
      </c>
    </row>
    <row r="766" spans="2:3" ht="15">
      <c r="B766" s="234" t="s">
        <v>3147</v>
      </c>
      <c r="C766" s="284">
        <v>8</v>
      </c>
    </row>
    <row r="767" spans="2:3" ht="15">
      <c r="B767" s="234" t="s">
        <v>3148</v>
      </c>
      <c r="C767" s="284">
        <v>17</v>
      </c>
    </row>
    <row r="768" spans="2:3" ht="15">
      <c r="B768" s="234" t="s">
        <v>3149</v>
      </c>
      <c r="C768" s="284">
        <v>71</v>
      </c>
    </row>
    <row r="769" spans="2:3" ht="15">
      <c r="B769" s="234" t="s">
        <v>3150</v>
      </c>
      <c r="C769" s="284">
        <v>20000</v>
      </c>
    </row>
    <row r="770" spans="2:3" ht="15">
      <c r="B770" s="234" t="s">
        <v>3151</v>
      </c>
      <c r="C770" s="284">
        <v>12</v>
      </c>
    </row>
    <row r="771" spans="2:3" ht="15">
      <c r="B771" s="234" t="s">
        <v>3152</v>
      </c>
      <c r="C771" s="284">
        <v>25</v>
      </c>
    </row>
    <row r="772" spans="2:3" ht="15">
      <c r="B772" s="234" t="s">
        <v>3153</v>
      </c>
      <c r="C772" s="284">
        <v>35</v>
      </c>
    </row>
    <row r="773" spans="2:3" ht="15">
      <c r="B773" s="234" t="s">
        <v>3154</v>
      </c>
      <c r="C773" s="284">
        <v>90</v>
      </c>
    </row>
    <row r="774" spans="2:3" ht="15">
      <c r="B774" s="234" t="s">
        <v>3155</v>
      </c>
      <c r="C774" s="284">
        <v>36</v>
      </c>
    </row>
    <row r="775" spans="2:3" ht="15">
      <c r="B775" s="234" t="s">
        <v>3156</v>
      </c>
      <c r="C775" s="284">
        <v>2</v>
      </c>
    </row>
    <row r="776" spans="2:3" ht="15">
      <c r="B776" s="234" t="s">
        <v>3157</v>
      </c>
      <c r="C776" s="284">
        <v>10</v>
      </c>
    </row>
    <row r="777" spans="2:3" ht="15">
      <c r="B777" s="234" t="s">
        <v>3158</v>
      </c>
      <c r="C777" s="284">
        <v>5</v>
      </c>
    </row>
    <row r="778" spans="2:3" ht="15">
      <c r="B778" s="234" t="s">
        <v>3159</v>
      </c>
      <c r="C778" s="284">
        <v>8</v>
      </c>
    </row>
    <row r="781" spans="2:3" ht="15.75">
      <c r="B781" s="282" t="s">
        <v>3160</v>
      </c>
      <c r="C781" s="283" t="s">
        <v>2886</v>
      </c>
    </row>
    <row r="782" spans="2:3" ht="15">
      <c r="B782" s="234" t="s">
        <v>2888</v>
      </c>
      <c r="C782" s="284">
        <v>1817</v>
      </c>
    </row>
    <row r="783" spans="2:3" ht="15">
      <c r="B783" s="234" t="s">
        <v>2889</v>
      </c>
      <c r="C783" s="284">
        <v>140</v>
      </c>
    </row>
    <row r="784" spans="2:3" ht="15">
      <c r="B784" s="234" t="s">
        <v>2890</v>
      </c>
      <c r="C784" s="284">
        <v>581</v>
      </c>
    </row>
    <row r="785" spans="2:3" ht="15">
      <c r="B785" s="234" t="s">
        <v>2891</v>
      </c>
      <c r="C785" s="284">
        <v>53</v>
      </c>
    </row>
    <row r="786" spans="2:3" ht="15">
      <c r="B786" s="234" t="s">
        <v>2892</v>
      </c>
      <c r="C786" s="284">
        <v>654</v>
      </c>
    </row>
    <row r="787" spans="2:3" ht="15">
      <c r="B787" s="234" t="s">
        <v>2893</v>
      </c>
      <c r="C787" s="284">
        <v>3</v>
      </c>
    </row>
    <row r="788" spans="2:3" ht="15">
      <c r="B788" s="234" t="s">
        <v>2894</v>
      </c>
      <c r="C788" s="284">
        <v>33</v>
      </c>
    </row>
    <row r="789" spans="2:3" ht="15">
      <c r="B789" s="234" t="s">
        <v>2895</v>
      </c>
      <c r="C789" s="284">
        <v>98</v>
      </c>
    </row>
    <row r="790" spans="2:3" ht="15">
      <c r="B790" s="234" t="s">
        <v>2896</v>
      </c>
      <c r="C790" s="284">
        <v>259</v>
      </c>
    </row>
    <row r="791" spans="2:3" ht="15">
      <c r="B791" s="234" t="s">
        <v>2897</v>
      </c>
      <c r="C791" s="284">
        <v>29</v>
      </c>
    </row>
    <row r="792" spans="2:3" ht="15">
      <c r="B792" s="234" t="s">
        <v>2898</v>
      </c>
      <c r="C792" s="284">
        <v>165</v>
      </c>
    </row>
    <row r="793" spans="2:3" ht="15">
      <c r="B793" s="234" t="s">
        <v>2899</v>
      </c>
      <c r="C793" s="284">
        <v>385</v>
      </c>
    </row>
    <row r="794" spans="2:3" ht="15">
      <c r="B794" s="234" t="s">
        <v>2900</v>
      </c>
      <c r="C794" s="284">
        <v>136</v>
      </c>
    </row>
    <row r="795" spans="2:3" ht="15">
      <c r="B795" s="234" t="s">
        <v>2901</v>
      </c>
      <c r="C795" s="284">
        <v>628</v>
      </c>
    </row>
    <row r="796" spans="2:3" ht="15">
      <c r="B796" s="234" t="s">
        <v>2902</v>
      </c>
      <c r="C796" s="284">
        <v>443</v>
      </c>
    </row>
    <row r="797" spans="2:3" ht="15">
      <c r="B797" s="234" t="s">
        <v>2903</v>
      </c>
      <c r="C797" s="284">
        <v>1610</v>
      </c>
    </row>
    <row r="798" spans="2:3" ht="15">
      <c r="B798" s="234" t="s">
        <v>2904</v>
      </c>
      <c r="C798" s="284">
        <v>110</v>
      </c>
    </row>
    <row r="799" spans="2:3" ht="15">
      <c r="B799" s="234" t="s">
        <v>2905</v>
      </c>
      <c r="C799" s="284">
        <v>100</v>
      </c>
    </row>
    <row r="800" spans="2:3" ht="15">
      <c r="B800" s="234" t="s">
        <v>2906</v>
      </c>
      <c r="C800" s="284">
        <v>85</v>
      </c>
    </row>
    <row r="801" spans="2:3" ht="15">
      <c r="B801" s="234" t="s">
        <v>2907</v>
      </c>
      <c r="C801" s="284">
        <v>373</v>
      </c>
    </row>
    <row r="802" spans="2:3" ht="15">
      <c r="B802" s="234" t="s">
        <v>2908</v>
      </c>
      <c r="C802" s="284">
        <v>116</v>
      </c>
    </row>
    <row r="803" spans="2:3" ht="15">
      <c r="B803" s="234" t="s">
        <v>2909</v>
      </c>
      <c r="C803" s="284">
        <v>639</v>
      </c>
    </row>
    <row r="804" spans="2:3" ht="15">
      <c r="B804" s="234" t="s">
        <v>2910</v>
      </c>
      <c r="C804" s="284">
        <v>1919</v>
      </c>
    </row>
    <row r="805" spans="2:3" ht="15">
      <c r="B805" s="234" t="s">
        <v>2911</v>
      </c>
      <c r="C805" s="284">
        <v>106</v>
      </c>
    </row>
    <row r="806" spans="2:3" ht="15">
      <c r="B806" s="234" t="s">
        <v>2912</v>
      </c>
      <c r="C806" s="284">
        <v>797</v>
      </c>
    </row>
    <row r="807" spans="2:3" ht="15">
      <c r="B807" s="234" t="s">
        <v>2913</v>
      </c>
      <c r="C807" s="284">
        <v>288</v>
      </c>
    </row>
    <row r="808" spans="2:3" ht="15">
      <c r="B808" s="234" t="s">
        <v>2914</v>
      </c>
      <c r="C808" s="284">
        <v>58000</v>
      </c>
    </row>
    <row r="809" spans="2:3" ht="15">
      <c r="B809" s="234" t="s">
        <v>2915</v>
      </c>
      <c r="C809" s="284">
        <v>318</v>
      </c>
    </row>
    <row r="810" spans="2:3" ht="15">
      <c r="B810" s="234" t="s">
        <v>2916</v>
      </c>
      <c r="C810" s="284">
        <v>1473</v>
      </c>
    </row>
    <row r="811" spans="2:3" ht="15">
      <c r="B811" s="234" t="s">
        <v>2917</v>
      </c>
      <c r="C811" s="284">
        <v>1015</v>
      </c>
    </row>
    <row r="812" spans="2:3" ht="15">
      <c r="B812" s="234" t="s">
        <v>2918</v>
      </c>
      <c r="C812" s="284">
        <v>686</v>
      </c>
    </row>
    <row r="813" spans="2:3" ht="15">
      <c r="B813" s="234" t="s">
        <v>2919</v>
      </c>
      <c r="C813" s="284">
        <v>5</v>
      </c>
    </row>
    <row r="814" spans="2:3" ht="15">
      <c r="B814" s="234" t="s">
        <v>2920</v>
      </c>
      <c r="C814" s="284">
        <v>201</v>
      </c>
    </row>
    <row r="815" spans="2:3" ht="15">
      <c r="B815" s="234" t="s">
        <v>2921</v>
      </c>
      <c r="C815" s="284">
        <v>542</v>
      </c>
    </row>
    <row r="816" spans="2:3" ht="15">
      <c r="B816" s="234" t="s">
        <v>2922</v>
      </c>
      <c r="C816" s="284">
        <v>235</v>
      </c>
    </row>
    <row r="817" spans="2:3" ht="15">
      <c r="B817" s="234" t="s">
        <v>2923</v>
      </c>
      <c r="C817" s="284">
        <v>376</v>
      </c>
    </row>
    <row r="818" spans="2:3" ht="15">
      <c r="B818" s="234" t="s">
        <v>2924</v>
      </c>
      <c r="C818" s="284">
        <v>120</v>
      </c>
    </row>
    <row r="819" spans="2:3" ht="15">
      <c r="B819" s="234" t="s">
        <v>2925</v>
      </c>
      <c r="C819" s="284">
        <v>391</v>
      </c>
    </row>
    <row r="820" spans="2:3" ht="15">
      <c r="B820" s="234" t="s">
        <v>2926</v>
      </c>
      <c r="C820" s="284">
        <v>125</v>
      </c>
    </row>
    <row r="821" spans="2:3" ht="15">
      <c r="B821" s="234" t="s">
        <v>2927</v>
      </c>
      <c r="C821" s="284">
        <v>408</v>
      </c>
    </row>
    <row r="822" spans="2:3" ht="15">
      <c r="B822" s="234" t="s">
        <v>2928</v>
      </c>
      <c r="C822" s="284">
        <v>269</v>
      </c>
    </row>
    <row r="823" spans="2:3" ht="15">
      <c r="B823" s="234" t="s">
        <v>2929</v>
      </c>
      <c r="C823" s="284">
        <v>303</v>
      </c>
    </row>
    <row r="824" spans="2:3" ht="15">
      <c r="B824" s="234" t="s">
        <v>2930</v>
      </c>
      <c r="C824" s="284">
        <v>2787</v>
      </c>
    </row>
    <row r="825" spans="2:3" ht="15">
      <c r="B825" s="234" t="s">
        <v>2931</v>
      </c>
      <c r="C825" s="284">
        <v>853</v>
      </c>
    </row>
    <row r="826" spans="2:3" ht="15">
      <c r="B826" s="234" t="s">
        <v>2932</v>
      </c>
      <c r="C826" s="284">
        <v>597</v>
      </c>
    </row>
    <row r="827" spans="2:3" ht="15">
      <c r="B827" s="234" t="s">
        <v>2933</v>
      </c>
      <c r="C827" s="284">
        <v>630</v>
      </c>
    </row>
    <row r="828" spans="2:3" ht="15">
      <c r="B828" s="234" t="s">
        <v>2934</v>
      </c>
      <c r="C828" s="284">
        <v>345</v>
      </c>
    </row>
    <row r="829" spans="2:3" ht="15">
      <c r="B829" s="234" t="s">
        <v>2935</v>
      </c>
      <c r="C829" s="284">
        <v>40</v>
      </c>
    </row>
    <row r="830" spans="2:3" ht="15">
      <c r="B830" s="234" t="s">
        <v>2936</v>
      </c>
      <c r="C830" s="284">
        <v>801</v>
      </c>
    </row>
    <row r="831" spans="2:3" ht="15">
      <c r="B831" s="234" t="s">
        <v>2937</v>
      </c>
      <c r="C831" s="284">
        <v>1151</v>
      </c>
    </row>
    <row r="832" spans="2:3" ht="15">
      <c r="B832" s="234" t="s">
        <v>2938</v>
      </c>
      <c r="C832" s="284">
        <v>120</v>
      </c>
    </row>
    <row r="833" spans="2:3" ht="15">
      <c r="B833" s="234" t="s">
        <v>2939</v>
      </c>
      <c r="C833" s="284">
        <v>182</v>
      </c>
    </row>
    <row r="834" spans="2:3" ht="15">
      <c r="B834" s="234" t="s">
        <v>2940</v>
      </c>
      <c r="C834" s="284">
        <v>651</v>
      </c>
    </row>
    <row r="835" spans="2:3" ht="15">
      <c r="B835" s="234" t="s">
        <v>2941</v>
      </c>
      <c r="C835" s="284">
        <v>2421</v>
      </c>
    </row>
    <row r="836" spans="2:3" ht="15">
      <c r="B836" s="234" t="s">
        <v>2942</v>
      </c>
      <c r="C836" s="284">
        <v>205</v>
      </c>
    </row>
    <row r="837" spans="2:3" ht="15">
      <c r="B837" s="234" t="s">
        <v>2943</v>
      </c>
      <c r="C837" s="284">
        <v>110000</v>
      </c>
    </row>
    <row r="838" spans="2:3" ht="15">
      <c r="B838" s="234" t="s">
        <v>2944</v>
      </c>
      <c r="C838" s="284">
        <v>161</v>
      </c>
    </row>
    <row r="839" spans="2:3" ht="15">
      <c r="B839" s="234" t="s">
        <v>2945</v>
      </c>
      <c r="C839" s="284">
        <v>514</v>
      </c>
    </row>
    <row r="840" spans="2:3" ht="15">
      <c r="B840" s="234" t="s">
        <v>2946</v>
      </c>
      <c r="C840" s="284">
        <v>49</v>
      </c>
    </row>
    <row r="841" spans="2:3" ht="15">
      <c r="B841" s="234" t="s">
        <v>2947</v>
      </c>
      <c r="C841" s="284">
        <v>576</v>
      </c>
    </row>
    <row r="842" spans="2:3" ht="15">
      <c r="B842" s="234" t="s">
        <v>2948</v>
      </c>
      <c r="C842" s="284">
        <v>495</v>
      </c>
    </row>
    <row r="843" spans="2:3" ht="15">
      <c r="B843" s="234" t="s">
        <v>2949</v>
      </c>
      <c r="C843" s="284">
        <v>553800</v>
      </c>
    </row>
    <row r="844" spans="2:3" ht="15">
      <c r="B844" s="234" t="s">
        <v>2950</v>
      </c>
      <c r="C844" s="284">
        <v>19</v>
      </c>
    </row>
    <row r="845" spans="2:3" ht="15">
      <c r="B845" s="234" t="s">
        <v>2951</v>
      </c>
      <c r="C845" s="284">
        <v>681</v>
      </c>
    </row>
    <row r="846" spans="2:3" ht="15">
      <c r="B846" s="234" t="s">
        <v>2952</v>
      </c>
      <c r="C846" s="284">
        <v>193</v>
      </c>
    </row>
    <row r="847" spans="2:3" ht="15">
      <c r="B847" s="234" t="s">
        <v>2953</v>
      </c>
      <c r="C847" s="284">
        <v>69</v>
      </c>
    </row>
    <row r="848" spans="2:3" ht="15">
      <c r="B848" s="234" t="s">
        <v>2954</v>
      </c>
      <c r="C848" s="284">
        <v>525</v>
      </c>
    </row>
    <row r="849" spans="2:3" ht="15">
      <c r="B849" s="234" t="s">
        <v>2955</v>
      </c>
      <c r="C849" s="284">
        <v>410</v>
      </c>
    </row>
    <row r="850" spans="2:3" ht="15">
      <c r="B850" s="234" t="s">
        <v>2956</v>
      </c>
      <c r="C850" s="284">
        <v>245</v>
      </c>
    </row>
    <row r="851" spans="2:3" ht="15">
      <c r="B851" s="234" t="s">
        <v>2957</v>
      </c>
      <c r="C851" s="284">
        <v>583</v>
      </c>
    </row>
    <row r="852" spans="2:3" ht="15">
      <c r="B852" s="234" t="s">
        <v>2958</v>
      </c>
      <c r="C852" s="284">
        <v>408</v>
      </c>
    </row>
    <row r="853" spans="2:3" ht="15">
      <c r="B853" s="234" t="s">
        <v>2959</v>
      </c>
      <c r="C853" s="284">
        <v>263</v>
      </c>
    </row>
    <row r="854" spans="2:3" ht="15">
      <c r="B854" s="234" t="s">
        <v>2960</v>
      </c>
      <c r="C854" s="284">
        <v>440</v>
      </c>
    </row>
    <row r="855" spans="2:3" ht="15">
      <c r="B855" s="234" t="s">
        <v>2961</v>
      </c>
      <c r="C855" s="284">
        <v>94</v>
      </c>
    </row>
    <row r="856" spans="2:3" ht="15">
      <c r="B856" s="234" t="s">
        <v>2962</v>
      </c>
      <c r="C856" s="284">
        <v>458</v>
      </c>
    </row>
    <row r="857" spans="2:3" ht="15">
      <c r="B857" s="234" t="s">
        <v>2963</v>
      </c>
      <c r="C857" s="284">
        <v>289</v>
      </c>
    </row>
    <row r="858" spans="2:3" ht="15">
      <c r="B858" s="234" t="s">
        <v>2964</v>
      </c>
      <c r="C858" s="284">
        <v>544</v>
      </c>
    </row>
    <row r="859" spans="2:3" ht="15">
      <c r="B859" s="234" t="s">
        <v>2965</v>
      </c>
      <c r="C859" s="284">
        <v>267</v>
      </c>
    </row>
    <row r="860" spans="2:3" ht="15">
      <c r="B860" s="234" t="s">
        <v>2966</v>
      </c>
      <c r="C860" s="284">
        <v>1245</v>
      </c>
    </row>
    <row r="861" spans="2:3" ht="15">
      <c r="B861" s="234" t="s">
        <v>2967</v>
      </c>
      <c r="C861" s="284">
        <v>1018</v>
      </c>
    </row>
    <row r="862" spans="2:3" ht="15">
      <c r="B862" s="234" t="s">
        <v>2968</v>
      </c>
      <c r="C862" s="284">
        <v>10</v>
      </c>
    </row>
    <row r="863" spans="2:3" ht="15">
      <c r="B863" s="234" t="s">
        <v>2969</v>
      </c>
      <c r="C863" s="284">
        <v>899</v>
      </c>
    </row>
    <row r="864" spans="2:3" ht="15">
      <c r="B864" s="234" t="s">
        <v>2970</v>
      </c>
      <c r="C864" s="284">
        <v>807</v>
      </c>
    </row>
    <row r="865" spans="2:3" ht="15">
      <c r="B865" s="234" t="s">
        <v>2971</v>
      </c>
      <c r="C865" s="284">
        <v>792</v>
      </c>
    </row>
    <row r="866" spans="2:3" ht="15">
      <c r="B866" s="234" t="s">
        <v>2972</v>
      </c>
      <c r="C866" s="284">
        <v>183</v>
      </c>
    </row>
    <row r="867" spans="2:3" ht="15">
      <c r="B867" s="234" t="s">
        <v>2973</v>
      </c>
      <c r="C867" s="284">
        <v>496</v>
      </c>
    </row>
    <row r="868" spans="2:3" ht="15">
      <c r="B868" s="234" t="s">
        <v>2974</v>
      </c>
      <c r="C868" s="284">
        <v>223</v>
      </c>
    </row>
    <row r="869" spans="2:3" ht="15">
      <c r="B869" s="234" t="s">
        <v>2975</v>
      </c>
      <c r="C869" s="284">
        <v>527</v>
      </c>
    </row>
    <row r="870" spans="2:3" ht="15">
      <c r="B870" s="234" t="s">
        <v>2976</v>
      </c>
      <c r="C870" s="284">
        <v>58</v>
      </c>
    </row>
    <row r="871" spans="2:3" ht="15">
      <c r="B871" s="234" t="s">
        <v>2977</v>
      </c>
      <c r="C871" s="284">
        <v>84</v>
      </c>
    </row>
    <row r="872" spans="2:3" ht="15">
      <c r="B872" s="234" t="s">
        <v>2978</v>
      </c>
      <c r="C872" s="284">
        <v>534</v>
      </c>
    </row>
    <row r="873" spans="2:3" ht="15">
      <c r="B873" s="234" t="s">
        <v>2979</v>
      </c>
      <c r="C873" s="284">
        <v>821</v>
      </c>
    </row>
    <row r="874" spans="2:3" ht="15">
      <c r="B874" s="234" t="s">
        <v>2980</v>
      </c>
      <c r="C874" s="284">
        <v>6750000</v>
      </c>
    </row>
    <row r="875" spans="2:3" ht="15">
      <c r="B875" s="234" t="s">
        <v>2981</v>
      </c>
      <c r="C875" s="284">
        <v>1021</v>
      </c>
    </row>
    <row r="876" spans="2:3" ht="15">
      <c r="B876" s="234" t="s">
        <v>2982</v>
      </c>
      <c r="C876" s="284">
        <v>912</v>
      </c>
    </row>
    <row r="877" spans="2:3" ht="15">
      <c r="B877" s="234" t="s">
        <v>2983</v>
      </c>
      <c r="C877" s="284">
        <v>109</v>
      </c>
    </row>
    <row r="878" spans="2:3" ht="15">
      <c r="B878" s="234" t="s">
        <v>2984</v>
      </c>
      <c r="C878" s="284">
        <v>898</v>
      </c>
    </row>
    <row r="879" spans="2:3" ht="15">
      <c r="B879" s="234" t="s">
        <v>2985</v>
      </c>
      <c r="C879" s="284">
        <v>618</v>
      </c>
    </row>
    <row r="880" spans="2:3" ht="15">
      <c r="B880" s="234" t="s">
        <v>2986</v>
      </c>
      <c r="C880" s="284">
        <v>377</v>
      </c>
    </row>
    <row r="881" spans="2:3" ht="15">
      <c r="B881" s="234" t="s">
        <v>2987</v>
      </c>
      <c r="C881" s="284">
        <v>157950</v>
      </c>
    </row>
    <row r="882" spans="2:3" ht="15">
      <c r="B882" s="234" t="s">
        <v>2988</v>
      </c>
      <c r="C882" s="284">
        <v>591600</v>
      </c>
    </row>
    <row r="883" spans="2:3" ht="15">
      <c r="B883" s="234" t="s">
        <v>2989</v>
      </c>
      <c r="C883" s="284">
        <v>790</v>
      </c>
    </row>
    <row r="884" spans="2:3" ht="15">
      <c r="B884" s="234" t="s">
        <v>2990</v>
      </c>
      <c r="C884" s="284">
        <v>660</v>
      </c>
    </row>
    <row r="885" spans="2:3" ht="15">
      <c r="B885" s="234" t="s">
        <v>2991</v>
      </c>
      <c r="C885" s="284">
        <v>1040</v>
      </c>
    </row>
    <row r="886" spans="2:3" ht="15">
      <c r="B886" s="234" t="s">
        <v>2992</v>
      </c>
      <c r="C886" s="284">
        <v>188</v>
      </c>
    </row>
    <row r="887" spans="2:3" ht="15">
      <c r="B887" s="234" t="s">
        <v>2993</v>
      </c>
      <c r="C887" s="284">
        <v>70</v>
      </c>
    </row>
    <row r="888" spans="2:3" ht="15">
      <c r="B888" s="234" t="s">
        <v>2994</v>
      </c>
      <c r="C888" s="284">
        <v>33</v>
      </c>
    </row>
    <row r="889" spans="2:3" ht="15">
      <c r="B889" s="234" t="s">
        <v>2995</v>
      </c>
      <c r="C889" s="284">
        <v>80</v>
      </c>
    </row>
    <row r="890" spans="2:3" ht="15">
      <c r="B890" s="234" t="s">
        <v>2996</v>
      </c>
      <c r="C890" s="284">
        <v>2008</v>
      </c>
    </row>
    <row r="891" spans="2:3" ht="15">
      <c r="B891" s="234" t="s">
        <v>2997</v>
      </c>
      <c r="C891" s="284">
        <v>23</v>
      </c>
    </row>
    <row r="892" spans="2:3" ht="15">
      <c r="B892" s="234" t="s">
        <v>2998</v>
      </c>
      <c r="C892" s="284">
        <v>678</v>
      </c>
    </row>
    <row r="893" spans="2:3" ht="15">
      <c r="B893" s="234" t="s">
        <v>2999</v>
      </c>
      <c r="C893" s="284">
        <v>207600</v>
      </c>
    </row>
    <row r="894" spans="2:3" ht="15">
      <c r="B894" s="234" t="s">
        <v>3000</v>
      </c>
      <c r="C894" s="284">
        <v>238</v>
      </c>
    </row>
    <row r="895" spans="2:3" ht="15">
      <c r="B895" s="234" t="s">
        <v>3001</v>
      </c>
      <c r="C895" s="284">
        <v>817</v>
      </c>
    </row>
    <row r="896" spans="2:3" ht="15">
      <c r="B896" s="234" t="s">
        <v>3002</v>
      </c>
      <c r="C896" s="284">
        <v>112</v>
      </c>
    </row>
    <row r="897" spans="2:3" ht="15">
      <c r="B897" s="234" t="s">
        <v>3003</v>
      </c>
      <c r="C897" s="284">
        <v>296</v>
      </c>
    </row>
    <row r="898" spans="2:3" ht="15">
      <c r="B898" s="234" t="s">
        <v>3004</v>
      </c>
      <c r="C898" s="284">
        <v>2</v>
      </c>
    </row>
    <row r="899" spans="2:3" ht="15">
      <c r="B899" s="234" t="s">
        <v>3005</v>
      </c>
      <c r="C899" s="284">
        <v>554</v>
      </c>
    </row>
    <row r="900" spans="2:3" ht="15">
      <c r="B900" s="234" t="s">
        <v>3006</v>
      </c>
      <c r="C900" s="284">
        <v>264</v>
      </c>
    </row>
    <row r="901" spans="2:3" ht="15">
      <c r="B901" s="234" t="s">
        <v>3007</v>
      </c>
      <c r="C901" s="284">
        <v>23</v>
      </c>
    </row>
    <row r="902" spans="2:3" ht="15">
      <c r="B902" s="234" t="s">
        <v>3008</v>
      </c>
      <c r="C902" s="284">
        <v>658</v>
      </c>
    </row>
    <row r="903" spans="2:3" ht="15">
      <c r="B903" s="234" t="s">
        <v>3009</v>
      </c>
      <c r="C903" s="284">
        <v>235</v>
      </c>
    </row>
    <row r="904" spans="2:3" ht="15">
      <c r="B904" s="234" t="s">
        <v>3010</v>
      </c>
      <c r="C904" s="284">
        <v>510</v>
      </c>
    </row>
    <row r="905" spans="2:3" ht="15">
      <c r="B905" s="234" t="s">
        <v>3011</v>
      </c>
      <c r="C905" s="284">
        <v>2352</v>
      </c>
    </row>
    <row r="906" spans="2:3" ht="15">
      <c r="B906" s="234" t="s">
        <v>3012</v>
      </c>
      <c r="C906" s="284">
        <v>109</v>
      </c>
    </row>
    <row r="907" spans="2:3" ht="15">
      <c r="B907" s="234" t="s">
        <v>3013</v>
      </c>
      <c r="C907" s="284">
        <v>34</v>
      </c>
    </row>
    <row r="908" spans="2:3" ht="15">
      <c r="B908" s="234" t="s">
        <v>3014</v>
      </c>
      <c r="C908" s="284">
        <v>33</v>
      </c>
    </row>
    <row r="909" spans="2:3" ht="15">
      <c r="B909" s="234" t="s">
        <v>3015</v>
      </c>
      <c r="C909" s="284">
        <v>532</v>
      </c>
    </row>
    <row r="910" spans="2:3" ht="15">
      <c r="B910" s="234" t="s">
        <v>3016</v>
      </c>
      <c r="C910" s="284">
        <v>296</v>
      </c>
    </row>
    <row r="911" spans="2:3" ht="15">
      <c r="B911" s="234" t="s">
        <v>3017</v>
      </c>
      <c r="C911" s="284">
        <v>281</v>
      </c>
    </row>
    <row r="912" spans="2:3" ht="15">
      <c r="B912" s="234" t="s">
        <v>3018</v>
      </c>
      <c r="C912" s="284">
        <v>166</v>
      </c>
    </row>
    <row r="913" spans="2:3" ht="15">
      <c r="B913" s="234" t="s">
        <v>3019</v>
      </c>
      <c r="C913" s="284">
        <v>757</v>
      </c>
    </row>
    <row r="914" spans="2:3" ht="15">
      <c r="B914" s="234" t="s">
        <v>3020</v>
      </c>
      <c r="C914" s="284">
        <v>2048</v>
      </c>
    </row>
    <row r="915" spans="2:3" ht="15">
      <c r="B915" s="234" t="s">
        <v>3021</v>
      </c>
      <c r="C915" s="284">
        <v>254</v>
      </c>
    </row>
    <row r="916" spans="2:3" ht="15">
      <c r="B916" s="234" t="s">
        <v>3022</v>
      </c>
      <c r="C916" s="284">
        <v>562</v>
      </c>
    </row>
    <row r="917" spans="2:3" ht="15">
      <c r="B917" s="234" t="s">
        <v>3023</v>
      </c>
      <c r="C917" s="284">
        <v>200</v>
      </c>
    </row>
    <row r="918" spans="2:3" ht="15">
      <c r="B918" s="234" t="s">
        <v>3024</v>
      </c>
      <c r="C918" s="284">
        <v>49</v>
      </c>
    </row>
    <row r="919" spans="2:3" ht="15">
      <c r="B919" s="234" t="s">
        <v>3025</v>
      </c>
      <c r="C919" s="284">
        <v>271</v>
      </c>
    </row>
    <row r="920" spans="2:3" ht="15">
      <c r="B920" s="234" t="s">
        <v>3026</v>
      </c>
      <c r="C920" s="284">
        <v>306</v>
      </c>
    </row>
    <row r="921" spans="2:3" ht="15">
      <c r="B921" s="234" t="s">
        <v>3027</v>
      </c>
      <c r="C921" s="284">
        <v>515</v>
      </c>
    </row>
    <row r="922" spans="2:3" ht="15">
      <c r="B922" s="234" t="s">
        <v>3028</v>
      </c>
      <c r="C922" s="284">
        <v>161</v>
      </c>
    </row>
    <row r="923" spans="2:3" ht="15">
      <c r="B923" s="234" t="s">
        <v>3029</v>
      </c>
      <c r="C923" s="284">
        <v>77</v>
      </c>
    </row>
    <row r="924" spans="2:3" ht="15">
      <c r="B924" s="234" t="s">
        <v>3030</v>
      </c>
      <c r="C924" s="284">
        <v>694</v>
      </c>
    </row>
    <row r="925" spans="2:3" ht="15">
      <c r="B925" s="234" t="s">
        <v>3031</v>
      </c>
      <c r="C925" s="284">
        <v>12</v>
      </c>
    </row>
    <row r="926" spans="2:3" ht="15">
      <c r="B926" s="234" t="s">
        <v>3032</v>
      </c>
      <c r="C926" s="284">
        <v>184</v>
      </c>
    </row>
    <row r="927" spans="2:3" ht="15">
      <c r="B927" s="234" t="s">
        <v>3033</v>
      </c>
      <c r="C927" s="284">
        <v>617</v>
      </c>
    </row>
    <row r="928" spans="2:3" ht="15">
      <c r="B928" s="234" t="s">
        <v>3034</v>
      </c>
      <c r="C928" s="284">
        <v>89</v>
      </c>
    </row>
    <row r="929" spans="2:3" ht="15">
      <c r="B929" s="234" t="s">
        <v>3035</v>
      </c>
      <c r="C929" s="284">
        <v>539</v>
      </c>
    </row>
    <row r="930" spans="2:3" ht="15">
      <c r="B930" s="234" t="s">
        <v>3036</v>
      </c>
      <c r="C930" s="284">
        <v>357</v>
      </c>
    </row>
    <row r="931" spans="2:3" ht="15">
      <c r="B931" s="234" t="s">
        <v>3037</v>
      </c>
      <c r="C931" s="284">
        <v>72</v>
      </c>
    </row>
    <row r="932" spans="2:3" ht="15">
      <c r="B932" s="234" t="s">
        <v>3038</v>
      </c>
      <c r="C932" s="284">
        <v>50</v>
      </c>
    </row>
    <row r="933" spans="2:3" ht="15">
      <c r="B933" s="234" t="s">
        <v>3039</v>
      </c>
      <c r="C933" s="284">
        <v>41</v>
      </c>
    </row>
    <row r="934" spans="2:3" ht="15">
      <c r="B934" s="234" t="s">
        <v>3040</v>
      </c>
      <c r="C934" s="284">
        <v>7</v>
      </c>
    </row>
    <row r="935" spans="2:3" ht="15">
      <c r="B935" s="234" t="s">
        <v>3041</v>
      </c>
      <c r="C935" s="284">
        <v>11</v>
      </c>
    </row>
    <row r="936" spans="2:3" ht="15">
      <c r="B936" s="234" t="s">
        <v>3042</v>
      </c>
      <c r="C936" s="284">
        <v>4</v>
      </c>
    </row>
    <row r="937" spans="2:3" ht="15">
      <c r="B937" s="234" t="s">
        <v>3043</v>
      </c>
      <c r="C937" s="284">
        <v>72</v>
      </c>
    </row>
    <row r="938" spans="2:3" ht="15">
      <c r="B938" s="234" t="s">
        <v>3044</v>
      </c>
      <c r="C938" s="284">
        <v>6</v>
      </c>
    </row>
    <row r="939" spans="2:3" ht="15">
      <c r="B939" s="234" t="s">
        <v>3045</v>
      </c>
      <c r="C939" s="284">
        <v>45</v>
      </c>
    </row>
    <row r="940" spans="2:3" ht="15">
      <c r="B940" s="234" t="s">
        <v>3046</v>
      </c>
      <c r="C940" s="284">
        <v>384</v>
      </c>
    </row>
    <row r="941" spans="2:3" ht="15">
      <c r="B941" s="234" t="s">
        <v>3047</v>
      </c>
      <c r="C941" s="284">
        <v>115</v>
      </c>
    </row>
    <row r="942" spans="2:3" ht="15">
      <c r="B942" s="234" t="s">
        <v>3048</v>
      </c>
      <c r="C942" s="284">
        <v>150</v>
      </c>
    </row>
    <row r="943" spans="2:3" ht="15">
      <c r="B943" s="234" t="s">
        <v>3049</v>
      </c>
      <c r="C943" s="284">
        <v>72</v>
      </c>
    </row>
    <row r="944" spans="2:3" ht="15">
      <c r="B944" s="234" t="s">
        <v>3050</v>
      </c>
      <c r="C944" s="284">
        <v>21</v>
      </c>
    </row>
    <row r="945" spans="2:3" ht="15">
      <c r="B945" s="234" t="s">
        <v>3051</v>
      </c>
      <c r="C945" s="284">
        <v>217</v>
      </c>
    </row>
    <row r="946" spans="2:3" ht="15">
      <c r="B946" s="234" t="s">
        <v>3052</v>
      </c>
      <c r="C946" s="284">
        <v>358</v>
      </c>
    </row>
    <row r="947" spans="2:3" ht="15">
      <c r="B947" s="234" t="s">
        <v>3053</v>
      </c>
      <c r="C947" s="284">
        <v>187</v>
      </c>
    </row>
    <row r="948" spans="2:3" ht="15">
      <c r="B948" s="234" t="s">
        <v>3054</v>
      </c>
      <c r="C948" s="284">
        <v>81</v>
      </c>
    </row>
    <row r="949" spans="2:3" ht="15">
      <c r="B949" s="234" t="s">
        <v>3055</v>
      </c>
      <c r="C949" s="284">
        <v>124</v>
      </c>
    </row>
    <row r="950" spans="2:3" ht="15">
      <c r="B950" s="234" t="s">
        <v>3056</v>
      </c>
      <c r="C950" s="284">
        <v>29</v>
      </c>
    </row>
    <row r="951" spans="2:3" ht="15">
      <c r="B951" s="234" t="s">
        <v>3057</v>
      </c>
      <c r="C951" s="284">
        <v>9</v>
      </c>
    </row>
    <row r="952" spans="2:3" ht="15">
      <c r="B952" s="234" t="s">
        <v>3058</v>
      </c>
      <c r="C952" s="284">
        <v>1601</v>
      </c>
    </row>
    <row r="953" spans="2:3" ht="15">
      <c r="B953" s="234" t="s">
        <v>3059</v>
      </c>
      <c r="C953" s="284">
        <v>14</v>
      </c>
    </row>
    <row r="954" spans="2:3" ht="15">
      <c r="B954" s="234" t="s">
        <v>3060</v>
      </c>
      <c r="C954" s="284">
        <v>4400</v>
      </c>
    </row>
    <row r="955" spans="2:3" ht="15">
      <c r="B955" s="234" t="s">
        <v>3061</v>
      </c>
      <c r="C955" s="284">
        <v>48</v>
      </c>
    </row>
    <row r="956" spans="2:3" ht="15">
      <c r="B956" s="234" t="s">
        <v>3062</v>
      </c>
      <c r="C956" s="284">
        <v>5</v>
      </c>
    </row>
    <row r="957" spans="2:3" ht="15">
      <c r="B957" s="234" t="s">
        <v>3063</v>
      </c>
      <c r="C957" s="284">
        <v>9</v>
      </c>
    </row>
    <row r="958" spans="2:3" ht="15">
      <c r="B958" s="234" t="s">
        <v>3064</v>
      </c>
      <c r="C958" s="284">
        <v>9</v>
      </c>
    </row>
    <row r="959" spans="2:3" ht="15">
      <c r="B959" s="234" t="s">
        <v>3065</v>
      </c>
      <c r="C959" s="284">
        <v>22</v>
      </c>
    </row>
    <row r="960" spans="2:3" ht="15">
      <c r="B960" s="234" t="s">
        <v>3066</v>
      </c>
      <c r="C960" s="284">
        <v>58</v>
      </c>
    </row>
    <row r="961" spans="2:3" ht="15">
      <c r="B961" s="234" t="s">
        <v>3067</v>
      </c>
      <c r="C961" s="284">
        <v>1031</v>
      </c>
    </row>
    <row r="962" spans="2:3" ht="15">
      <c r="B962" s="234" t="s">
        <v>3068</v>
      </c>
      <c r="C962" s="284">
        <v>135</v>
      </c>
    </row>
    <row r="963" spans="2:3" ht="15">
      <c r="B963" s="234" t="s">
        <v>3069</v>
      </c>
      <c r="C963" s="284">
        <v>21</v>
      </c>
    </row>
    <row r="964" spans="2:3" ht="15">
      <c r="B964" s="234" t="s">
        <v>3070</v>
      </c>
      <c r="C964" s="284">
        <v>43</v>
      </c>
    </row>
    <row r="965" spans="2:3" ht="15">
      <c r="B965" s="234" t="s">
        <v>3071</v>
      </c>
      <c r="C965" s="284">
        <v>97</v>
      </c>
    </row>
    <row r="966" spans="2:3" ht="15">
      <c r="B966" s="234" t="s">
        <v>3072</v>
      </c>
      <c r="C966" s="284">
        <v>24</v>
      </c>
    </row>
    <row r="967" spans="2:3" ht="15">
      <c r="B967" s="234" t="s">
        <v>3073</v>
      </c>
      <c r="C967" s="284">
        <v>97</v>
      </c>
    </row>
    <row r="968" spans="2:3" ht="15">
      <c r="B968" s="234" t="s">
        <v>3074</v>
      </c>
      <c r="C968" s="284">
        <v>45</v>
      </c>
    </row>
    <row r="969" spans="2:3" ht="15">
      <c r="B969" s="234" t="s">
        <v>3075</v>
      </c>
      <c r="C969" s="284">
        <v>63</v>
      </c>
    </row>
    <row r="970" spans="2:3" ht="15">
      <c r="B970" s="234" t="s">
        <v>3076</v>
      </c>
      <c r="C970" s="284">
        <v>52</v>
      </c>
    </row>
    <row r="971" spans="2:3" ht="15">
      <c r="B971" s="234" t="s">
        <v>3077</v>
      </c>
      <c r="C971" s="284">
        <v>107</v>
      </c>
    </row>
    <row r="972" spans="2:3" ht="15">
      <c r="B972" s="234" t="s">
        <v>3078</v>
      </c>
      <c r="C972" s="284">
        <v>13</v>
      </c>
    </row>
    <row r="973" spans="2:3" ht="15">
      <c r="B973" s="234" t="s">
        <v>3079</v>
      </c>
      <c r="C973" s="284">
        <v>14</v>
      </c>
    </row>
    <row r="974" spans="2:3" ht="15">
      <c r="B974" s="234" t="s">
        <v>3080</v>
      </c>
      <c r="C974" s="284">
        <v>118</v>
      </c>
    </row>
    <row r="975" spans="2:3" ht="15">
      <c r="B975" s="234" t="s">
        <v>3081</v>
      </c>
      <c r="C975" s="284">
        <v>41</v>
      </c>
    </row>
    <row r="976" spans="2:3" ht="15">
      <c r="B976" s="234" t="s">
        <v>3082</v>
      </c>
      <c r="C976" s="284">
        <v>38</v>
      </c>
    </row>
    <row r="977" spans="2:3" ht="15">
      <c r="B977" s="234" t="s">
        <v>3083</v>
      </c>
      <c r="C977" s="284">
        <v>12</v>
      </c>
    </row>
    <row r="978" spans="2:3" ht="15">
      <c r="B978" s="234" t="s">
        <v>3084</v>
      </c>
      <c r="C978" s="284">
        <v>30</v>
      </c>
    </row>
    <row r="979" spans="2:3" ht="15">
      <c r="B979" s="234" t="s">
        <v>3085</v>
      </c>
      <c r="C979" s="284">
        <v>48</v>
      </c>
    </row>
    <row r="980" spans="2:3" ht="15">
      <c r="B980" s="234" t="s">
        <v>3086</v>
      </c>
      <c r="C980" s="284">
        <v>6</v>
      </c>
    </row>
    <row r="981" spans="2:3" ht="15">
      <c r="B981" s="234" t="s">
        <v>3087</v>
      </c>
      <c r="C981" s="284">
        <v>38</v>
      </c>
    </row>
    <row r="982" spans="2:3" ht="15">
      <c r="B982" s="234" t="s">
        <v>3088</v>
      </c>
      <c r="C982" s="284">
        <v>3</v>
      </c>
    </row>
    <row r="983" spans="2:3" ht="15">
      <c r="B983" s="234" t="s">
        <v>3089</v>
      </c>
      <c r="C983" s="284">
        <v>62</v>
      </c>
    </row>
    <row r="984" spans="2:3" ht="15">
      <c r="B984" s="234" t="s">
        <v>3090</v>
      </c>
      <c r="C984" s="284">
        <v>213200</v>
      </c>
    </row>
    <row r="985" spans="2:3" ht="15">
      <c r="B985" s="234" t="s">
        <v>3091</v>
      </c>
      <c r="C985" s="284">
        <v>8</v>
      </c>
    </row>
    <row r="986" spans="2:3" ht="15">
      <c r="B986" s="234" t="s">
        <v>3092</v>
      </c>
      <c r="C986" s="284">
        <v>145</v>
      </c>
    </row>
    <row r="987" spans="2:3" ht="15">
      <c r="B987" s="234" t="s">
        <v>3093</v>
      </c>
      <c r="C987" s="284">
        <v>4</v>
      </c>
    </row>
    <row r="988" spans="2:3" ht="15">
      <c r="B988" s="234" t="s">
        <v>3094</v>
      </c>
      <c r="C988" s="284">
        <v>324</v>
      </c>
    </row>
    <row r="989" spans="2:3" ht="15">
      <c r="B989" s="234" t="s">
        <v>3095</v>
      </c>
      <c r="C989" s="284">
        <v>94</v>
      </c>
    </row>
    <row r="990" spans="2:3" ht="15">
      <c r="B990" s="234" t="s">
        <v>3096</v>
      </c>
      <c r="C990" s="284">
        <v>79</v>
      </c>
    </row>
    <row r="991" spans="2:3" ht="15">
      <c r="B991" s="234" t="s">
        <v>3097</v>
      </c>
      <c r="C991" s="284">
        <v>20</v>
      </c>
    </row>
    <row r="992" spans="2:3" ht="15">
      <c r="B992" s="234" t="s">
        <v>3098</v>
      </c>
      <c r="C992" s="284">
        <v>68</v>
      </c>
    </row>
    <row r="993" spans="2:3" ht="15">
      <c r="B993" s="234" t="s">
        <v>3099</v>
      </c>
      <c r="C993" s="284">
        <v>7</v>
      </c>
    </row>
    <row r="994" spans="2:3" ht="15">
      <c r="B994" s="234" t="s">
        <v>3100</v>
      </c>
      <c r="C994" s="284">
        <v>332</v>
      </c>
    </row>
    <row r="995" spans="2:3" ht="15">
      <c r="B995" s="234" t="s">
        <v>3101</v>
      </c>
      <c r="C995" s="284">
        <v>37</v>
      </c>
    </row>
    <row r="996" spans="2:3" ht="15">
      <c r="B996" s="234" t="s">
        <v>3102</v>
      </c>
      <c r="C996" s="284">
        <v>156</v>
      </c>
    </row>
    <row r="997" spans="2:3" ht="15">
      <c r="B997" s="234" t="s">
        <v>3103</v>
      </c>
      <c r="C997" s="284">
        <v>32</v>
      </c>
    </row>
    <row r="998" spans="2:3" ht="15">
      <c r="B998" s="234" t="s">
        <v>3104</v>
      </c>
      <c r="C998" s="284">
        <v>41</v>
      </c>
    </row>
    <row r="999" spans="2:3" ht="15">
      <c r="B999" s="234" t="s">
        <v>3105</v>
      </c>
      <c r="C999" s="284">
        <v>22</v>
      </c>
    </row>
    <row r="1000" spans="2:3" ht="15">
      <c r="B1000" s="234" t="s">
        <v>3106</v>
      </c>
      <c r="C1000" s="284">
        <v>55</v>
      </c>
    </row>
    <row r="1001" spans="2:3" ht="15">
      <c r="B1001" s="234" t="s">
        <v>3107</v>
      </c>
      <c r="C1001" s="284">
        <v>19</v>
      </c>
    </row>
    <row r="1002" spans="2:3" ht="15">
      <c r="B1002" s="234" t="s">
        <v>3108</v>
      </c>
      <c r="C1002" s="284">
        <v>28</v>
      </c>
    </row>
    <row r="1003" spans="2:3" ht="15">
      <c r="B1003" s="234" t="s">
        <v>3109</v>
      </c>
      <c r="C1003" s="284">
        <v>10</v>
      </c>
    </row>
    <row r="1004" spans="2:3" ht="15">
      <c r="B1004" s="234" t="s">
        <v>3110</v>
      </c>
      <c r="C1004" s="284">
        <v>63</v>
      </c>
    </row>
    <row r="1005" spans="2:3" ht="15">
      <c r="B1005" s="234" t="s">
        <v>3111</v>
      </c>
      <c r="C1005" s="284">
        <v>68</v>
      </c>
    </row>
    <row r="1006" spans="2:3" ht="15">
      <c r="B1006" s="234" t="s">
        <v>3112</v>
      </c>
      <c r="C1006" s="284">
        <v>4</v>
      </c>
    </row>
    <row r="1007" spans="2:3" ht="15">
      <c r="B1007" s="234" t="s">
        <v>3113</v>
      </c>
      <c r="C1007" s="284">
        <v>29</v>
      </c>
    </row>
    <row r="1008" spans="2:3" ht="15">
      <c r="B1008" s="234" t="s">
        <v>3114</v>
      </c>
      <c r="C1008" s="284">
        <v>162</v>
      </c>
    </row>
    <row r="1009" spans="2:3" ht="15">
      <c r="B1009" s="234" t="s">
        <v>3115</v>
      </c>
      <c r="C1009" s="284">
        <v>93</v>
      </c>
    </row>
    <row r="1010" spans="2:3" ht="15">
      <c r="B1010" s="234" t="s">
        <v>3116</v>
      </c>
      <c r="C1010" s="284">
        <v>16</v>
      </c>
    </row>
    <row r="1011" spans="2:3" ht="15">
      <c r="B1011" s="234" t="s">
        <v>3117</v>
      </c>
      <c r="C1011" s="284">
        <v>20</v>
      </c>
    </row>
    <row r="1012" spans="2:3" ht="15">
      <c r="B1012" s="234" t="s">
        <v>3118</v>
      </c>
      <c r="C1012" s="284">
        <v>4</v>
      </c>
    </row>
    <row r="1013" spans="2:3" ht="15">
      <c r="B1013" s="234" t="s">
        <v>3119</v>
      </c>
      <c r="C1013" s="284">
        <v>7400</v>
      </c>
    </row>
    <row r="1014" spans="2:3" ht="15">
      <c r="B1014" s="234" t="s">
        <v>3120</v>
      </c>
      <c r="C1014" s="284">
        <v>1</v>
      </c>
    </row>
    <row r="1015" spans="2:3" ht="15">
      <c r="B1015" s="234" t="s">
        <v>3121</v>
      </c>
      <c r="C1015" s="284">
        <v>1</v>
      </c>
    </row>
    <row r="1016" spans="2:3" ht="15">
      <c r="B1016" s="234" t="s">
        <v>3122</v>
      </c>
      <c r="C1016" s="284">
        <v>171</v>
      </c>
    </row>
    <row r="1017" spans="2:3" ht="15">
      <c r="B1017" s="234" t="s">
        <v>3123</v>
      </c>
      <c r="C1017" s="284">
        <v>12</v>
      </c>
    </row>
    <row r="1018" spans="2:3" ht="15">
      <c r="B1018" s="234" t="s">
        <v>3124</v>
      </c>
      <c r="C1018" s="284">
        <v>4</v>
      </c>
    </row>
    <row r="1019" spans="2:3" ht="15">
      <c r="B1019" s="234" t="s">
        <v>3125</v>
      </c>
      <c r="C1019" s="284">
        <v>9</v>
      </c>
    </row>
    <row r="1020" spans="2:3" ht="15">
      <c r="B1020" s="234" t="s">
        <v>3126</v>
      </c>
      <c r="C1020" s="284">
        <v>6</v>
      </c>
    </row>
    <row r="1021" spans="2:3" ht="15">
      <c r="B1021" s="234" t="s">
        <v>3127</v>
      </c>
      <c r="C1021" s="284">
        <v>19</v>
      </c>
    </row>
    <row r="1022" spans="2:3" ht="15">
      <c r="B1022" s="234" t="s">
        <v>3128</v>
      </c>
      <c r="C1022" s="284">
        <v>28</v>
      </c>
    </row>
    <row r="1023" spans="2:3" ht="15">
      <c r="B1023" s="234" t="s">
        <v>3129</v>
      </c>
      <c r="C1023" s="284">
        <v>19</v>
      </c>
    </row>
    <row r="1024" spans="2:3" ht="15">
      <c r="B1024" s="234" t="s">
        <v>3130</v>
      </c>
      <c r="C1024" s="284">
        <v>1</v>
      </c>
    </row>
    <row r="1025" spans="2:3" ht="15">
      <c r="B1025" s="234" t="s">
        <v>3131</v>
      </c>
      <c r="C1025" s="284">
        <v>17</v>
      </c>
    </row>
    <row r="1026" spans="2:3" ht="15">
      <c r="B1026" s="234" t="s">
        <v>3132</v>
      </c>
      <c r="C1026" s="284">
        <v>4</v>
      </c>
    </row>
    <row r="1027" spans="2:3" ht="15">
      <c r="B1027" s="234" t="s">
        <v>3133</v>
      </c>
      <c r="C1027" s="284">
        <v>133</v>
      </c>
    </row>
    <row r="1028" spans="2:3" ht="15">
      <c r="B1028" s="234" t="s">
        <v>3134</v>
      </c>
      <c r="C1028" s="284">
        <v>15</v>
      </c>
    </row>
    <row r="1029" spans="2:3" ht="15">
      <c r="B1029" s="234" t="s">
        <v>3135</v>
      </c>
      <c r="C1029" s="284">
        <v>23</v>
      </c>
    </row>
    <row r="1030" spans="2:3" ht="15">
      <c r="B1030" s="234" t="s">
        <v>3136</v>
      </c>
      <c r="C1030" s="284">
        <v>6825</v>
      </c>
    </row>
    <row r="1031" spans="2:3" ht="15">
      <c r="B1031" s="234" t="s">
        <v>3137</v>
      </c>
      <c r="C1031" s="284">
        <v>31</v>
      </c>
    </row>
    <row r="1032" spans="2:3" ht="15">
      <c r="B1032" s="234" t="s">
        <v>3138</v>
      </c>
      <c r="C1032" s="284">
        <v>29</v>
      </c>
    </row>
    <row r="1033" spans="2:3" ht="15">
      <c r="B1033" s="234" t="s">
        <v>3139</v>
      </c>
      <c r="C1033" s="284">
        <v>49</v>
      </c>
    </row>
    <row r="1034" spans="2:3" ht="15">
      <c r="B1034" s="234" t="s">
        <v>3140</v>
      </c>
      <c r="C1034" s="284">
        <v>14</v>
      </c>
    </row>
    <row r="1035" spans="2:3" ht="15">
      <c r="B1035" s="234" t="s">
        <v>3141</v>
      </c>
      <c r="C1035" s="284">
        <v>78</v>
      </c>
    </row>
    <row r="1036" spans="2:3" ht="15">
      <c r="B1036" s="234" t="s">
        <v>3142</v>
      </c>
      <c r="C1036" s="284">
        <v>27</v>
      </c>
    </row>
    <row r="1037" spans="2:3" ht="15">
      <c r="B1037" s="234" t="s">
        <v>3143</v>
      </c>
      <c r="C1037" s="284">
        <v>59</v>
      </c>
    </row>
    <row r="1038" spans="2:3" ht="15">
      <c r="B1038" s="234" t="s">
        <v>3144</v>
      </c>
      <c r="C1038" s="284">
        <v>20</v>
      </c>
    </row>
    <row r="1039" spans="2:3" ht="15">
      <c r="B1039" s="234" t="s">
        <v>3145</v>
      </c>
      <c r="C1039" s="284">
        <v>33</v>
      </c>
    </row>
    <row r="1040" spans="2:3" ht="15">
      <c r="B1040" s="234" t="s">
        <v>3146</v>
      </c>
      <c r="C1040" s="284">
        <v>151</v>
      </c>
    </row>
    <row r="1041" spans="2:3" ht="15">
      <c r="B1041" s="234" t="s">
        <v>3147</v>
      </c>
      <c r="C1041" s="284">
        <v>8</v>
      </c>
    </row>
    <row r="1042" spans="2:3" ht="15">
      <c r="B1042" s="234" t="s">
        <v>3148</v>
      </c>
      <c r="C1042" s="284">
        <v>17</v>
      </c>
    </row>
    <row r="1043" spans="2:3" ht="15">
      <c r="B1043" s="234" t="s">
        <v>3149</v>
      </c>
      <c r="C1043" s="284">
        <v>71</v>
      </c>
    </row>
    <row r="1044" spans="2:3" ht="15">
      <c r="B1044" s="234" t="s">
        <v>3150</v>
      </c>
      <c r="C1044" s="284">
        <v>20000</v>
      </c>
    </row>
    <row r="1045" spans="2:3" ht="15">
      <c r="B1045" s="234" t="s">
        <v>3151</v>
      </c>
      <c r="C1045" s="284">
        <v>12</v>
      </c>
    </row>
    <row r="1046" spans="2:3" ht="15">
      <c r="B1046" s="234" t="s">
        <v>3152</v>
      </c>
      <c r="C1046" s="284">
        <v>25</v>
      </c>
    </row>
    <row r="1047" spans="2:3" ht="15">
      <c r="B1047" s="234" t="s">
        <v>3153</v>
      </c>
      <c r="C1047" s="284">
        <v>35</v>
      </c>
    </row>
    <row r="1048" spans="2:3" ht="15">
      <c r="B1048" s="234" t="s">
        <v>3154</v>
      </c>
      <c r="C1048" s="284">
        <v>90</v>
      </c>
    </row>
    <row r="1049" spans="2:3" ht="15">
      <c r="B1049" s="234" t="s">
        <v>3155</v>
      </c>
      <c r="C1049" s="284">
        <v>36</v>
      </c>
    </row>
    <row r="1050" spans="2:3" ht="15">
      <c r="B1050" s="234" t="s">
        <v>3156</v>
      </c>
      <c r="C1050" s="284">
        <v>2</v>
      </c>
    </row>
    <row r="1051" spans="2:3" ht="15">
      <c r="B1051" s="234" t="s">
        <v>3157</v>
      </c>
      <c r="C1051" s="284">
        <v>10</v>
      </c>
    </row>
    <row r="1052" spans="2:3" ht="15">
      <c r="B1052" s="234" t="s">
        <v>3158</v>
      </c>
      <c r="C1052" s="284">
        <v>5</v>
      </c>
    </row>
    <row r="1053" spans="2:3" ht="15">
      <c r="B1053" s="234" t="s">
        <v>3159</v>
      </c>
      <c r="C1053" s="284">
        <v>8</v>
      </c>
    </row>
    <row r="1056" spans="2:3" ht="15.75">
      <c r="B1056" s="282" t="s">
        <v>3161</v>
      </c>
      <c r="C1056" s="283" t="s">
        <v>3162</v>
      </c>
    </row>
    <row r="1057" spans="2:3" ht="15">
      <c r="B1057" s="234" t="s">
        <v>2888</v>
      </c>
      <c r="C1057" s="235">
        <v>1580669693.9100003</v>
      </c>
    </row>
    <row r="1058" spans="2:3" ht="15">
      <c r="B1058" s="234" t="s">
        <v>2889</v>
      </c>
      <c r="C1058" s="235">
        <v>154136564.95999998</v>
      </c>
    </row>
    <row r="1059" spans="2:3" ht="15">
      <c r="B1059" s="234" t="s">
        <v>2890</v>
      </c>
      <c r="C1059" s="235">
        <v>723325170.73999989</v>
      </c>
    </row>
    <row r="1060" spans="2:3" ht="15">
      <c r="B1060" s="234" t="s">
        <v>2891</v>
      </c>
      <c r="C1060" s="235">
        <v>41356162.25</v>
      </c>
    </row>
    <row r="1061" spans="2:3" ht="15">
      <c r="B1061" s="234" t="s">
        <v>2892</v>
      </c>
      <c r="C1061" s="235">
        <v>484008239.61000001</v>
      </c>
    </row>
    <row r="1062" spans="2:3" ht="15">
      <c r="B1062" s="234" t="s">
        <v>2893</v>
      </c>
      <c r="C1062" s="235">
        <v>3372000</v>
      </c>
    </row>
    <row r="1063" spans="2:3" ht="15">
      <c r="B1063" s="234" t="s">
        <v>2894</v>
      </c>
      <c r="C1063" s="235">
        <v>54759179.930000007</v>
      </c>
    </row>
    <row r="1064" spans="2:3" ht="15">
      <c r="B1064" s="234" t="s">
        <v>2895</v>
      </c>
      <c r="C1064" s="235">
        <v>91878544.859999999</v>
      </c>
    </row>
    <row r="1065" spans="2:3" ht="15">
      <c r="B1065" s="234" t="s">
        <v>2896</v>
      </c>
      <c r="C1065" s="235">
        <v>463578007.83000004</v>
      </c>
    </row>
    <row r="1066" spans="2:3" ht="15">
      <c r="B1066" s="234" t="s">
        <v>2897</v>
      </c>
      <c r="C1066" s="235">
        <v>11517160.32</v>
      </c>
    </row>
    <row r="1067" spans="2:3" ht="15">
      <c r="B1067" s="234" t="s">
        <v>2898</v>
      </c>
      <c r="C1067" s="235">
        <v>136328268.96000001</v>
      </c>
    </row>
    <row r="1068" spans="2:3" ht="15">
      <c r="B1068" s="234" t="s">
        <v>2899</v>
      </c>
      <c r="C1068" s="235">
        <v>315071821.55000001</v>
      </c>
    </row>
    <row r="1069" spans="2:3" ht="15">
      <c r="B1069" s="234" t="s">
        <v>2900</v>
      </c>
      <c r="C1069" s="235">
        <v>102349231.02</v>
      </c>
    </row>
    <row r="1070" spans="2:3" ht="15">
      <c r="B1070" s="234" t="s">
        <v>2901</v>
      </c>
      <c r="C1070" s="235">
        <v>474443921.58000004</v>
      </c>
    </row>
    <row r="1071" spans="2:3" ht="15">
      <c r="B1071" s="234" t="s">
        <v>2902</v>
      </c>
      <c r="C1071" s="235">
        <v>289755824.73000002</v>
      </c>
    </row>
    <row r="1072" spans="2:3" ht="15">
      <c r="B1072" s="234" t="s">
        <v>2903</v>
      </c>
      <c r="C1072" s="235">
        <v>2037467450.5699999</v>
      </c>
    </row>
    <row r="1073" spans="2:3" ht="15">
      <c r="B1073" s="234" t="s">
        <v>2904</v>
      </c>
      <c r="C1073" s="235">
        <v>105060007.28999999</v>
      </c>
    </row>
    <row r="1074" spans="2:3" ht="15">
      <c r="B1074" s="234" t="s">
        <v>2905</v>
      </c>
      <c r="C1074" s="235">
        <v>72497019.019999996</v>
      </c>
    </row>
    <row r="1075" spans="2:3" ht="15">
      <c r="B1075" s="234" t="s">
        <v>2906</v>
      </c>
      <c r="C1075" s="235">
        <v>119635742.94</v>
      </c>
    </row>
    <row r="1076" spans="2:3" ht="15">
      <c r="B1076" s="234" t="s">
        <v>2907</v>
      </c>
      <c r="C1076" s="235">
        <v>612609619.8599999</v>
      </c>
    </row>
    <row r="1077" spans="2:3" ht="15">
      <c r="B1077" s="234" t="s">
        <v>2908</v>
      </c>
      <c r="C1077" s="235">
        <v>122520370.63</v>
      </c>
    </row>
    <row r="1078" spans="2:3" ht="15">
      <c r="B1078" s="234" t="s">
        <v>2909</v>
      </c>
      <c r="C1078" s="235">
        <v>577598728.47000003</v>
      </c>
    </row>
    <row r="1079" spans="2:3" ht="15">
      <c r="B1079" s="234" t="s">
        <v>2910</v>
      </c>
      <c r="C1079" s="235">
        <v>1463652089.8399999</v>
      </c>
    </row>
    <row r="1080" spans="2:3" ht="15">
      <c r="B1080" s="234" t="s">
        <v>2911</v>
      </c>
      <c r="C1080" s="235">
        <v>85470196.400000006</v>
      </c>
    </row>
    <row r="1081" spans="2:3" ht="15">
      <c r="B1081" s="234" t="s">
        <v>2912</v>
      </c>
      <c r="C1081" s="235">
        <v>322012743.5</v>
      </c>
    </row>
    <row r="1082" spans="2:3" ht="15">
      <c r="B1082" s="234" t="s">
        <v>2913</v>
      </c>
      <c r="C1082" s="235">
        <v>592750001.29999995</v>
      </c>
    </row>
    <row r="1083" spans="2:3" ht="15">
      <c r="B1083" s="234" t="s">
        <v>2914</v>
      </c>
      <c r="C1083" s="235">
        <v>177230690.94</v>
      </c>
    </row>
    <row r="1084" spans="2:3" ht="15">
      <c r="B1084" s="234" t="s">
        <v>2915</v>
      </c>
      <c r="C1084" s="235">
        <v>490208798.55999994</v>
      </c>
    </row>
    <row r="1085" spans="2:3" ht="15">
      <c r="B1085" s="234" t="s">
        <v>2916</v>
      </c>
      <c r="C1085" s="235">
        <v>1468766281.1899998</v>
      </c>
    </row>
    <row r="1086" spans="2:3" ht="15">
      <c r="B1086" s="234" t="s">
        <v>2917</v>
      </c>
      <c r="C1086" s="235">
        <v>399296822.57999992</v>
      </c>
    </row>
    <row r="1087" spans="2:3" ht="15">
      <c r="B1087" s="234" t="s">
        <v>2918</v>
      </c>
      <c r="C1087" s="235">
        <v>394888262.64999998</v>
      </c>
    </row>
    <row r="1088" spans="2:3" ht="15">
      <c r="B1088" s="234" t="s">
        <v>2919</v>
      </c>
      <c r="C1088" s="235">
        <v>8627735.4299999997</v>
      </c>
    </row>
    <row r="1089" spans="2:3" ht="15">
      <c r="B1089" s="234" t="s">
        <v>2920</v>
      </c>
      <c r="C1089" s="235">
        <v>1578358783.8099999</v>
      </c>
    </row>
    <row r="1090" spans="2:3" ht="15">
      <c r="B1090" s="234" t="s">
        <v>2921</v>
      </c>
      <c r="C1090" s="235">
        <v>260377410.56999999</v>
      </c>
    </row>
    <row r="1091" spans="2:3" ht="15">
      <c r="B1091" s="234" t="s">
        <v>2922</v>
      </c>
      <c r="C1091" s="235">
        <v>124401559.20000002</v>
      </c>
    </row>
    <row r="1092" spans="2:3" ht="15">
      <c r="B1092" s="234" t="s">
        <v>2923</v>
      </c>
      <c r="C1092" s="235">
        <v>314403609.88</v>
      </c>
    </row>
    <row r="1093" spans="2:3" ht="15">
      <c r="B1093" s="234" t="s">
        <v>2924</v>
      </c>
      <c r="C1093" s="235">
        <v>186778879.94999999</v>
      </c>
    </row>
    <row r="1094" spans="2:3" ht="15">
      <c r="B1094" s="234" t="s">
        <v>2925</v>
      </c>
      <c r="C1094" s="235">
        <v>405357284.75999999</v>
      </c>
    </row>
    <row r="1095" spans="2:3" ht="15">
      <c r="B1095" s="234" t="s">
        <v>2926</v>
      </c>
      <c r="C1095" s="235">
        <v>195342661.98000002</v>
      </c>
    </row>
    <row r="1096" spans="2:3" ht="15">
      <c r="B1096" s="234" t="s">
        <v>2927</v>
      </c>
      <c r="C1096" s="235">
        <v>792111147.99000001</v>
      </c>
    </row>
    <row r="1097" spans="2:3" ht="15">
      <c r="B1097" s="234" t="s">
        <v>2928</v>
      </c>
      <c r="C1097" s="235">
        <v>418334623.20000005</v>
      </c>
    </row>
    <row r="1098" spans="2:3" ht="15">
      <c r="B1098" s="234" t="s">
        <v>2929</v>
      </c>
      <c r="C1098" s="235">
        <v>144314665.43000001</v>
      </c>
    </row>
    <row r="1099" spans="2:3" ht="15">
      <c r="B1099" s="234" t="s">
        <v>2930</v>
      </c>
      <c r="C1099" s="235">
        <v>494290506.75999999</v>
      </c>
    </row>
    <row r="1100" spans="2:3" ht="15">
      <c r="B1100" s="234" t="s">
        <v>2931</v>
      </c>
      <c r="C1100" s="235">
        <v>1041218655.51</v>
      </c>
    </row>
    <row r="1101" spans="2:3" ht="15">
      <c r="B1101" s="234" t="s">
        <v>2932</v>
      </c>
      <c r="C1101" s="235">
        <v>491028426.14999998</v>
      </c>
    </row>
    <row r="1102" spans="2:3" ht="15">
      <c r="B1102" s="234" t="s">
        <v>2933</v>
      </c>
      <c r="C1102" s="235">
        <v>356789678.99000001</v>
      </c>
    </row>
    <row r="1103" spans="2:3" ht="15">
      <c r="B1103" s="234" t="s">
        <v>2934</v>
      </c>
      <c r="C1103" s="235">
        <v>113800461.83</v>
      </c>
    </row>
    <row r="1104" spans="2:3" ht="15">
      <c r="B1104" s="234" t="s">
        <v>2935</v>
      </c>
      <c r="C1104" s="235">
        <v>103129874.75999999</v>
      </c>
    </row>
    <row r="1105" spans="2:3" ht="15">
      <c r="B1105" s="234" t="s">
        <v>2936</v>
      </c>
      <c r="C1105" s="235">
        <v>327912457.86000001</v>
      </c>
    </row>
    <row r="1106" spans="2:3" ht="15">
      <c r="B1106" s="234" t="s">
        <v>2937</v>
      </c>
      <c r="C1106" s="235">
        <v>1977043939.9200001</v>
      </c>
    </row>
    <row r="1107" spans="2:3" ht="15">
      <c r="B1107" s="234" t="s">
        <v>2938</v>
      </c>
      <c r="C1107" s="235">
        <v>138261000.29999998</v>
      </c>
    </row>
    <row r="1108" spans="2:3" ht="15">
      <c r="B1108" s="234" t="s">
        <v>2939</v>
      </c>
      <c r="C1108" s="235">
        <v>175033456.81999999</v>
      </c>
    </row>
    <row r="1109" spans="2:3" ht="15">
      <c r="B1109" s="234" t="s">
        <v>2940</v>
      </c>
      <c r="C1109" s="235">
        <v>406339153.50000006</v>
      </c>
    </row>
    <row r="1110" spans="2:3" ht="15">
      <c r="B1110" s="234" t="s">
        <v>2941</v>
      </c>
      <c r="C1110" s="235">
        <v>714667776.04999995</v>
      </c>
    </row>
    <row r="1111" spans="2:3" ht="15">
      <c r="B1111" s="234" t="s">
        <v>2942</v>
      </c>
      <c r="C1111" s="235">
        <v>290610612.25</v>
      </c>
    </row>
    <row r="1112" spans="2:3" ht="15">
      <c r="B1112" s="234" t="s">
        <v>2943</v>
      </c>
      <c r="C1112" s="235">
        <v>143914400.05000001</v>
      </c>
    </row>
    <row r="1113" spans="2:3" ht="15">
      <c r="B1113" s="234" t="s">
        <v>2944</v>
      </c>
      <c r="C1113" s="235">
        <v>286392828.16000003</v>
      </c>
    </row>
    <row r="1114" spans="2:3" ht="15">
      <c r="B1114" s="234" t="s">
        <v>2945</v>
      </c>
      <c r="C1114" s="235">
        <v>978226458.36000001</v>
      </c>
    </row>
    <row r="1115" spans="2:3" ht="15">
      <c r="B1115" s="234" t="s">
        <v>2946</v>
      </c>
      <c r="C1115" s="235">
        <v>18391765.149999999</v>
      </c>
    </row>
    <row r="1116" spans="2:3" ht="15">
      <c r="B1116" s="234" t="s">
        <v>2947</v>
      </c>
      <c r="C1116" s="235">
        <v>522444858.65999997</v>
      </c>
    </row>
    <row r="1117" spans="2:3" ht="15">
      <c r="B1117" s="234" t="s">
        <v>2948</v>
      </c>
      <c r="C1117" s="235">
        <v>409417887.55000001</v>
      </c>
    </row>
    <row r="1118" spans="2:3" ht="15">
      <c r="B1118" s="234" t="s">
        <v>2949</v>
      </c>
      <c r="C1118" s="235">
        <v>153949306.41999999</v>
      </c>
    </row>
    <row r="1119" spans="2:3" ht="15">
      <c r="B1119" s="234" t="s">
        <v>2950</v>
      </c>
      <c r="C1119" s="235">
        <v>34565265</v>
      </c>
    </row>
    <row r="1120" spans="2:3" ht="15">
      <c r="B1120" s="234" t="s">
        <v>2951</v>
      </c>
      <c r="C1120" s="235">
        <v>550382785.60000002</v>
      </c>
    </row>
    <row r="1121" spans="2:3" ht="15">
      <c r="B1121" s="234" t="s">
        <v>2952</v>
      </c>
      <c r="C1121" s="235">
        <v>120595799.12</v>
      </c>
    </row>
    <row r="1122" spans="2:3" ht="15">
      <c r="B1122" s="234" t="s">
        <v>2953</v>
      </c>
      <c r="C1122" s="235">
        <v>109979291.30000001</v>
      </c>
    </row>
    <row r="1123" spans="2:3" ht="15">
      <c r="B1123" s="234" t="s">
        <v>2954</v>
      </c>
      <c r="C1123" s="235">
        <v>521975207.46000004</v>
      </c>
    </row>
    <row r="1124" spans="2:3" ht="15">
      <c r="B1124" s="234" t="s">
        <v>2955</v>
      </c>
      <c r="C1124" s="235">
        <v>912151504.17000008</v>
      </c>
    </row>
    <row r="1125" spans="2:3" ht="15">
      <c r="B1125" s="234" t="s">
        <v>2956</v>
      </c>
      <c r="C1125" s="235">
        <v>251787389.92000002</v>
      </c>
    </row>
    <row r="1126" spans="2:3" ht="15">
      <c r="B1126" s="234" t="s">
        <v>2957</v>
      </c>
      <c r="C1126" s="235">
        <v>755443098.5</v>
      </c>
    </row>
    <row r="1127" spans="2:3" ht="15">
      <c r="B1127" s="234" t="s">
        <v>2958</v>
      </c>
      <c r="C1127" s="235">
        <v>231053101.59999999</v>
      </c>
    </row>
    <row r="1128" spans="2:3" ht="15">
      <c r="B1128" s="234" t="s">
        <v>2959</v>
      </c>
      <c r="C1128" s="235">
        <v>147601589.67000002</v>
      </c>
    </row>
    <row r="1129" spans="2:3" ht="15">
      <c r="B1129" s="234" t="s">
        <v>2960</v>
      </c>
      <c r="C1129" s="235">
        <v>1314796763.8200002</v>
      </c>
    </row>
    <row r="1130" spans="2:3" ht="15">
      <c r="B1130" s="234" t="s">
        <v>2961</v>
      </c>
      <c r="C1130" s="235">
        <v>76509449.099999994</v>
      </c>
    </row>
    <row r="1131" spans="2:3" ht="15">
      <c r="B1131" s="234" t="s">
        <v>2962</v>
      </c>
      <c r="C1131" s="235">
        <v>476101506.36000001</v>
      </c>
    </row>
    <row r="1132" spans="2:3" ht="15">
      <c r="B1132" s="234" t="s">
        <v>2963</v>
      </c>
      <c r="C1132" s="235">
        <v>199782813.77999997</v>
      </c>
    </row>
    <row r="1133" spans="2:3" ht="15">
      <c r="B1133" s="234" t="s">
        <v>2964</v>
      </c>
      <c r="C1133" s="235">
        <v>278187975.74000001</v>
      </c>
    </row>
    <row r="1134" spans="2:3" ht="15">
      <c r="B1134" s="234" t="s">
        <v>2965</v>
      </c>
      <c r="C1134" s="235">
        <v>189775627.49000001</v>
      </c>
    </row>
    <row r="1135" spans="2:3" ht="15">
      <c r="B1135" s="234" t="s">
        <v>2966</v>
      </c>
      <c r="C1135" s="235">
        <v>735002148.75999999</v>
      </c>
    </row>
    <row r="1136" spans="2:3" ht="15">
      <c r="B1136" s="234" t="s">
        <v>2967</v>
      </c>
      <c r="C1136" s="235">
        <v>1108600332.0799999</v>
      </c>
    </row>
    <row r="1137" spans="2:3" ht="15">
      <c r="B1137" s="234" t="s">
        <v>2968</v>
      </c>
      <c r="C1137" s="235">
        <v>10187268.75</v>
      </c>
    </row>
    <row r="1138" spans="2:3" ht="15">
      <c r="B1138" s="234" t="s">
        <v>2969</v>
      </c>
      <c r="C1138" s="235">
        <v>1955228057.1399999</v>
      </c>
    </row>
    <row r="1139" spans="2:3" ht="15">
      <c r="B1139" s="234" t="s">
        <v>2970</v>
      </c>
      <c r="C1139" s="235">
        <v>751540810.12</v>
      </c>
    </row>
    <row r="1140" spans="2:3" ht="15">
      <c r="B1140" s="234" t="s">
        <v>2971</v>
      </c>
      <c r="C1140" s="235">
        <v>512225056.72000003</v>
      </c>
    </row>
    <row r="1141" spans="2:3" ht="15">
      <c r="B1141" s="234" t="s">
        <v>2972</v>
      </c>
      <c r="C1141" s="235">
        <v>89421041.960000008</v>
      </c>
    </row>
    <row r="1142" spans="2:3" ht="15">
      <c r="B1142" s="234" t="s">
        <v>2973</v>
      </c>
      <c r="C1142" s="235">
        <v>643198701.08999991</v>
      </c>
    </row>
    <row r="1143" spans="2:3" ht="15">
      <c r="B1143" s="234" t="s">
        <v>2974</v>
      </c>
      <c r="C1143" s="235">
        <v>186564045.97999999</v>
      </c>
    </row>
    <row r="1144" spans="2:3" ht="15">
      <c r="B1144" s="234" t="s">
        <v>2975</v>
      </c>
      <c r="C1144" s="235">
        <v>211752866.25</v>
      </c>
    </row>
    <row r="1145" spans="2:3" ht="15">
      <c r="B1145" s="234" t="s">
        <v>2976</v>
      </c>
      <c r="C1145" s="235">
        <v>164586620.26000002</v>
      </c>
    </row>
    <row r="1146" spans="2:3" ht="15">
      <c r="B1146" s="234" t="s">
        <v>2977</v>
      </c>
      <c r="C1146" s="235">
        <v>113711250.14</v>
      </c>
    </row>
    <row r="1147" spans="2:3" ht="15">
      <c r="B1147" s="234" t="s">
        <v>2978</v>
      </c>
      <c r="C1147" s="235">
        <v>240734845.65000001</v>
      </c>
    </row>
    <row r="1148" spans="2:3" ht="15">
      <c r="B1148" s="234" t="s">
        <v>2979</v>
      </c>
      <c r="C1148" s="235">
        <v>319903459.60000002</v>
      </c>
    </row>
    <row r="1149" spans="2:3" ht="15">
      <c r="B1149" s="234" t="s">
        <v>2980</v>
      </c>
      <c r="C1149" s="235">
        <v>529772026</v>
      </c>
    </row>
    <row r="1150" spans="2:3" ht="15">
      <c r="B1150" s="234" t="s">
        <v>2981</v>
      </c>
      <c r="C1150" s="235">
        <v>919735163.90999997</v>
      </c>
    </row>
    <row r="1151" spans="2:3" ht="15">
      <c r="B1151" s="234" t="s">
        <v>2982</v>
      </c>
      <c r="C1151" s="235">
        <v>932353687.31999993</v>
      </c>
    </row>
    <row r="1152" spans="2:3" ht="15">
      <c r="B1152" s="234" t="s">
        <v>2983</v>
      </c>
      <c r="C1152" s="235">
        <v>93371784.430000007</v>
      </c>
    </row>
    <row r="1153" spans="2:3" ht="15">
      <c r="B1153" s="234" t="s">
        <v>2984</v>
      </c>
      <c r="C1153" s="235">
        <v>395918179.59999996</v>
      </c>
    </row>
    <row r="1154" spans="2:3" ht="15">
      <c r="B1154" s="234" t="s">
        <v>2985</v>
      </c>
      <c r="C1154" s="235">
        <v>404463132.1500001</v>
      </c>
    </row>
    <row r="1155" spans="2:3" ht="15">
      <c r="B1155" s="234" t="s">
        <v>2986</v>
      </c>
      <c r="C1155" s="235">
        <v>568780874.55000007</v>
      </c>
    </row>
    <row r="1156" spans="2:3" ht="15">
      <c r="B1156" s="234" t="s">
        <v>2987</v>
      </c>
      <c r="C1156" s="235">
        <v>82365321.390000001</v>
      </c>
    </row>
    <row r="1157" spans="2:3" ht="15">
      <c r="B1157" s="234" t="s">
        <v>2988</v>
      </c>
      <c r="C1157" s="235">
        <v>139848434.20000002</v>
      </c>
    </row>
    <row r="1158" spans="2:3" ht="15">
      <c r="B1158" s="234" t="s">
        <v>2989</v>
      </c>
      <c r="C1158" s="235">
        <v>380108500.36000001</v>
      </c>
    </row>
    <row r="1159" spans="2:3" ht="15">
      <c r="B1159" s="234" t="s">
        <v>2990</v>
      </c>
      <c r="C1159" s="235">
        <v>508373791.36000001</v>
      </c>
    </row>
    <row r="1160" spans="2:3" ht="15">
      <c r="B1160" s="234" t="s">
        <v>2991</v>
      </c>
      <c r="C1160" s="235">
        <v>748220857.60000014</v>
      </c>
    </row>
    <row r="1161" spans="2:3" ht="15">
      <c r="B1161" s="234" t="s">
        <v>2992</v>
      </c>
      <c r="C1161" s="235">
        <v>194750152.65000001</v>
      </c>
    </row>
    <row r="1162" spans="2:3" ht="15">
      <c r="B1162" s="234" t="s">
        <v>2993</v>
      </c>
      <c r="C1162" s="235">
        <v>82558438.439999998</v>
      </c>
    </row>
    <row r="1163" spans="2:3" ht="15">
      <c r="B1163" s="234" t="s">
        <v>2994</v>
      </c>
      <c r="C1163" s="235">
        <v>42534812.5</v>
      </c>
    </row>
    <row r="1164" spans="2:3" ht="15">
      <c r="B1164" s="234" t="s">
        <v>2995</v>
      </c>
      <c r="C1164" s="235">
        <v>193618617.17000002</v>
      </c>
    </row>
    <row r="1165" spans="2:3" ht="15">
      <c r="B1165" s="234" t="s">
        <v>2996</v>
      </c>
      <c r="C1165" s="235">
        <v>1515744277.8</v>
      </c>
    </row>
    <row r="1166" spans="2:3" ht="15">
      <c r="B1166" s="234" t="s">
        <v>2997</v>
      </c>
      <c r="C1166" s="235">
        <v>21649553.719999999</v>
      </c>
    </row>
    <row r="1167" spans="2:3" ht="15">
      <c r="B1167" s="234" t="s">
        <v>2998</v>
      </c>
      <c r="C1167" s="235">
        <v>552692645.39999998</v>
      </c>
    </row>
    <row r="1168" spans="2:3" ht="15">
      <c r="B1168" s="234" t="s">
        <v>2999</v>
      </c>
      <c r="C1168" s="235">
        <v>315458959.48000002</v>
      </c>
    </row>
    <row r="1169" spans="2:3" ht="15">
      <c r="B1169" s="234" t="s">
        <v>3000</v>
      </c>
      <c r="C1169" s="235">
        <v>135396509.31</v>
      </c>
    </row>
    <row r="1170" spans="2:3" ht="15">
      <c r="B1170" s="234" t="s">
        <v>3001</v>
      </c>
      <c r="C1170" s="235">
        <v>405428617.60000002</v>
      </c>
    </row>
    <row r="1171" spans="2:3" ht="15">
      <c r="B1171" s="234" t="s">
        <v>3002</v>
      </c>
      <c r="C1171" s="235">
        <v>198173486.85000002</v>
      </c>
    </row>
    <row r="1172" spans="2:3" ht="15">
      <c r="B1172" s="234" t="s">
        <v>3003</v>
      </c>
      <c r="C1172" s="235">
        <v>216106769.85999998</v>
      </c>
    </row>
    <row r="1173" spans="2:3" ht="15">
      <c r="B1173" s="234" t="s">
        <v>3004</v>
      </c>
      <c r="C1173" s="235">
        <v>1276500</v>
      </c>
    </row>
    <row r="1174" spans="2:3" ht="15">
      <c r="B1174" s="234" t="s">
        <v>3005</v>
      </c>
      <c r="C1174" s="235">
        <v>458426402.51999998</v>
      </c>
    </row>
    <row r="1175" spans="2:3" ht="15">
      <c r="B1175" s="234" t="s">
        <v>3006</v>
      </c>
      <c r="C1175" s="235">
        <v>221005349.40000001</v>
      </c>
    </row>
    <row r="1176" spans="2:3" ht="15">
      <c r="B1176" s="234" t="s">
        <v>3007</v>
      </c>
      <c r="C1176" s="235">
        <v>25338850.350000001</v>
      </c>
    </row>
    <row r="1177" spans="2:3" ht="15">
      <c r="B1177" s="234" t="s">
        <v>3008</v>
      </c>
      <c r="C1177" s="235">
        <v>433052628.48000002</v>
      </c>
    </row>
    <row r="1178" spans="2:3" ht="15">
      <c r="B1178" s="234" t="s">
        <v>3009</v>
      </c>
      <c r="C1178" s="235">
        <v>196833950.88</v>
      </c>
    </row>
    <row r="1179" spans="2:3" ht="15">
      <c r="B1179" s="234" t="s">
        <v>3010</v>
      </c>
      <c r="C1179" s="235">
        <v>325240696.10000002</v>
      </c>
    </row>
    <row r="1180" spans="2:3" ht="15">
      <c r="B1180" s="234" t="s">
        <v>3011</v>
      </c>
      <c r="C1180" s="235">
        <v>484586562.75</v>
      </c>
    </row>
    <row r="1181" spans="2:3" ht="15">
      <c r="B1181" s="234" t="s">
        <v>3012</v>
      </c>
      <c r="C1181" s="235">
        <v>75088375</v>
      </c>
    </row>
    <row r="1182" spans="2:3" ht="15">
      <c r="B1182" s="234" t="s">
        <v>3013</v>
      </c>
      <c r="C1182" s="235">
        <v>21206072.25</v>
      </c>
    </row>
    <row r="1183" spans="2:3" ht="15">
      <c r="B1183" s="234" t="s">
        <v>3014</v>
      </c>
      <c r="C1183" s="235">
        <v>20680883.52</v>
      </c>
    </row>
    <row r="1184" spans="2:3" ht="15">
      <c r="B1184" s="234" t="s">
        <v>3015</v>
      </c>
      <c r="C1184" s="235">
        <v>304336627.51999998</v>
      </c>
    </row>
    <row r="1185" spans="2:3" ht="15">
      <c r="B1185" s="234" t="s">
        <v>3016</v>
      </c>
      <c r="C1185" s="235">
        <v>150004888.99000001</v>
      </c>
    </row>
    <row r="1186" spans="2:3" ht="15">
      <c r="B1186" s="234" t="s">
        <v>3017</v>
      </c>
      <c r="C1186" s="235">
        <v>351337546.51999998</v>
      </c>
    </row>
    <row r="1187" spans="2:3" ht="15">
      <c r="B1187" s="234" t="s">
        <v>3018</v>
      </c>
      <c r="C1187" s="235">
        <v>104460741.59999999</v>
      </c>
    </row>
    <row r="1188" spans="2:3" ht="15">
      <c r="B1188" s="234" t="s">
        <v>3019</v>
      </c>
      <c r="C1188" s="235">
        <v>1286201730.54</v>
      </c>
    </row>
    <row r="1189" spans="2:3" ht="15">
      <c r="B1189" s="234" t="s">
        <v>3020</v>
      </c>
      <c r="C1189" s="235">
        <v>618090166.29999995</v>
      </c>
    </row>
    <row r="1190" spans="2:3" ht="15">
      <c r="B1190" s="234" t="s">
        <v>3021</v>
      </c>
      <c r="C1190" s="235">
        <v>107440224.3</v>
      </c>
    </row>
    <row r="1191" spans="2:3" ht="15">
      <c r="B1191" s="234" t="s">
        <v>3022</v>
      </c>
      <c r="C1191" s="235">
        <v>308815354.42000002</v>
      </c>
    </row>
    <row r="1192" spans="2:3" ht="15">
      <c r="B1192" s="234" t="s">
        <v>3023</v>
      </c>
      <c r="C1192" s="235">
        <v>244677203.01999998</v>
      </c>
    </row>
    <row r="1193" spans="2:3" ht="15">
      <c r="B1193" s="234" t="s">
        <v>3024</v>
      </c>
      <c r="C1193" s="235">
        <v>19007365.780000001</v>
      </c>
    </row>
    <row r="1194" spans="2:3" ht="15">
      <c r="B1194" s="234" t="s">
        <v>3025</v>
      </c>
      <c r="C1194" s="235">
        <v>203745445.79999998</v>
      </c>
    </row>
    <row r="1195" spans="2:3" ht="15">
      <c r="B1195" s="234" t="s">
        <v>3026</v>
      </c>
      <c r="C1195" s="235">
        <v>359503199</v>
      </c>
    </row>
    <row r="1196" spans="2:3" ht="15">
      <c r="B1196" s="234" t="s">
        <v>3027</v>
      </c>
      <c r="C1196" s="235">
        <v>268651506.75999999</v>
      </c>
    </row>
    <row r="1197" spans="2:3" ht="15">
      <c r="B1197" s="234" t="s">
        <v>3028</v>
      </c>
      <c r="C1197" s="235">
        <v>110805296.39999999</v>
      </c>
    </row>
    <row r="1198" spans="2:3" ht="15">
      <c r="B1198" s="234" t="s">
        <v>3029</v>
      </c>
      <c r="C1198" s="235">
        <v>78871878.479999989</v>
      </c>
    </row>
    <row r="1199" spans="2:3" ht="15">
      <c r="B1199" s="234" t="s">
        <v>3030</v>
      </c>
      <c r="C1199" s="235">
        <v>602908129.98000002</v>
      </c>
    </row>
    <row r="1200" spans="2:3" ht="15">
      <c r="B1200" s="234" t="s">
        <v>3031</v>
      </c>
      <c r="C1200" s="235">
        <v>14133248</v>
      </c>
    </row>
    <row r="1201" spans="2:3" ht="15">
      <c r="B1201" s="234" t="s">
        <v>3032</v>
      </c>
      <c r="C1201" s="235">
        <v>100800470.52</v>
      </c>
    </row>
    <row r="1202" spans="2:3" ht="15">
      <c r="B1202" s="234" t="s">
        <v>3033</v>
      </c>
      <c r="C1202" s="235">
        <v>430902737.86000001</v>
      </c>
    </row>
    <row r="1203" spans="2:3" ht="15">
      <c r="B1203" s="234" t="s">
        <v>3034</v>
      </c>
      <c r="C1203" s="235">
        <v>38387474.299999997</v>
      </c>
    </row>
    <row r="1204" spans="2:3" ht="15">
      <c r="B1204" s="234" t="s">
        <v>3035</v>
      </c>
      <c r="C1204" s="235">
        <v>421352879.99999988</v>
      </c>
    </row>
    <row r="1205" spans="2:3" ht="15">
      <c r="B1205" s="234" t="s">
        <v>3036</v>
      </c>
      <c r="C1205" s="235">
        <v>198530640.36000001</v>
      </c>
    </row>
    <row r="1206" spans="2:3" ht="15">
      <c r="B1206" s="234" t="s">
        <v>3037</v>
      </c>
      <c r="C1206" s="235">
        <v>111488122.55</v>
      </c>
    </row>
    <row r="1207" spans="2:3" ht="15">
      <c r="B1207" s="234" t="s">
        <v>3038</v>
      </c>
      <c r="C1207" s="235">
        <v>38962040.280000001</v>
      </c>
    </row>
    <row r="1208" spans="2:3" ht="15">
      <c r="B1208" s="234" t="s">
        <v>3039</v>
      </c>
      <c r="C1208" s="235">
        <v>33782798.399999999</v>
      </c>
    </row>
    <row r="1209" spans="2:3" ht="15">
      <c r="B1209" s="234" t="s">
        <v>3040</v>
      </c>
      <c r="C1209" s="235">
        <v>4461750</v>
      </c>
    </row>
    <row r="1210" spans="2:3" ht="15">
      <c r="B1210" s="234" t="s">
        <v>3041</v>
      </c>
      <c r="C1210" s="235">
        <v>28599310.879999999</v>
      </c>
    </row>
    <row r="1211" spans="2:3" ht="15">
      <c r="B1211" s="234" t="s">
        <v>3042</v>
      </c>
      <c r="C1211" s="235">
        <v>6266000.0999999996</v>
      </c>
    </row>
    <row r="1212" spans="2:3" ht="15">
      <c r="B1212" s="234" t="s">
        <v>3043</v>
      </c>
      <c r="C1212" s="235">
        <v>77715314.819999993</v>
      </c>
    </row>
    <row r="1213" spans="2:3" ht="15">
      <c r="B1213" s="234" t="s">
        <v>3044</v>
      </c>
      <c r="C1213" s="235">
        <v>4994100</v>
      </c>
    </row>
    <row r="1214" spans="2:3" ht="15">
      <c r="B1214" s="234" t="s">
        <v>3045</v>
      </c>
      <c r="C1214" s="235">
        <v>62791737.75</v>
      </c>
    </row>
    <row r="1215" spans="2:3" ht="15">
      <c r="B1215" s="234" t="s">
        <v>3046</v>
      </c>
      <c r="C1215" s="235">
        <v>267337063.19999999</v>
      </c>
    </row>
    <row r="1216" spans="2:3" ht="15">
      <c r="B1216" s="234" t="s">
        <v>3047</v>
      </c>
      <c r="C1216" s="235">
        <v>188828854.19999999</v>
      </c>
    </row>
    <row r="1217" spans="2:3" ht="15">
      <c r="B1217" s="234" t="s">
        <v>3048</v>
      </c>
      <c r="C1217" s="235">
        <v>146923910.16</v>
      </c>
    </row>
    <row r="1218" spans="2:3" ht="15">
      <c r="B1218" s="234" t="s">
        <v>3049</v>
      </c>
      <c r="C1218" s="235">
        <v>566451113.48999989</v>
      </c>
    </row>
    <row r="1219" spans="2:3" ht="15">
      <c r="B1219" s="234" t="s">
        <v>3050</v>
      </c>
      <c r="C1219" s="235">
        <v>13632149.699999999</v>
      </c>
    </row>
    <row r="1220" spans="2:3" ht="15">
      <c r="B1220" s="234" t="s">
        <v>3051</v>
      </c>
      <c r="C1220" s="235">
        <v>522694093.19999999</v>
      </c>
    </row>
    <row r="1221" spans="2:3" ht="15">
      <c r="B1221" s="234" t="s">
        <v>3052</v>
      </c>
      <c r="C1221" s="235">
        <v>385716240</v>
      </c>
    </row>
    <row r="1222" spans="2:3" ht="15">
      <c r="B1222" s="234" t="s">
        <v>3053</v>
      </c>
      <c r="C1222" s="235">
        <v>328532209.74000001</v>
      </c>
    </row>
    <row r="1223" spans="2:3" ht="15">
      <c r="B1223" s="234" t="s">
        <v>3054</v>
      </c>
      <c r="C1223" s="235">
        <v>60194002.880000003</v>
      </c>
    </row>
    <row r="1224" spans="2:3" ht="15">
      <c r="B1224" s="234" t="s">
        <v>3055</v>
      </c>
      <c r="C1224" s="235">
        <v>117744765.50999999</v>
      </c>
    </row>
    <row r="1225" spans="2:3" ht="15">
      <c r="B1225" s="234" t="s">
        <v>3056</v>
      </c>
      <c r="C1225" s="235">
        <v>11663040.08</v>
      </c>
    </row>
    <row r="1226" spans="2:3" ht="15">
      <c r="B1226" s="234" t="s">
        <v>3057</v>
      </c>
      <c r="C1226" s="235">
        <v>8133374.9299999997</v>
      </c>
    </row>
    <row r="1227" spans="2:3" ht="15">
      <c r="B1227" s="234" t="s">
        <v>3058</v>
      </c>
      <c r="C1227" s="235">
        <v>2077507712.24</v>
      </c>
    </row>
    <row r="1228" spans="2:3" ht="15">
      <c r="B1228" s="234" t="s">
        <v>3059</v>
      </c>
      <c r="C1228" s="235">
        <v>14938920</v>
      </c>
    </row>
    <row r="1229" spans="2:3" ht="15">
      <c r="B1229" s="234" t="s">
        <v>3060</v>
      </c>
      <c r="C1229" s="235">
        <v>6851900</v>
      </c>
    </row>
    <row r="1230" spans="2:3" ht="15">
      <c r="B1230" s="234" t="s">
        <v>3061</v>
      </c>
      <c r="C1230" s="235">
        <v>14046250.1</v>
      </c>
    </row>
    <row r="1231" spans="2:3" ht="15">
      <c r="B1231" s="234" t="s">
        <v>3062</v>
      </c>
      <c r="C1231" s="235">
        <v>6082750</v>
      </c>
    </row>
    <row r="1232" spans="2:3" ht="15">
      <c r="B1232" s="234" t="s">
        <v>3063</v>
      </c>
      <c r="C1232" s="235">
        <v>16941562.5</v>
      </c>
    </row>
    <row r="1233" spans="2:3" ht="15">
      <c r="B1233" s="234" t="s">
        <v>3064</v>
      </c>
      <c r="C1233" s="235">
        <v>12365625</v>
      </c>
    </row>
    <row r="1234" spans="2:3" ht="15">
      <c r="B1234" s="234" t="s">
        <v>3065</v>
      </c>
      <c r="C1234" s="235">
        <v>42824489.82</v>
      </c>
    </row>
    <row r="1235" spans="2:3" ht="15">
      <c r="B1235" s="234" t="s">
        <v>3066</v>
      </c>
      <c r="C1235" s="235">
        <v>75063492.5</v>
      </c>
    </row>
    <row r="1236" spans="2:3" ht="15">
      <c r="B1236" s="234" t="s">
        <v>3067</v>
      </c>
      <c r="C1236" s="235">
        <v>648715413.27999997</v>
      </c>
    </row>
    <row r="1237" spans="2:3" ht="15">
      <c r="B1237" s="234" t="s">
        <v>3068</v>
      </c>
      <c r="C1237" s="235">
        <v>68087635.939999998</v>
      </c>
    </row>
    <row r="1238" spans="2:3" ht="15">
      <c r="B1238" s="234" t="s">
        <v>3069</v>
      </c>
      <c r="C1238" s="235">
        <v>24429587.330000002</v>
      </c>
    </row>
    <row r="1239" spans="2:3" ht="15">
      <c r="B1239" s="234" t="s">
        <v>3070</v>
      </c>
      <c r="C1239" s="235">
        <v>21499366.379999999</v>
      </c>
    </row>
    <row r="1240" spans="2:3" ht="15">
      <c r="B1240" s="234" t="s">
        <v>3071</v>
      </c>
      <c r="C1240" s="235">
        <v>127743531.2</v>
      </c>
    </row>
    <row r="1241" spans="2:3" ht="15">
      <c r="B1241" s="234" t="s">
        <v>3072</v>
      </c>
      <c r="C1241" s="235">
        <v>21621650.02</v>
      </c>
    </row>
    <row r="1242" spans="2:3" ht="15">
      <c r="B1242" s="234" t="s">
        <v>3073</v>
      </c>
      <c r="C1242" s="235">
        <v>48007005.759999998</v>
      </c>
    </row>
    <row r="1243" spans="2:3" ht="15">
      <c r="B1243" s="234" t="s">
        <v>3074</v>
      </c>
      <c r="C1243" s="235">
        <v>39813929.82</v>
      </c>
    </row>
    <row r="1244" spans="2:3" ht="15">
      <c r="B1244" s="234" t="s">
        <v>3075</v>
      </c>
      <c r="C1244" s="235">
        <v>32971600.159999996</v>
      </c>
    </row>
    <row r="1245" spans="2:3" ht="15">
      <c r="B1245" s="234" t="s">
        <v>3076</v>
      </c>
      <c r="C1245" s="235">
        <v>45096175.100000001</v>
      </c>
    </row>
    <row r="1246" spans="2:3" ht="15">
      <c r="B1246" s="234" t="s">
        <v>3077</v>
      </c>
      <c r="C1246" s="235">
        <v>113009230.3</v>
      </c>
    </row>
    <row r="1247" spans="2:3" ht="15">
      <c r="B1247" s="234" t="s">
        <v>3078</v>
      </c>
      <c r="C1247" s="235">
        <v>11452500.1</v>
      </c>
    </row>
    <row r="1248" spans="2:3" ht="15">
      <c r="B1248" s="234" t="s">
        <v>3079</v>
      </c>
      <c r="C1248" s="235">
        <v>11053962.560000001</v>
      </c>
    </row>
    <row r="1249" spans="2:3" ht="15">
      <c r="B1249" s="234" t="s">
        <v>3080</v>
      </c>
      <c r="C1249" s="235">
        <v>52096974.800000004</v>
      </c>
    </row>
    <row r="1250" spans="2:3" ht="15">
      <c r="B1250" s="234" t="s">
        <v>3081</v>
      </c>
      <c r="C1250" s="235">
        <v>67454110.270000011</v>
      </c>
    </row>
    <row r="1251" spans="2:3" ht="15">
      <c r="B1251" s="234" t="s">
        <v>3082</v>
      </c>
      <c r="C1251" s="235">
        <v>64287194.020000003</v>
      </c>
    </row>
    <row r="1252" spans="2:3" ht="15">
      <c r="B1252" s="234" t="s">
        <v>3083</v>
      </c>
      <c r="C1252" s="235">
        <v>7839320</v>
      </c>
    </row>
    <row r="1253" spans="2:3" ht="15">
      <c r="B1253" s="234" t="s">
        <v>3084</v>
      </c>
      <c r="C1253" s="235">
        <v>37277703.079999998</v>
      </c>
    </row>
    <row r="1254" spans="2:3" ht="15">
      <c r="B1254" s="234" t="s">
        <v>3085</v>
      </c>
      <c r="C1254" s="235">
        <v>52298437.560000002</v>
      </c>
    </row>
    <row r="1255" spans="2:3" ht="15">
      <c r="B1255" s="234" t="s">
        <v>3086</v>
      </c>
      <c r="C1255" s="235">
        <v>2581034.94</v>
      </c>
    </row>
    <row r="1256" spans="2:3" ht="15">
      <c r="B1256" s="234" t="s">
        <v>3087</v>
      </c>
      <c r="C1256" s="235">
        <v>51885435.630000003</v>
      </c>
    </row>
    <row r="1257" spans="2:3" ht="15">
      <c r="B1257" s="234" t="s">
        <v>3088</v>
      </c>
      <c r="C1257" s="235">
        <v>6070874.9399999995</v>
      </c>
    </row>
    <row r="1258" spans="2:3" ht="15">
      <c r="B1258" s="234" t="s">
        <v>3089</v>
      </c>
      <c r="C1258" s="235">
        <v>37995120.719999999</v>
      </c>
    </row>
    <row r="1259" spans="2:3" ht="15">
      <c r="B1259" s="234" t="s">
        <v>3090</v>
      </c>
      <c r="C1259" s="235">
        <v>64027013.960000001</v>
      </c>
    </row>
    <row r="1260" spans="2:3" ht="15">
      <c r="B1260" s="234" t="s">
        <v>3091</v>
      </c>
      <c r="C1260" s="235">
        <v>8428150.1999999993</v>
      </c>
    </row>
    <row r="1261" spans="2:3" ht="15">
      <c r="B1261" s="234" t="s">
        <v>3092</v>
      </c>
      <c r="C1261" s="235">
        <v>85186007.340000004</v>
      </c>
    </row>
    <row r="1262" spans="2:3" ht="15">
      <c r="B1262" s="234" t="s">
        <v>3093</v>
      </c>
      <c r="C1262" s="235">
        <v>3589712.5</v>
      </c>
    </row>
    <row r="1263" spans="2:3" ht="15">
      <c r="B1263" s="234" t="s">
        <v>3094</v>
      </c>
      <c r="C1263" s="235">
        <v>197673028.03</v>
      </c>
    </row>
    <row r="1264" spans="2:3" ht="15">
      <c r="B1264" s="234" t="s">
        <v>3095</v>
      </c>
      <c r="C1264" s="235">
        <v>90348962.659999996</v>
      </c>
    </row>
    <row r="1265" spans="2:3" ht="15">
      <c r="B1265" s="234" t="s">
        <v>3096</v>
      </c>
      <c r="C1265" s="235">
        <v>195331951.94999999</v>
      </c>
    </row>
    <row r="1266" spans="2:3" ht="15">
      <c r="B1266" s="234" t="s">
        <v>3097</v>
      </c>
      <c r="C1266" s="235">
        <v>18810830.039999999</v>
      </c>
    </row>
    <row r="1267" spans="2:3" ht="15">
      <c r="B1267" s="234" t="s">
        <v>3098</v>
      </c>
      <c r="C1267" s="235">
        <v>39974320</v>
      </c>
    </row>
    <row r="1268" spans="2:3" ht="15">
      <c r="B1268" s="234" t="s">
        <v>3099</v>
      </c>
      <c r="C1268" s="235">
        <v>5950532.5</v>
      </c>
    </row>
    <row r="1269" spans="2:3" ht="15">
      <c r="B1269" s="234" t="s">
        <v>3100</v>
      </c>
      <c r="C1269" s="235">
        <v>289919649.62</v>
      </c>
    </row>
    <row r="1270" spans="2:3" ht="15">
      <c r="B1270" s="234" t="s">
        <v>3101</v>
      </c>
      <c r="C1270" s="235">
        <v>18738488</v>
      </c>
    </row>
    <row r="1271" spans="2:3" ht="15">
      <c r="B1271" s="234" t="s">
        <v>3102</v>
      </c>
      <c r="C1271" s="235">
        <v>125746260.75</v>
      </c>
    </row>
    <row r="1272" spans="2:3" ht="15">
      <c r="B1272" s="234" t="s">
        <v>3103</v>
      </c>
      <c r="C1272" s="235">
        <v>29638455.09</v>
      </c>
    </row>
    <row r="1273" spans="2:3" ht="15">
      <c r="B1273" s="234" t="s">
        <v>3104</v>
      </c>
      <c r="C1273" s="235">
        <v>35269596.399999999</v>
      </c>
    </row>
    <row r="1274" spans="2:3" ht="15">
      <c r="B1274" s="234" t="s">
        <v>3105</v>
      </c>
      <c r="C1274" s="235">
        <v>17415709.82</v>
      </c>
    </row>
    <row r="1275" spans="2:3" ht="15">
      <c r="B1275" s="234" t="s">
        <v>3106</v>
      </c>
      <c r="C1275" s="235">
        <v>36957637.480000004</v>
      </c>
    </row>
    <row r="1276" spans="2:3" ht="15">
      <c r="B1276" s="234" t="s">
        <v>3107</v>
      </c>
      <c r="C1276" s="235">
        <v>17448502.57</v>
      </c>
    </row>
    <row r="1277" spans="2:3" ht="15">
      <c r="B1277" s="234" t="s">
        <v>3108</v>
      </c>
      <c r="C1277" s="235">
        <v>22069651.5</v>
      </c>
    </row>
    <row r="1278" spans="2:3" ht="15">
      <c r="B1278" s="234" t="s">
        <v>3109</v>
      </c>
      <c r="C1278" s="235">
        <v>6361267.5700000003</v>
      </c>
    </row>
    <row r="1279" spans="2:3" ht="15">
      <c r="B1279" s="234" t="s">
        <v>3110</v>
      </c>
      <c r="C1279" s="235">
        <v>43299739.340000004</v>
      </c>
    </row>
    <row r="1280" spans="2:3" ht="15">
      <c r="B1280" s="234" t="s">
        <v>3111</v>
      </c>
      <c r="C1280" s="235">
        <v>31743902.700000003</v>
      </c>
    </row>
    <row r="1281" spans="2:3" ht="15">
      <c r="B1281" s="234" t="s">
        <v>3112</v>
      </c>
      <c r="C1281" s="235">
        <v>2699100</v>
      </c>
    </row>
    <row r="1282" spans="2:3" ht="15">
      <c r="B1282" s="234" t="s">
        <v>3113</v>
      </c>
      <c r="C1282" s="235">
        <v>17996570.259999998</v>
      </c>
    </row>
    <row r="1283" spans="2:3" ht="15">
      <c r="B1283" s="234" t="s">
        <v>3114</v>
      </c>
      <c r="C1283" s="235">
        <v>30069566.25</v>
      </c>
    </row>
    <row r="1284" spans="2:3" ht="15">
      <c r="B1284" s="234" t="s">
        <v>3115</v>
      </c>
      <c r="C1284" s="235">
        <v>49614124.93</v>
      </c>
    </row>
    <row r="1285" spans="2:3" ht="15">
      <c r="B1285" s="234" t="s">
        <v>3116</v>
      </c>
      <c r="C1285" s="235">
        <v>31013820</v>
      </c>
    </row>
    <row r="1286" spans="2:3" ht="15">
      <c r="B1286" s="234" t="s">
        <v>3117</v>
      </c>
      <c r="C1286" s="235">
        <v>15880703.310000001</v>
      </c>
    </row>
    <row r="1287" spans="2:3" ht="15">
      <c r="B1287" s="234" t="s">
        <v>3118</v>
      </c>
      <c r="C1287" s="235">
        <v>5767250.4299999997</v>
      </c>
    </row>
    <row r="1288" spans="2:3" ht="15">
      <c r="B1288" s="234" t="s">
        <v>3119</v>
      </c>
      <c r="C1288" s="235">
        <v>23125809.960000001</v>
      </c>
    </row>
    <row r="1289" spans="2:3" ht="15">
      <c r="B1289" s="234" t="s">
        <v>3120</v>
      </c>
      <c r="C1289" s="235">
        <v>1430847.75</v>
      </c>
    </row>
    <row r="1290" spans="2:3" ht="15">
      <c r="B1290" s="234" t="s">
        <v>3121</v>
      </c>
      <c r="C1290" s="235">
        <v>1485600</v>
      </c>
    </row>
    <row r="1291" spans="2:3" ht="15">
      <c r="B1291" s="234" t="s">
        <v>3122</v>
      </c>
      <c r="C1291" s="235">
        <v>50677312.689999998</v>
      </c>
    </row>
    <row r="1292" spans="2:3" ht="15">
      <c r="B1292" s="234" t="s">
        <v>3123</v>
      </c>
      <c r="C1292" s="235">
        <v>20152013.349999998</v>
      </c>
    </row>
    <row r="1293" spans="2:3" ht="15">
      <c r="B1293" s="234" t="s">
        <v>3124</v>
      </c>
      <c r="C1293" s="235">
        <v>1601635</v>
      </c>
    </row>
    <row r="1294" spans="2:3" ht="15">
      <c r="B1294" s="234" t="s">
        <v>3125</v>
      </c>
      <c r="C1294" s="235">
        <v>4699255</v>
      </c>
    </row>
    <row r="1295" spans="2:3" ht="15">
      <c r="B1295" s="234" t="s">
        <v>3126</v>
      </c>
      <c r="C1295" s="235">
        <v>3648100</v>
      </c>
    </row>
    <row r="1296" spans="2:3" ht="15">
      <c r="B1296" s="234" t="s">
        <v>3127</v>
      </c>
      <c r="C1296" s="235">
        <v>6543825.1600000001</v>
      </c>
    </row>
    <row r="1297" spans="2:3" ht="15">
      <c r="B1297" s="234" t="s">
        <v>3128</v>
      </c>
      <c r="C1297" s="235">
        <v>20710463.48</v>
      </c>
    </row>
    <row r="1298" spans="2:3" ht="15">
      <c r="B1298" s="234" t="s">
        <v>3129</v>
      </c>
      <c r="C1298" s="235">
        <v>18443570.009999998</v>
      </c>
    </row>
    <row r="1299" spans="2:3" ht="15">
      <c r="B1299" s="234" t="s">
        <v>3130</v>
      </c>
      <c r="C1299" s="235">
        <v>392955</v>
      </c>
    </row>
    <row r="1300" spans="2:3" ht="15">
      <c r="B1300" s="234" t="s">
        <v>3131</v>
      </c>
      <c r="C1300" s="235">
        <v>11018874.789999999</v>
      </c>
    </row>
    <row r="1301" spans="2:3" ht="15">
      <c r="B1301" s="234" t="s">
        <v>3132</v>
      </c>
      <c r="C1301" s="235">
        <v>6159340</v>
      </c>
    </row>
    <row r="1302" spans="2:3" ht="15">
      <c r="B1302" s="234" t="s">
        <v>3133</v>
      </c>
      <c r="C1302" s="235">
        <v>110690974.7</v>
      </c>
    </row>
    <row r="1303" spans="2:3" ht="15">
      <c r="B1303" s="234" t="s">
        <v>3134</v>
      </c>
      <c r="C1303" s="235">
        <v>9923040</v>
      </c>
    </row>
    <row r="1304" spans="2:3" ht="15">
      <c r="B1304" s="234" t="s">
        <v>3135</v>
      </c>
      <c r="C1304" s="235">
        <v>15285270</v>
      </c>
    </row>
    <row r="1305" spans="2:3" ht="15">
      <c r="B1305" s="234" t="s">
        <v>3136</v>
      </c>
      <c r="C1305" s="235">
        <v>3750727.4</v>
      </c>
    </row>
    <row r="1306" spans="2:3" ht="15">
      <c r="B1306" s="234" t="s">
        <v>3137</v>
      </c>
      <c r="C1306" s="235">
        <v>44280307.500000007</v>
      </c>
    </row>
    <row r="1307" spans="2:3" ht="15">
      <c r="B1307" s="234" t="s">
        <v>3138</v>
      </c>
      <c r="C1307" s="235">
        <v>15318920.92</v>
      </c>
    </row>
    <row r="1308" spans="2:3" ht="15">
      <c r="B1308" s="234" t="s">
        <v>3139</v>
      </c>
      <c r="C1308" s="235">
        <v>42453725.32</v>
      </c>
    </row>
    <row r="1309" spans="2:3" ht="15">
      <c r="B1309" s="234" t="s">
        <v>3140</v>
      </c>
      <c r="C1309" s="235">
        <v>10016474.699999999</v>
      </c>
    </row>
    <row r="1310" spans="2:3" ht="15">
      <c r="B1310" s="234" t="s">
        <v>3141</v>
      </c>
      <c r="C1310" s="235">
        <v>29629709.73</v>
      </c>
    </row>
    <row r="1311" spans="2:3" ht="15">
      <c r="B1311" s="234" t="s">
        <v>3142</v>
      </c>
      <c r="C1311" s="235">
        <v>18650100.600000001</v>
      </c>
    </row>
    <row r="1312" spans="2:3" ht="15">
      <c r="B1312" s="234" t="s">
        <v>3143</v>
      </c>
      <c r="C1312" s="235">
        <v>59846043.599999994</v>
      </c>
    </row>
    <row r="1313" spans="2:3" ht="15">
      <c r="B1313" s="234" t="s">
        <v>3144</v>
      </c>
      <c r="C1313" s="235">
        <v>12107655.060000001</v>
      </c>
    </row>
    <row r="1314" spans="2:3" ht="15">
      <c r="B1314" s="234" t="s">
        <v>3145</v>
      </c>
      <c r="C1314" s="235">
        <v>27836458.68</v>
      </c>
    </row>
    <row r="1315" spans="2:3" ht="15">
      <c r="B1315" s="234" t="s">
        <v>3146</v>
      </c>
      <c r="C1315" s="235">
        <v>67923996</v>
      </c>
    </row>
    <row r="1316" spans="2:3" ht="15">
      <c r="B1316" s="234" t="s">
        <v>3147</v>
      </c>
      <c r="C1316" s="235">
        <v>8637899.8499999996</v>
      </c>
    </row>
    <row r="1317" spans="2:3" ht="15">
      <c r="B1317" s="234" t="s">
        <v>3148</v>
      </c>
      <c r="C1317" s="235">
        <v>18902152.399999999</v>
      </c>
    </row>
    <row r="1318" spans="2:3" ht="15">
      <c r="B1318" s="234" t="s">
        <v>3149</v>
      </c>
      <c r="C1318" s="235">
        <v>57239909.909999996</v>
      </c>
    </row>
    <row r="1319" spans="2:3" ht="15">
      <c r="B1319" s="234" t="s">
        <v>3150</v>
      </c>
      <c r="C1319" s="235">
        <v>1644000</v>
      </c>
    </row>
    <row r="1320" spans="2:3" ht="15">
      <c r="B1320" s="234" t="s">
        <v>3151</v>
      </c>
      <c r="C1320" s="235">
        <v>12364495.5</v>
      </c>
    </row>
    <row r="1321" spans="2:3" ht="15">
      <c r="B1321" s="234" t="s">
        <v>3152</v>
      </c>
      <c r="C1321" s="235">
        <v>22467914.73</v>
      </c>
    </row>
    <row r="1322" spans="2:3" ht="15">
      <c r="B1322" s="234" t="s">
        <v>3153</v>
      </c>
      <c r="C1322" s="235">
        <v>33068675.149999999</v>
      </c>
    </row>
    <row r="1323" spans="2:3" ht="15">
      <c r="B1323" s="234" t="s">
        <v>3154</v>
      </c>
      <c r="C1323" s="235">
        <v>92917630</v>
      </c>
    </row>
    <row r="1324" spans="2:3" ht="15">
      <c r="B1324" s="234" t="s">
        <v>3155</v>
      </c>
      <c r="C1324" s="235">
        <v>15518339.100000001</v>
      </c>
    </row>
    <row r="1325" spans="2:3" ht="15">
      <c r="B1325" s="234" t="s">
        <v>3156</v>
      </c>
      <c r="C1325" s="235">
        <v>1016305</v>
      </c>
    </row>
    <row r="1326" spans="2:3" ht="15">
      <c r="B1326" s="234" t="s">
        <v>3157</v>
      </c>
      <c r="C1326" s="235">
        <v>4588601.5999999996</v>
      </c>
    </row>
    <row r="1327" spans="2:3" ht="15">
      <c r="B1327" s="234" t="s">
        <v>3158</v>
      </c>
      <c r="C1327" s="235">
        <v>6894375</v>
      </c>
    </row>
    <row r="1328" spans="2:3" ht="15">
      <c r="B1328" s="234" t="s">
        <v>3159</v>
      </c>
      <c r="C1328" s="235">
        <v>5237572.84</v>
      </c>
    </row>
    <row r="1329" spans="2:3" ht="15.75">
      <c r="C1329" s="285">
        <f>SUM(C1057:C1328)</f>
        <v>68218051650.339973</v>
      </c>
    </row>
    <row r="1331" spans="2:3" ht="15.75">
      <c r="B1331" s="282" t="s">
        <v>3163</v>
      </c>
      <c r="C1331" s="283" t="s">
        <v>3162</v>
      </c>
    </row>
    <row r="1332" spans="2:3" ht="15">
      <c r="B1332" s="234" t="s">
        <v>2888</v>
      </c>
      <c r="C1332" s="235">
        <v>1470958335.5399997</v>
      </c>
    </row>
    <row r="1333" spans="2:3" ht="15">
      <c r="B1333" s="234" t="s">
        <v>2889</v>
      </c>
      <c r="C1333" s="235">
        <v>147865100.60999998</v>
      </c>
    </row>
    <row r="1334" spans="2:3" ht="15">
      <c r="B1334" s="234" t="s">
        <v>2890</v>
      </c>
      <c r="C1334" s="235">
        <v>724269429.32000017</v>
      </c>
    </row>
    <row r="1335" spans="2:3" ht="15">
      <c r="B1335" s="234" t="s">
        <v>2891</v>
      </c>
      <c r="C1335" s="235">
        <v>40767096.960000001</v>
      </c>
    </row>
    <row r="1336" spans="2:3" ht="15">
      <c r="B1336" s="234" t="s">
        <v>2892</v>
      </c>
      <c r="C1336" s="235">
        <v>467686427.15999997</v>
      </c>
    </row>
    <row r="1337" spans="2:3" ht="15">
      <c r="B1337" s="234" t="s">
        <v>2893</v>
      </c>
      <c r="C1337" s="235">
        <v>3473725</v>
      </c>
    </row>
    <row r="1338" spans="2:3" ht="15">
      <c r="B1338" s="234" t="s">
        <v>2894</v>
      </c>
      <c r="C1338" s="235">
        <v>56819311.079999998</v>
      </c>
    </row>
    <row r="1339" spans="2:3" ht="15">
      <c r="B1339" s="234" t="s">
        <v>2895</v>
      </c>
      <c r="C1339" s="235">
        <v>88020324.13000001</v>
      </c>
    </row>
    <row r="1340" spans="2:3" ht="15">
      <c r="B1340" s="234" t="s">
        <v>2896</v>
      </c>
      <c r="C1340" s="235">
        <v>424972458.77999997</v>
      </c>
    </row>
    <row r="1341" spans="2:3" ht="15">
      <c r="B1341" s="234" t="s">
        <v>2897</v>
      </c>
      <c r="C1341" s="235">
        <v>11731902.050000001</v>
      </c>
    </row>
    <row r="1342" spans="2:3" ht="15">
      <c r="B1342" s="234" t="s">
        <v>2898</v>
      </c>
      <c r="C1342" s="235">
        <v>138349873.79000002</v>
      </c>
    </row>
    <row r="1343" spans="2:3" ht="15">
      <c r="B1343" s="234" t="s">
        <v>2899</v>
      </c>
      <c r="C1343" s="235">
        <v>317215645.96000004</v>
      </c>
    </row>
    <row r="1344" spans="2:3" ht="15">
      <c r="B1344" s="234" t="s">
        <v>2900</v>
      </c>
      <c r="C1344" s="235">
        <v>102917338.05</v>
      </c>
    </row>
    <row r="1345" spans="2:3" ht="15">
      <c r="B1345" s="234" t="s">
        <v>2901</v>
      </c>
      <c r="C1345" s="235">
        <v>448385121.63999999</v>
      </c>
    </row>
    <row r="1346" spans="2:3" ht="15">
      <c r="B1346" s="234" t="s">
        <v>2902</v>
      </c>
      <c r="C1346" s="235">
        <v>276236112.94000006</v>
      </c>
    </row>
    <row r="1347" spans="2:3" ht="15">
      <c r="B1347" s="234" t="s">
        <v>2903</v>
      </c>
      <c r="C1347" s="235">
        <v>2002169546.6400001</v>
      </c>
    </row>
    <row r="1348" spans="2:3" ht="15">
      <c r="B1348" s="234" t="s">
        <v>2904</v>
      </c>
      <c r="C1348" s="235">
        <v>103375310.57000001</v>
      </c>
    </row>
    <row r="1349" spans="2:3" ht="15">
      <c r="B1349" s="234" t="s">
        <v>2905</v>
      </c>
      <c r="C1349" s="235">
        <v>73149889.829999998</v>
      </c>
    </row>
    <row r="1350" spans="2:3" ht="15">
      <c r="B1350" s="234" t="s">
        <v>2906</v>
      </c>
      <c r="C1350" s="235">
        <v>122362587.72999999</v>
      </c>
    </row>
    <row r="1351" spans="2:3" ht="15">
      <c r="B1351" s="234" t="s">
        <v>2907</v>
      </c>
      <c r="C1351" s="235">
        <v>539481230.29000008</v>
      </c>
    </row>
    <row r="1352" spans="2:3" ht="15">
      <c r="B1352" s="234" t="s">
        <v>2908</v>
      </c>
      <c r="C1352" s="235">
        <v>123431209.25</v>
      </c>
    </row>
    <row r="1353" spans="2:3" ht="15">
      <c r="B1353" s="234" t="s">
        <v>2909</v>
      </c>
      <c r="C1353" s="235">
        <v>584258764.23000002</v>
      </c>
    </row>
    <row r="1354" spans="2:3" ht="15">
      <c r="B1354" s="234" t="s">
        <v>2910</v>
      </c>
      <c r="C1354" s="235">
        <v>1451513987.0000002</v>
      </c>
    </row>
    <row r="1355" spans="2:3" ht="15">
      <c r="B1355" s="234" t="s">
        <v>2911</v>
      </c>
      <c r="C1355" s="235">
        <v>88209348.269999996</v>
      </c>
    </row>
    <row r="1356" spans="2:3" ht="15">
      <c r="B1356" s="234" t="s">
        <v>2912</v>
      </c>
      <c r="C1356" s="235">
        <v>301324387.74000001</v>
      </c>
    </row>
    <row r="1357" spans="2:3" ht="15">
      <c r="B1357" s="234" t="s">
        <v>2913</v>
      </c>
      <c r="C1357" s="235">
        <v>655215590.42000008</v>
      </c>
    </row>
    <row r="1358" spans="2:3" ht="15">
      <c r="B1358" s="234" t="s">
        <v>2914</v>
      </c>
      <c r="C1358" s="235">
        <v>170835533.32999998</v>
      </c>
    </row>
    <row r="1359" spans="2:3" ht="15">
      <c r="B1359" s="234" t="s">
        <v>2915</v>
      </c>
      <c r="C1359" s="235">
        <v>504053844.28000003</v>
      </c>
    </row>
    <row r="1360" spans="2:3" ht="15">
      <c r="B1360" s="234" t="s">
        <v>2916</v>
      </c>
      <c r="C1360" s="235">
        <v>1342512001.52</v>
      </c>
    </row>
    <row r="1361" spans="2:3" ht="15">
      <c r="B1361" s="234" t="s">
        <v>2917</v>
      </c>
      <c r="C1361" s="235">
        <v>457153418.50999999</v>
      </c>
    </row>
    <row r="1362" spans="2:3" ht="15">
      <c r="B1362" s="234" t="s">
        <v>2918</v>
      </c>
      <c r="C1362" s="235">
        <v>416474628.02999997</v>
      </c>
    </row>
    <row r="1363" spans="2:3" ht="15">
      <c r="B1363" s="234" t="s">
        <v>2919</v>
      </c>
      <c r="C1363" s="235">
        <v>8366877.9199999999</v>
      </c>
    </row>
    <row r="1364" spans="2:3" ht="15">
      <c r="B1364" s="234" t="s">
        <v>2920</v>
      </c>
      <c r="C1364" s="235">
        <v>1342390485.0699999</v>
      </c>
    </row>
    <row r="1365" spans="2:3" ht="15">
      <c r="B1365" s="234" t="s">
        <v>2921</v>
      </c>
      <c r="C1365" s="235">
        <v>250091383.38000003</v>
      </c>
    </row>
    <row r="1366" spans="2:3" ht="15">
      <c r="B1366" s="234" t="s">
        <v>2922</v>
      </c>
      <c r="C1366" s="235">
        <v>121013939.84</v>
      </c>
    </row>
    <row r="1367" spans="2:3" ht="15">
      <c r="B1367" s="234" t="s">
        <v>2923</v>
      </c>
      <c r="C1367" s="235">
        <v>323864568.18000001</v>
      </c>
    </row>
    <row r="1368" spans="2:3" ht="15">
      <c r="B1368" s="234" t="s">
        <v>2924</v>
      </c>
      <c r="C1368" s="235">
        <v>175995238.88</v>
      </c>
    </row>
    <row r="1369" spans="2:3" ht="15">
      <c r="B1369" s="234" t="s">
        <v>2925</v>
      </c>
      <c r="C1369" s="235">
        <v>407704294.83999997</v>
      </c>
    </row>
    <row r="1370" spans="2:3" ht="15">
      <c r="B1370" s="234" t="s">
        <v>2926</v>
      </c>
      <c r="C1370" s="235">
        <v>185712361.16999999</v>
      </c>
    </row>
    <row r="1371" spans="2:3" ht="15">
      <c r="B1371" s="234" t="s">
        <v>2927</v>
      </c>
      <c r="C1371" s="235">
        <v>837410815.12000012</v>
      </c>
    </row>
    <row r="1372" spans="2:3" ht="15">
      <c r="B1372" s="234" t="s">
        <v>2928</v>
      </c>
      <c r="C1372" s="235">
        <v>440870717.76000005</v>
      </c>
    </row>
    <row r="1373" spans="2:3" ht="15">
      <c r="B1373" s="234" t="s">
        <v>2929</v>
      </c>
      <c r="C1373" s="235">
        <v>141102687.29999998</v>
      </c>
    </row>
    <row r="1374" spans="2:3" ht="15">
      <c r="B1374" s="234" t="s">
        <v>2930</v>
      </c>
      <c r="C1374" s="235">
        <v>485726452.10000002</v>
      </c>
    </row>
    <row r="1375" spans="2:3" ht="15">
      <c r="B1375" s="234" t="s">
        <v>2931</v>
      </c>
      <c r="C1375" s="235">
        <v>962391942.35000002</v>
      </c>
    </row>
    <row r="1376" spans="2:3" ht="15">
      <c r="B1376" s="234" t="s">
        <v>2932</v>
      </c>
      <c r="C1376" s="235">
        <v>472306347.55000001</v>
      </c>
    </row>
    <row r="1377" spans="2:3" ht="15">
      <c r="B1377" s="234" t="s">
        <v>2933</v>
      </c>
      <c r="C1377" s="235">
        <v>356929885.18000001</v>
      </c>
    </row>
    <row r="1378" spans="2:3" ht="15">
      <c r="B1378" s="234" t="s">
        <v>2934</v>
      </c>
      <c r="C1378" s="235">
        <v>117199655.39</v>
      </c>
    </row>
    <row r="1379" spans="2:3" ht="15">
      <c r="B1379" s="234" t="s">
        <v>2935</v>
      </c>
      <c r="C1379" s="235">
        <v>99846419.200000003</v>
      </c>
    </row>
    <row r="1380" spans="2:3" ht="15">
      <c r="B1380" s="234" t="s">
        <v>2936</v>
      </c>
      <c r="C1380" s="235">
        <v>335762615.12</v>
      </c>
    </row>
    <row r="1381" spans="2:3" ht="15">
      <c r="B1381" s="234" t="s">
        <v>2937</v>
      </c>
      <c r="C1381" s="235">
        <v>1786237517.4200001</v>
      </c>
    </row>
    <row r="1382" spans="2:3" ht="15">
      <c r="B1382" s="234" t="s">
        <v>2938</v>
      </c>
      <c r="C1382" s="235">
        <v>136219467.71000001</v>
      </c>
    </row>
    <row r="1383" spans="2:3" ht="15">
      <c r="B1383" s="234" t="s">
        <v>2939</v>
      </c>
      <c r="C1383" s="235">
        <v>193127894.93000001</v>
      </c>
    </row>
    <row r="1384" spans="2:3" ht="15">
      <c r="B1384" s="234" t="s">
        <v>2940</v>
      </c>
      <c r="C1384" s="235">
        <v>397851568.41999996</v>
      </c>
    </row>
    <row r="1385" spans="2:3" ht="15">
      <c r="B1385" s="234" t="s">
        <v>2941</v>
      </c>
      <c r="C1385" s="235">
        <v>767582500.66000009</v>
      </c>
    </row>
    <row r="1386" spans="2:3" ht="15">
      <c r="B1386" s="234" t="s">
        <v>2942</v>
      </c>
      <c r="C1386" s="235">
        <v>294352029.39000005</v>
      </c>
    </row>
    <row r="1387" spans="2:3" ht="15">
      <c r="B1387" s="234" t="s">
        <v>2943</v>
      </c>
      <c r="C1387" s="235">
        <v>136539607.81000003</v>
      </c>
    </row>
    <row r="1388" spans="2:3" ht="15">
      <c r="B1388" s="234" t="s">
        <v>2944</v>
      </c>
      <c r="C1388" s="235">
        <v>285766960.15999997</v>
      </c>
    </row>
    <row r="1389" spans="2:3" ht="15">
      <c r="B1389" s="234" t="s">
        <v>2945</v>
      </c>
      <c r="C1389" s="235">
        <v>976289166.9799999</v>
      </c>
    </row>
    <row r="1390" spans="2:3" ht="15">
      <c r="B1390" s="234" t="s">
        <v>2946</v>
      </c>
      <c r="C1390" s="235">
        <v>18746872.585999999</v>
      </c>
    </row>
    <row r="1391" spans="2:3" ht="15">
      <c r="B1391" s="234" t="s">
        <v>2947</v>
      </c>
      <c r="C1391" s="235">
        <v>525995440.18999994</v>
      </c>
    </row>
    <row r="1392" spans="2:3" ht="15">
      <c r="B1392" s="234" t="s">
        <v>2948</v>
      </c>
      <c r="C1392" s="235">
        <v>392607354.99999994</v>
      </c>
    </row>
    <row r="1393" spans="2:3" ht="15">
      <c r="B1393" s="234" t="s">
        <v>2949</v>
      </c>
      <c r="C1393" s="235">
        <v>155641255.56999999</v>
      </c>
    </row>
    <row r="1394" spans="2:3" ht="15">
      <c r="B1394" s="234" t="s">
        <v>2950</v>
      </c>
      <c r="C1394" s="235">
        <v>32262031.810000002</v>
      </c>
    </row>
    <row r="1395" spans="2:3" ht="15">
      <c r="B1395" s="234" t="s">
        <v>2951</v>
      </c>
      <c r="C1395" s="235">
        <v>535482346.25999999</v>
      </c>
    </row>
    <row r="1396" spans="2:3" ht="15">
      <c r="B1396" s="234" t="s">
        <v>2952</v>
      </c>
      <c r="C1396" s="235">
        <v>125261599.38000001</v>
      </c>
    </row>
    <row r="1397" spans="2:3" ht="15">
      <c r="B1397" s="234" t="s">
        <v>2953</v>
      </c>
      <c r="C1397" s="235">
        <v>110825920.49000001</v>
      </c>
    </row>
    <row r="1398" spans="2:3" ht="15">
      <c r="B1398" s="234" t="s">
        <v>2954</v>
      </c>
      <c r="C1398" s="235">
        <v>509927643.63999999</v>
      </c>
    </row>
    <row r="1399" spans="2:3" ht="15">
      <c r="B1399" s="234" t="s">
        <v>2955</v>
      </c>
      <c r="C1399" s="235">
        <v>905570673.42999995</v>
      </c>
    </row>
    <row r="1400" spans="2:3" ht="15">
      <c r="B1400" s="234" t="s">
        <v>2956</v>
      </c>
      <c r="C1400" s="235">
        <v>246372728.83000004</v>
      </c>
    </row>
    <row r="1401" spans="2:3" ht="15">
      <c r="B1401" s="234" t="s">
        <v>2957</v>
      </c>
      <c r="C1401" s="235">
        <v>767077103.51999998</v>
      </c>
    </row>
    <row r="1402" spans="2:3" ht="15">
      <c r="B1402" s="234" t="s">
        <v>2958</v>
      </c>
      <c r="C1402" s="235">
        <v>229438390.55000001</v>
      </c>
    </row>
    <row r="1403" spans="2:3" ht="15">
      <c r="B1403" s="234" t="s">
        <v>2959</v>
      </c>
      <c r="C1403" s="235">
        <v>149506510.81999999</v>
      </c>
    </row>
    <row r="1404" spans="2:3" ht="15">
      <c r="B1404" s="234" t="s">
        <v>2960</v>
      </c>
      <c r="C1404" s="235">
        <v>1316593828.7099998</v>
      </c>
    </row>
    <row r="1405" spans="2:3" ht="15">
      <c r="B1405" s="234" t="s">
        <v>2961</v>
      </c>
      <c r="C1405" s="235">
        <v>76866812.200000003</v>
      </c>
    </row>
    <row r="1406" spans="2:3" ht="15">
      <c r="B1406" s="234" t="s">
        <v>2962</v>
      </c>
      <c r="C1406" s="235">
        <v>483047852.80000001</v>
      </c>
    </row>
    <row r="1407" spans="2:3" ht="15">
      <c r="B1407" s="234" t="s">
        <v>2963</v>
      </c>
      <c r="C1407" s="235">
        <v>194878717.57999998</v>
      </c>
    </row>
    <row r="1408" spans="2:3" ht="15">
      <c r="B1408" s="234" t="s">
        <v>2964</v>
      </c>
      <c r="C1408" s="235">
        <v>279842309.91000003</v>
      </c>
    </row>
    <row r="1409" spans="2:3" ht="15">
      <c r="B1409" s="234" t="s">
        <v>2965</v>
      </c>
      <c r="C1409" s="235">
        <v>185227689.38100001</v>
      </c>
    </row>
    <row r="1410" spans="2:3" ht="15">
      <c r="B1410" s="234" t="s">
        <v>2966</v>
      </c>
      <c r="C1410" s="235">
        <v>739471280.76999998</v>
      </c>
    </row>
    <row r="1411" spans="2:3" ht="15">
      <c r="B1411" s="234" t="s">
        <v>2967</v>
      </c>
      <c r="C1411" s="235">
        <v>1085973528.8100002</v>
      </c>
    </row>
    <row r="1412" spans="2:3" ht="15">
      <c r="B1412" s="234" t="s">
        <v>2968</v>
      </c>
      <c r="C1412" s="235">
        <v>10099573.59</v>
      </c>
    </row>
    <row r="1413" spans="2:3" ht="15">
      <c r="B1413" s="234" t="s">
        <v>2969</v>
      </c>
      <c r="C1413" s="235">
        <v>1844432558.8499994</v>
      </c>
    </row>
    <row r="1414" spans="2:3" ht="15">
      <c r="B1414" s="234" t="s">
        <v>2970</v>
      </c>
      <c r="C1414" s="235">
        <v>748514504.17999995</v>
      </c>
    </row>
    <row r="1415" spans="2:3" ht="15">
      <c r="B1415" s="234" t="s">
        <v>2971</v>
      </c>
      <c r="C1415" s="235">
        <v>497368052.38</v>
      </c>
    </row>
    <row r="1416" spans="2:3" ht="15">
      <c r="B1416" s="234" t="s">
        <v>2972</v>
      </c>
      <c r="C1416" s="235">
        <v>85793831.020000011</v>
      </c>
    </row>
    <row r="1417" spans="2:3" ht="15">
      <c r="B1417" s="234" t="s">
        <v>2973</v>
      </c>
      <c r="C1417" s="235">
        <v>609192236.02999997</v>
      </c>
    </row>
    <row r="1418" spans="2:3" ht="15">
      <c r="B1418" s="234" t="s">
        <v>2974</v>
      </c>
      <c r="C1418" s="235">
        <v>201008248.92000002</v>
      </c>
    </row>
    <row r="1419" spans="2:3" ht="15">
      <c r="B1419" s="234" t="s">
        <v>2975</v>
      </c>
      <c r="C1419" s="235">
        <v>204300801.91</v>
      </c>
    </row>
    <row r="1420" spans="2:3" ht="15">
      <c r="B1420" s="234" t="s">
        <v>2976</v>
      </c>
      <c r="C1420" s="235">
        <v>158367118.84</v>
      </c>
    </row>
    <row r="1421" spans="2:3" ht="15">
      <c r="B1421" s="234" t="s">
        <v>2977</v>
      </c>
      <c r="C1421" s="235">
        <v>108717015.72</v>
      </c>
    </row>
    <row r="1422" spans="2:3" ht="15">
      <c r="B1422" s="234" t="s">
        <v>2978</v>
      </c>
      <c r="C1422" s="235">
        <v>254402726.96000001</v>
      </c>
    </row>
    <row r="1423" spans="2:3" ht="15">
      <c r="B1423" s="234" t="s">
        <v>2979</v>
      </c>
      <c r="C1423" s="235">
        <v>322593918</v>
      </c>
    </row>
    <row r="1424" spans="2:3" ht="15">
      <c r="B1424" s="234" t="s">
        <v>2980</v>
      </c>
      <c r="C1424" s="235">
        <v>522665906.54999995</v>
      </c>
    </row>
    <row r="1425" spans="2:3" ht="15">
      <c r="B1425" s="234" t="s">
        <v>2981</v>
      </c>
      <c r="C1425" s="235">
        <v>911779205.41999996</v>
      </c>
    </row>
    <row r="1426" spans="2:3" ht="15">
      <c r="B1426" s="234" t="s">
        <v>2982</v>
      </c>
      <c r="C1426" s="235">
        <v>938801012.86000001</v>
      </c>
    </row>
    <row r="1427" spans="2:3" ht="15">
      <c r="B1427" s="234" t="s">
        <v>2983</v>
      </c>
      <c r="C1427" s="235">
        <v>94434919.140000001</v>
      </c>
    </row>
    <row r="1428" spans="2:3" ht="15">
      <c r="B1428" s="234" t="s">
        <v>2984</v>
      </c>
      <c r="C1428" s="235">
        <v>413095702.93000007</v>
      </c>
    </row>
    <row r="1429" spans="2:3" ht="15">
      <c r="B1429" s="234" t="s">
        <v>2985</v>
      </c>
      <c r="C1429" s="235">
        <v>406050082.85000014</v>
      </c>
    </row>
    <row r="1430" spans="2:3" ht="15">
      <c r="B1430" s="234" t="s">
        <v>2986</v>
      </c>
      <c r="C1430" s="235">
        <v>544834405.73000002</v>
      </c>
    </row>
    <row r="1431" spans="2:3" ht="15">
      <c r="B1431" s="234" t="s">
        <v>2987</v>
      </c>
      <c r="C1431" s="235">
        <v>82750089.00999999</v>
      </c>
    </row>
    <row r="1432" spans="2:3" ht="15">
      <c r="B1432" s="234" t="s">
        <v>2988</v>
      </c>
      <c r="C1432" s="235">
        <v>144320396.50999999</v>
      </c>
    </row>
    <row r="1433" spans="2:3" ht="15">
      <c r="B1433" s="234" t="s">
        <v>2989</v>
      </c>
      <c r="C1433" s="235">
        <v>387477453.75999999</v>
      </c>
    </row>
    <row r="1434" spans="2:3" ht="15">
      <c r="B1434" s="234" t="s">
        <v>2990</v>
      </c>
      <c r="C1434" s="235">
        <v>443831840.53999996</v>
      </c>
    </row>
    <row r="1435" spans="2:3" ht="15">
      <c r="B1435" s="234" t="s">
        <v>2991</v>
      </c>
      <c r="C1435" s="235">
        <v>695505480.20000005</v>
      </c>
    </row>
    <row r="1436" spans="2:3" ht="15">
      <c r="B1436" s="234" t="s">
        <v>2992</v>
      </c>
      <c r="C1436" s="235">
        <v>194447845.24999997</v>
      </c>
    </row>
    <row r="1437" spans="2:3" ht="15">
      <c r="B1437" s="234" t="s">
        <v>2993</v>
      </c>
      <c r="C1437" s="235">
        <v>83914986.899999991</v>
      </c>
    </row>
    <row r="1438" spans="2:3" ht="15">
      <c r="B1438" s="234" t="s">
        <v>2994</v>
      </c>
      <c r="C1438" s="235">
        <v>41865184.219999999</v>
      </c>
    </row>
    <row r="1439" spans="2:3" ht="15">
      <c r="B1439" s="234" t="s">
        <v>2995</v>
      </c>
      <c r="C1439" s="235">
        <v>197378812.21000001</v>
      </c>
    </row>
    <row r="1440" spans="2:3" ht="15">
      <c r="B1440" s="234" t="s">
        <v>2996</v>
      </c>
      <c r="C1440" s="235">
        <v>1617096663.5</v>
      </c>
    </row>
    <row r="1441" spans="2:3" ht="15">
      <c r="B1441" s="234" t="s">
        <v>2997</v>
      </c>
      <c r="C1441" s="235">
        <v>21800756.799999997</v>
      </c>
    </row>
    <row r="1442" spans="2:3" ht="15">
      <c r="B1442" s="234" t="s">
        <v>2998</v>
      </c>
      <c r="C1442" s="235">
        <v>551320112.09000003</v>
      </c>
    </row>
    <row r="1443" spans="2:3" ht="15">
      <c r="B1443" s="234" t="s">
        <v>2999</v>
      </c>
      <c r="C1443" s="235">
        <v>294289648.15000004</v>
      </c>
    </row>
    <row r="1444" spans="2:3" ht="15">
      <c r="B1444" s="234" t="s">
        <v>3000</v>
      </c>
      <c r="C1444" s="235">
        <v>134494715.44999999</v>
      </c>
    </row>
    <row r="1445" spans="2:3" ht="15">
      <c r="B1445" s="234" t="s">
        <v>3001</v>
      </c>
      <c r="C1445" s="235">
        <v>377463419.00999999</v>
      </c>
    </row>
    <row r="1446" spans="2:3" ht="15">
      <c r="B1446" s="234" t="s">
        <v>3002</v>
      </c>
      <c r="C1446" s="235">
        <v>195296721.96000001</v>
      </c>
    </row>
    <row r="1447" spans="2:3" ht="15">
      <c r="B1447" s="234" t="s">
        <v>3003</v>
      </c>
      <c r="C1447" s="235">
        <v>214090780.06</v>
      </c>
    </row>
    <row r="1448" spans="2:3" ht="15">
      <c r="B1448" s="234" t="s">
        <v>3004</v>
      </c>
      <c r="C1448" s="235">
        <v>1316886.1200000001</v>
      </c>
    </row>
    <row r="1449" spans="2:3" ht="15">
      <c r="B1449" s="234" t="s">
        <v>3005</v>
      </c>
      <c r="C1449" s="235">
        <v>453061778.13000005</v>
      </c>
    </row>
    <row r="1450" spans="2:3" ht="15">
      <c r="B1450" s="234" t="s">
        <v>3006</v>
      </c>
      <c r="C1450" s="235">
        <v>218459790.63</v>
      </c>
    </row>
    <row r="1451" spans="2:3" ht="15">
      <c r="B1451" s="234" t="s">
        <v>3007</v>
      </c>
      <c r="C1451" s="235">
        <v>25257383.649999999</v>
      </c>
    </row>
    <row r="1452" spans="2:3" ht="15">
      <c r="B1452" s="234" t="s">
        <v>3008</v>
      </c>
      <c r="C1452" s="235">
        <v>402526891.12</v>
      </c>
    </row>
    <row r="1453" spans="2:3" ht="15">
      <c r="B1453" s="234" t="s">
        <v>3009</v>
      </c>
      <c r="C1453" s="235">
        <v>193798289.91999999</v>
      </c>
    </row>
    <row r="1454" spans="2:3" ht="15">
      <c r="B1454" s="234" t="s">
        <v>3010</v>
      </c>
      <c r="C1454" s="235">
        <v>303551276.20000005</v>
      </c>
    </row>
    <row r="1455" spans="2:3" ht="15">
      <c r="B1455" s="234" t="s">
        <v>3011</v>
      </c>
      <c r="C1455" s="235">
        <v>519443230.5</v>
      </c>
    </row>
    <row r="1456" spans="2:3" ht="15">
      <c r="B1456" s="234" t="s">
        <v>3012</v>
      </c>
      <c r="C1456" s="235">
        <v>77471316.520000011</v>
      </c>
    </row>
    <row r="1457" spans="2:3" ht="15">
      <c r="B1457" s="234" t="s">
        <v>3013</v>
      </c>
      <c r="C1457" s="235">
        <v>21384239.039999999</v>
      </c>
    </row>
    <row r="1458" spans="2:3" ht="15">
      <c r="B1458" s="234" t="s">
        <v>3014</v>
      </c>
      <c r="C1458" s="235">
        <v>21021283.48</v>
      </c>
    </row>
    <row r="1459" spans="2:3" ht="15">
      <c r="B1459" s="234" t="s">
        <v>3015</v>
      </c>
      <c r="C1459" s="235">
        <v>283218695.00999999</v>
      </c>
    </row>
    <row r="1460" spans="2:3" ht="15">
      <c r="B1460" s="234" t="s">
        <v>3016</v>
      </c>
      <c r="C1460" s="235">
        <v>148465953.47999999</v>
      </c>
    </row>
    <row r="1461" spans="2:3" ht="15">
      <c r="B1461" s="234" t="s">
        <v>3017</v>
      </c>
      <c r="C1461" s="235">
        <v>349849192.85000002</v>
      </c>
    </row>
    <row r="1462" spans="2:3" ht="15">
      <c r="B1462" s="234" t="s">
        <v>3018</v>
      </c>
      <c r="C1462" s="235">
        <v>103347081.19</v>
      </c>
    </row>
    <row r="1463" spans="2:3" ht="15">
      <c r="B1463" s="234" t="s">
        <v>3019</v>
      </c>
      <c r="C1463" s="235">
        <v>1357773548.0699999</v>
      </c>
    </row>
    <row r="1464" spans="2:3" ht="15">
      <c r="B1464" s="234" t="s">
        <v>3020</v>
      </c>
      <c r="C1464" s="235">
        <v>665004082.24000013</v>
      </c>
    </row>
    <row r="1465" spans="2:3" ht="15">
      <c r="B1465" s="234" t="s">
        <v>3021</v>
      </c>
      <c r="C1465" s="235">
        <v>108280709.25</v>
      </c>
    </row>
    <row r="1466" spans="2:3" ht="15">
      <c r="B1466" s="234" t="s">
        <v>3022</v>
      </c>
      <c r="C1466" s="235">
        <v>319884747.79999995</v>
      </c>
    </row>
    <row r="1467" spans="2:3" ht="15">
      <c r="B1467" s="234" t="s">
        <v>3023</v>
      </c>
      <c r="C1467" s="235">
        <v>238472164.07999998</v>
      </c>
    </row>
    <row r="1468" spans="2:3" ht="15">
      <c r="B1468" s="234" t="s">
        <v>3024</v>
      </c>
      <c r="C1468" s="235">
        <v>20169838.77</v>
      </c>
    </row>
    <row r="1469" spans="2:3" ht="15">
      <c r="B1469" s="234" t="s">
        <v>3025</v>
      </c>
      <c r="C1469" s="235">
        <v>215408420.05000001</v>
      </c>
    </row>
    <row r="1470" spans="2:3" ht="15">
      <c r="B1470" s="234" t="s">
        <v>3026</v>
      </c>
      <c r="C1470" s="235">
        <v>360669840.80000001</v>
      </c>
    </row>
    <row r="1471" spans="2:3" ht="15">
      <c r="B1471" s="234" t="s">
        <v>3027</v>
      </c>
      <c r="C1471" s="235">
        <v>280442318.47000003</v>
      </c>
    </row>
    <row r="1472" spans="2:3" ht="15">
      <c r="B1472" s="234" t="s">
        <v>3028</v>
      </c>
      <c r="C1472" s="235">
        <v>100257265.8</v>
      </c>
    </row>
    <row r="1473" spans="2:3" ht="15">
      <c r="B1473" s="234" t="s">
        <v>3029</v>
      </c>
      <c r="C1473" s="235">
        <v>78001372.099999994</v>
      </c>
    </row>
    <row r="1474" spans="2:3" ht="15">
      <c r="B1474" s="234" t="s">
        <v>3030</v>
      </c>
      <c r="C1474" s="235">
        <v>599255114.30999994</v>
      </c>
    </row>
    <row r="1475" spans="2:3" ht="15">
      <c r="B1475" s="234" t="s">
        <v>3031</v>
      </c>
      <c r="C1475" s="235">
        <v>14250034</v>
      </c>
    </row>
    <row r="1476" spans="2:3" ht="15">
      <c r="B1476" s="234" t="s">
        <v>3032</v>
      </c>
      <c r="C1476" s="235">
        <v>104542379.45</v>
      </c>
    </row>
    <row r="1477" spans="2:3" ht="15">
      <c r="B1477" s="234" t="s">
        <v>3033</v>
      </c>
      <c r="C1477" s="235">
        <v>416168578.68999994</v>
      </c>
    </row>
    <row r="1478" spans="2:3" ht="15">
      <c r="B1478" s="234" t="s">
        <v>3034</v>
      </c>
      <c r="C1478" s="235">
        <v>40016695.359999999</v>
      </c>
    </row>
    <row r="1479" spans="2:3" ht="15">
      <c r="B1479" s="234" t="s">
        <v>3035</v>
      </c>
      <c r="C1479" s="235">
        <v>394720833.74999994</v>
      </c>
    </row>
    <row r="1480" spans="2:3" ht="15">
      <c r="B1480" s="234" t="s">
        <v>3036</v>
      </c>
      <c r="C1480" s="235">
        <v>198137675.85000002</v>
      </c>
    </row>
    <row r="1481" spans="2:3" ht="15">
      <c r="B1481" s="234" t="s">
        <v>3037</v>
      </c>
      <c r="C1481" s="235">
        <v>106177790.23</v>
      </c>
    </row>
    <row r="1482" spans="2:3" ht="15">
      <c r="B1482" s="234" t="s">
        <v>3038</v>
      </c>
      <c r="C1482" s="235">
        <v>39356230.399999999</v>
      </c>
    </row>
    <row r="1483" spans="2:3" ht="15">
      <c r="B1483" s="234" t="s">
        <v>3039</v>
      </c>
      <c r="C1483" s="235">
        <v>33796075.399999999</v>
      </c>
    </row>
    <row r="1484" spans="2:3" ht="15">
      <c r="B1484" s="234" t="s">
        <v>3040</v>
      </c>
      <c r="C1484" s="235">
        <v>4207181.67</v>
      </c>
    </row>
    <row r="1485" spans="2:3" ht="15">
      <c r="B1485" s="234" t="s">
        <v>3041</v>
      </c>
      <c r="C1485" s="235">
        <v>28122046.16</v>
      </c>
    </row>
    <row r="1486" spans="2:3" ht="15">
      <c r="B1486" s="234" t="s">
        <v>3042</v>
      </c>
      <c r="C1486" s="235">
        <v>6277321.7299999995</v>
      </c>
    </row>
    <row r="1487" spans="2:3" ht="15">
      <c r="B1487" s="234" t="s">
        <v>3043</v>
      </c>
      <c r="C1487" s="235">
        <v>74846029.310000002</v>
      </c>
    </row>
    <row r="1488" spans="2:3" ht="15">
      <c r="B1488" s="234" t="s">
        <v>3044</v>
      </c>
      <c r="C1488" s="235">
        <v>4985362.24</v>
      </c>
    </row>
    <row r="1489" spans="2:3" ht="15">
      <c r="B1489" s="234" t="s">
        <v>3045</v>
      </c>
      <c r="C1489" s="235">
        <v>61817975.740000002</v>
      </c>
    </row>
    <row r="1490" spans="2:3" ht="15">
      <c r="B1490" s="234" t="s">
        <v>3046</v>
      </c>
      <c r="C1490" s="235">
        <v>286079828.36000001</v>
      </c>
    </row>
    <row r="1491" spans="2:3" ht="15">
      <c r="B1491" s="234" t="s">
        <v>3047</v>
      </c>
      <c r="C1491" s="235">
        <v>174303039.78</v>
      </c>
    </row>
    <row r="1492" spans="2:3" ht="15">
      <c r="B1492" s="234" t="s">
        <v>3048</v>
      </c>
      <c r="C1492" s="235">
        <v>152297891.11999997</v>
      </c>
    </row>
    <row r="1493" spans="2:3" ht="15">
      <c r="B1493" s="234" t="s">
        <v>3049</v>
      </c>
      <c r="C1493" s="235">
        <v>579217700.39999998</v>
      </c>
    </row>
    <row r="1494" spans="2:3" ht="15">
      <c r="B1494" s="234" t="s">
        <v>3050</v>
      </c>
      <c r="C1494" s="235">
        <v>13478915.08</v>
      </c>
    </row>
    <row r="1495" spans="2:3" ht="15">
      <c r="B1495" s="234" t="s">
        <v>3051</v>
      </c>
      <c r="C1495" s="235">
        <v>485396578.71000004</v>
      </c>
    </row>
    <row r="1496" spans="2:3" ht="15">
      <c r="B1496" s="234" t="s">
        <v>3052</v>
      </c>
      <c r="C1496" s="235">
        <v>376019219.73000002</v>
      </c>
    </row>
    <row r="1497" spans="2:3" ht="15">
      <c r="B1497" s="234" t="s">
        <v>3053</v>
      </c>
      <c r="C1497" s="235">
        <v>313286229.72000003</v>
      </c>
    </row>
    <row r="1498" spans="2:3" ht="15">
      <c r="B1498" s="234" t="s">
        <v>3054</v>
      </c>
      <c r="C1498" s="235">
        <v>55944660.880000003</v>
      </c>
    </row>
    <row r="1499" spans="2:3" ht="15">
      <c r="B1499" s="234" t="s">
        <v>3055</v>
      </c>
      <c r="C1499" s="235">
        <v>111345128.98999998</v>
      </c>
    </row>
    <row r="1500" spans="2:3" ht="15">
      <c r="B1500" s="234" t="s">
        <v>3056</v>
      </c>
      <c r="C1500" s="235">
        <v>11565753.060000001</v>
      </c>
    </row>
    <row r="1501" spans="2:3" ht="15">
      <c r="B1501" s="234" t="s">
        <v>3057</v>
      </c>
      <c r="C1501" s="235">
        <v>8412803.2799999993</v>
      </c>
    </row>
    <row r="1502" spans="2:3" ht="15">
      <c r="B1502" s="234" t="s">
        <v>3058</v>
      </c>
      <c r="C1502" s="235">
        <v>2038352226.1100001</v>
      </c>
    </row>
    <row r="1503" spans="2:3" ht="15">
      <c r="B1503" s="234" t="s">
        <v>3059</v>
      </c>
      <c r="C1503" s="235">
        <v>14460030.800000001</v>
      </c>
    </row>
    <row r="1504" spans="2:3" ht="15">
      <c r="B1504" s="234" t="s">
        <v>3060</v>
      </c>
      <c r="C1504" s="235">
        <v>6654174.4100000001</v>
      </c>
    </row>
    <row r="1505" spans="2:3" ht="15">
      <c r="B1505" s="234" t="s">
        <v>3061</v>
      </c>
      <c r="C1505" s="235">
        <v>14043417.789999999</v>
      </c>
    </row>
    <row r="1506" spans="2:3" ht="15">
      <c r="B1506" s="234" t="s">
        <v>3062</v>
      </c>
      <c r="C1506" s="235">
        <v>6015189.5</v>
      </c>
    </row>
    <row r="1507" spans="2:3" ht="15">
      <c r="B1507" s="234" t="s">
        <v>3063</v>
      </c>
      <c r="C1507" s="235">
        <v>16661137.23</v>
      </c>
    </row>
    <row r="1508" spans="2:3" ht="15">
      <c r="B1508" s="234" t="s">
        <v>3064</v>
      </c>
      <c r="C1508" s="235">
        <v>12092625.140000001</v>
      </c>
    </row>
    <row r="1509" spans="2:3" ht="15">
      <c r="B1509" s="234" t="s">
        <v>3065</v>
      </c>
      <c r="C1509" s="235">
        <v>42562382.009999998</v>
      </c>
    </row>
    <row r="1510" spans="2:3" ht="15">
      <c r="B1510" s="234" t="s">
        <v>3066</v>
      </c>
      <c r="C1510" s="235">
        <v>73777524.99000001</v>
      </c>
    </row>
    <row r="1511" spans="2:3" ht="15">
      <c r="B1511" s="234" t="s">
        <v>3067</v>
      </c>
      <c r="C1511" s="235">
        <v>610615890.28999996</v>
      </c>
    </row>
    <row r="1512" spans="2:3" ht="15">
      <c r="B1512" s="234" t="s">
        <v>3068</v>
      </c>
      <c r="C1512" s="235">
        <v>65311288.049999997</v>
      </c>
    </row>
    <row r="1513" spans="2:3" ht="15">
      <c r="B1513" s="234" t="s">
        <v>3069</v>
      </c>
      <c r="C1513" s="235">
        <v>24118780.670000002</v>
      </c>
    </row>
    <row r="1514" spans="2:3" ht="15">
      <c r="B1514" s="234" t="s">
        <v>3070</v>
      </c>
      <c r="C1514" s="235">
        <v>20712707.259999998</v>
      </c>
    </row>
    <row r="1515" spans="2:3" ht="15">
      <c r="B1515" s="234" t="s">
        <v>3071</v>
      </c>
      <c r="C1515" s="235">
        <v>120366262.63</v>
      </c>
    </row>
    <row r="1516" spans="2:3" ht="15">
      <c r="B1516" s="234" t="s">
        <v>3072</v>
      </c>
      <c r="C1516" s="235">
        <v>21525926.59</v>
      </c>
    </row>
    <row r="1517" spans="2:3" ht="15">
      <c r="B1517" s="234" t="s">
        <v>3073</v>
      </c>
      <c r="C1517" s="235">
        <v>48254880.290000007</v>
      </c>
    </row>
    <row r="1518" spans="2:3" ht="15">
      <c r="B1518" s="234" t="s">
        <v>3074</v>
      </c>
      <c r="C1518" s="235">
        <v>40343608.5</v>
      </c>
    </row>
    <row r="1519" spans="2:3" ht="15">
      <c r="B1519" s="234" t="s">
        <v>3075</v>
      </c>
      <c r="C1519" s="235">
        <v>33189770.199999996</v>
      </c>
    </row>
    <row r="1520" spans="2:3" ht="15">
      <c r="B1520" s="234" t="s">
        <v>3076</v>
      </c>
      <c r="C1520" s="235">
        <v>43668018.420000002</v>
      </c>
    </row>
    <row r="1521" spans="2:3" ht="15">
      <c r="B1521" s="234" t="s">
        <v>3077</v>
      </c>
      <c r="C1521" s="235">
        <v>108566319.97</v>
      </c>
    </row>
    <row r="1522" spans="2:3" ht="15">
      <c r="B1522" s="234" t="s">
        <v>3078</v>
      </c>
      <c r="C1522" s="235">
        <v>10965690.090000002</v>
      </c>
    </row>
    <row r="1523" spans="2:3" ht="15">
      <c r="B1523" s="234" t="s">
        <v>3079</v>
      </c>
      <c r="C1523" s="235">
        <v>10958515.16</v>
      </c>
    </row>
    <row r="1524" spans="2:3" ht="15">
      <c r="B1524" s="234" t="s">
        <v>3080</v>
      </c>
      <c r="C1524" s="235">
        <v>50143649.999999993</v>
      </c>
    </row>
    <row r="1525" spans="2:3" ht="15">
      <c r="B1525" s="234" t="s">
        <v>3081</v>
      </c>
      <c r="C1525" s="235">
        <v>66341808.130000003</v>
      </c>
    </row>
    <row r="1526" spans="2:3" ht="15">
      <c r="B1526" s="234" t="s">
        <v>3082</v>
      </c>
      <c r="C1526" s="235">
        <v>63136696.069999993</v>
      </c>
    </row>
    <row r="1527" spans="2:3" ht="15">
      <c r="B1527" s="234" t="s">
        <v>3083</v>
      </c>
      <c r="C1527" s="235">
        <v>7832953.8100000005</v>
      </c>
    </row>
    <row r="1528" spans="2:3" ht="15">
      <c r="B1528" s="234" t="s">
        <v>3084</v>
      </c>
      <c r="C1528" s="235">
        <v>37181898.379999995</v>
      </c>
    </row>
    <row r="1529" spans="2:3" ht="15">
      <c r="B1529" s="234" t="s">
        <v>3085</v>
      </c>
      <c r="C1529" s="235">
        <v>50263221.230000004</v>
      </c>
    </row>
    <row r="1530" spans="2:3" ht="15">
      <c r="B1530" s="234" t="s">
        <v>3086</v>
      </c>
      <c r="C1530" s="235">
        <v>2560300.16</v>
      </c>
    </row>
    <row r="1531" spans="2:3" ht="15">
      <c r="B1531" s="234" t="s">
        <v>3087</v>
      </c>
      <c r="C1531" s="235">
        <v>50267714.369999997</v>
      </c>
    </row>
    <row r="1532" spans="2:3" ht="15">
      <c r="B1532" s="234" t="s">
        <v>3088</v>
      </c>
      <c r="C1532" s="235">
        <v>6138812.6399999997</v>
      </c>
    </row>
    <row r="1533" spans="2:3" ht="15">
      <c r="B1533" s="234" t="s">
        <v>3089</v>
      </c>
      <c r="C1533" s="235">
        <v>34754662.590000004</v>
      </c>
    </row>
    <row r="1534" spans="2:3" ht="15">
      <c r="B1534" s="234" t="s">
        <v>3090</v>
      </c>
      <c r="C1534" s="235">
        <v>60359880.529999994</v>
      </c>
    </row>
    <row r="1535" spans="2:3" ht="15">
      <c r="B1535" s="234" t="s">
        <v>3091</v>
      </c>
      <c r="C1535" s="235">
        <v>8235505.2400000002</v>
      </c>
    </row>
    <row r="1536" spans="2:3" ht="15">
      <c r="B1536" s="234" t="s">
        <v>3092</v>
      </c>
      <c r="C1536" s="235">
        <v>83967151.969999999</v>
      </c>
    </row>
    <row r="1537" spans="2:3" ht="15">
      <c r="B1537" s="234" t="s">
        <v>3093</v>
      </c>
      <c r="C1537" s="235">
        <v>3548392.27</v>
      </c>
    </row>
    <row r="1538" spans="2:3" ht="15">
      <c r="B1538" s="234" t="s">
        <v>3094</v>
      </c>
      <c r="C1538" s="235">
        <v>184430687.57000002</v>
      </c>
    </row>
    <row r="1539" spans="2:3" ht="15">
      <c r="B1539" s="234" t="s">
        <v>3095</v>
      </c>
      <c r="C1539" s="235">
        <v>88058789.039999992</v>
      </c>
    </row>
    <row r="1540" spans="2:3" ht="15">
      <c r="B1540" s="234" t="s">
        <v>3096</v>
      </c>
      <c r="C1540" s="235">
        <v>191935532.24999994</v>
      </c>
    </row>
    <row r="1541" spans="2:3" ht="15">
      <c r="B1541" s="234" t="s">
        <v>3097</v>
      </c>
      <c r="C1541" s="235">
        <v>18738408.669999998</v>
      </c>
    </row>
    <row r="1542" spans="2:3" ht="15">
      <c r="B1542" s="234" t="s">
        <v>3098</v>
      </c>
      <c r="C1542" s="235">
        <v>39264146.229999997</v>
      </c>
    </row>
    <row r="1543" spans="2:3" ht="15">
      <c r="B1543" s="234" t="s">
        <v>3099</v>
      </c>
      <c r="C1543" s="235">
        <v>5899058.5800000001</v>
      </c>
    </row>
    <row r="1544" spans="2:3" ht="15">
      <c r="B1544" s="234" t="s">
        <v>3100</v>
      </c>
      <c r="C1544" s="235">
        <v>276485129.79000002</v>
      </c>
    </row>
    <row r="1545" spans="2:3" ht="15">
      <c r="B1545" s="234" t="s">
        <v>3101</v>
      </c>
      <c r="C1545" s="235">
        <v>18098484.859999999</v>
      </c>
    </row>
    <row r="1546" spans="2:3" ht="15">
      <c r="B1546" s="234" t="s">
        <v>3102</v>
      </c>
      <c r="C1546" s="235">
        <v>123811876.41000001</v>
      </c>
    </row>
    <row r="1547" spans="2:3" ht="15">
      <c r="B1547" s="234" t="s">
        <v>3103</v>
      </c>
      <c r="C1547" s="235">
        <v>29025036.939999998</v>
      </c>
    </row>
    <row r="1548" spans="2:3" ht="15">
      <c r="B1548" s="234" t="s">
        <v>3104</v>
      </c>
      <c r="C1548" s="235">
        <v>33997892.200000003</v>
      </c>
    </row>
    <row r="1549" spans="2:3" ht="15">
      <c r="B1549" s="234" t="s">
        <v>3105</v>
      </c>
      <c r="C1549" s="235">
        <v>16636117.280000001</v>
      </c>
    </row>
    <row r="1550" spans="2:3" ht="15">
      <c r="B1550" s="234" t="s">
        <v>3106</v>
      </c>
      <c r="C1550" s="235">
        <v>35677445.369999997</v>
      </c>
    </row>
    <row r="1551" spans="2:3" ht="15">
      <c r="B1551" s="234" t="s">
        <v>3107</v>
      </c>
      <c r="C1551" s="235">
        <v>16929945.579999998</v>
      </c>
    </row>
    <row r="1552" spans="2:3" ht="15">
      <c r="B1552" s="234" t="s">
        <v>3108</v>
      </c>
      <c r="C1552" s="235">
        <v>21223275.740000002</v>
      </c>
    </row>
    <row r="1553" spans="2:3" ht="15">
      <c r="B1553" s="234" t="s">
        <v>3109</v>
      </c>
      <c r="C1553" s="235">
        <v>6134882.1899999995</v>
      </c>
    </row>
    <row r="1554" spans="2:3" ht="15">
      <c r="B1554" s="234" t="s">
        <v>3110</v>
      </c>
      <c r="C1554" s="235">
        <v>42380587.549999997</v>
      </c>
    </row>
    <row r="1555" spans="2:3" ht="15">
      <c r="B1555" s="234" t="s">
        <v>3111</v>
      </c>
      <c r="C1555" s="235">
        <v>30014898.73</v>
      </c>
    </row>
    <row r="1556" spans="2:3" ht="15">
      <c r="B1556" s="234" t="s">
        <v>3112</v>
      </c>
      <c r="C1556" s="235">
        <v>2650450.63</v>
      </c>
    </row>
    <row r="1557" spans="2:3" ht="15">
      <c r="B1557" s="234" t="s">
        <v>3113</v>
      </c>
      <c r="C1557" s="235">
        <v>18567845.470000003</v>
      </c>
    </row>
    <row r="1558" spans="2:3" ht="15">
      <c r="B1558" s="234" t="s">
        <v>3114</v>
      </c>
      <c r="C1558" s="235">
        <v>28914464.919999998</v>
      </c>
    </row>
    <row r="1559" spans="2:3" ht="15">
      <c r="B1559" s="234" t="s">
        <v>3115</v>
      </c>
      <c r="C1559" s="235">
        <v>48443981.999999993</v>
      </c>
    </row>
    <row r="1560" spans="2:3" ht="15">
      <c r="B1560" s="234" t="s">
        <v>3116</v>
      </c>
      <c r="C1560" s="235">
        <v>30906531.219999999</v>
      </c>
    </row>
    <row r="1561" spans="2:3" ht="15">
      <c r="B1561" s="234" t="s">
        <v>3117</v>
      </c>
      <c r="C1561" s="235">
        <v>15074239.059999999</v>
      </c>
    </row>
    <row r="1562" spans="2:3" ht="15">
      <c r="B1562" s="234" t="s">
        <v>3118</v>
      </c>
      <c r="C1562" s="235">
        <v>5694910.4199999999</v>
      </c>
    </row>
    <row r="1563" spans="2:3" ht="15">
      <c r="B1563" s="234" t="s">
        <v>3119</v>
      </c>
      <c r="C1563" s="235">
        <v>22845190.850000001</v>
      </c>
    </row>
    <row r="1564" spans="2:3" ht="15">
      <c r="B1564" s="234" t="s">
        <v>3120</v>
      </c>
      <c r="C1564" s="235">
        <v>1419557.27</v>
      </c>
    </row>
    <row r="1565" spans="2:3" ht="15">
      <c r="B1565" s="234" t="s">
        <v>3121</v>
      </c>
      <c r="C1565" s="235">
        <v>1484814.94</v>
      </c>
    </row>
    <row r="1566" spans="2:3" ht="15">
      <c r="B1566" s="234" t="s">
        <v>3122</v>
      </c>
      <c r="C1566" s="235">
        <v>49418602.589999996</v>
      </c>
    </row>
    <row r="1567" spans="2:3" ht="15">
      <c r="B1567" s="234" t="s">
        <v>3123</v>
      </c>
      <c r="C1567" s="235">
        <v>20257877.869999997</v>
      </c>
    </row>
    <row r="1568" spans="2:3" ht="15">
      <c r="B1568" s="234" t="s">
        <v>3124</v>
      </c>
      <c r="C1568" s="235">
        <v>1585079.8900000001</v>
      </c>
    </row>
    <row r="1569" spans="2:3" ht="15">
      <c r="B1569" s="234" t="s">
        <v>3125</v>
      </c>
      <c r="C1569" s="235">
        <v>4719939.97</v>
      </c>
    </row>
    <row r="1570" spans="2:3" ht="15">
      <c r="B1570" s="234" t="s">
        <v>3126</v>
      </c>
      <c r="C1570" s="235">
        <v>3614511.34</v>
      </c>
    </row>
    <row r="1571" spans="2:3" ht="15">
      <c r="B1571" s="234" t="s">
        <v>3127</v>
      </c>
      <c r="C1571" s="235">
        <v>6330860.0200000005</v>
      </c>
    </row>
    <row r="1572" spans="2:3" ht="15">
      <c r="B1572" s="234" t="s">
        <v>3128</v>
      </c>
      <c r="C1572" s="235">
        <v>19834312.32</v>
      </c>
    </row>
    <row r="1573" spans="2:3" ht="15">
      <c r="B1573" s="234" t="s">
        <v>3129</v>
      </c>
      <c r="C1573" s="235">
        <v>18309639.149999999</v>
      </c>
    </row>
    <row r="1574" spans="2:3" ht="15">
      <c r="B1574" s="234" t="s">
        <v>3130</v>
      </c>
      <c r="C1574" s="235">
        <v>384359.3</v>
      </c>
    </row>
    <row r="1575" spans="2:3" ht="15">
      <c r="B1575" s="234" t="s">
        <v>3131</v>
      </c>
      <c r="C1575" s="235">
        <v>10694480.15</v>
      </c>
    </row>
    <row r="1576" spans="2:3" ht="15">
      <c r="B1576" s="234" t="s">
        <v>3132</v>
      </c>
      <c r="C1576" s="235">
        <v>6227786.9900000002</v>
      </c>
    </row>
    <row r="1577" spans="2:3" ht="15">
      <c r="B1577" s="234" t="s">
        <v>3133</v>
      </c>
      <c r="C1577" s="235">
        <v>108902368.25999999</v>
      </c>
    </row>
    <row r="1578" spans="2:3" ht="15">
      <c r="B1578" s="234" t="s">
        <v>3134</v>
      </c>
      <c r="C1578" s="235">
        <v>9121234.8099999987</v>
      </c>
    </row>
    <row r="1579" spans="2:3" ht="15">
      <c r="B1579" s="234" t="s">
        <v>3135</v>
      </c>
      <c r="C1579" s="235">
        <v>14959066.989999998</v>
      </c>
    </row>
    <row r="1580" spans="2:3" ht="15">
      <c r="B1580" s="234" t="s">
        <v>3136</v>
      </c>
      <c r="C1580" s="235">
        <v>3611894.23</v>
      </c>
    </row>
    <row r="1581" spans="2:3" ht="15">
      <c r="B1581" s="234" t="s">
        <v>3137</v>
      </c>
      <c r="C1581" s="235">
        <v>43109535.43</v>
      </c>
    </row>
    <row r="1582" spans="2:3" ht="15">
      <c r="B1582" s="234" t="s">
        <v>3138</v>
      </c>
      <c r="C1582" s="235">
        <v>15030862.17</v>
      </c>
    </row>
    <row r="1583" spans="2:3" ht="15">
      <c r="B1583" s="234" t="s">
        <v>3139</v>
      </c>
      <c r="C1583" s="235">
        <v>41558118.360000007</v>
      </c>
    </row>
    <row r="1584" spans="2:3" ht="15">
      <c r="B1584" s="234" t="s">
        <v>3140</v>
      </c>
      <c r="C1584" s="235">
        <v>9749012.2299999986</v>
      </c>
    </row>
    <row r="1585" spans="2:3" ht="15">
      <c r="B1585" s="234" t="s">
        <v>3141</v>
      </c>
      <c r="C1585" s="235">
        <v>31983129.060000002</v>
      </c>
    </row>
    <row r="1586" spans="2:3" ht="15">
      <c r="B1586" s="234" t="s">
        <v>3142</v>
      </c>
      <c r="C1586" s="235">
        <v>18165652.449999999</v>
      </c>
    </row>
    <row r="1587" spans="2:3" ht="15">
      <c r="B1587" s="234" t="s">
        <v>3143</v>
      </c>
      <c r="C1587" s="235">
        <v>58053531.920000002</v>
      </c>
    </row>
    <row r="1588" spans="2:3" ht="15">
      <c r="B1588" s="234" t="s">
        <v>3144</v>
      </c>
      <c r="C1588" s="235">
        <v>11763215.780000001</v>
      </c>
    </row>
    <row r="1589" spans="2:3" ht="15">
      <c r="B1589" s="234" t="s">
        <v>3145</v>
      </c>
      <c r="C1589" s="235">
        <v>25787092.880000003</v>
      </c>
    </row>
    <row r="1590" spans="2:3" ht="15">
      <c r="B1590" s="234" t="s">
        <v>3146</v>
      </c>
      <c r="C1590" s="235">
        <v>63900280.459999993</v>
      </c>
    </row>
    <row r="1591" spans="2:3" ht="15">
      <c r="B1591" s="234" t="s">
        <v>3147</v>
      </c>
      <c r="C1591" s="235">
        <v>8724593.6699999999</v>
      </c>
    </row>
    <row r="1592" spans="2:3" ht="15">
      <c r="B1592" s="234" t="s">
        <v>3148</v>
      </c>
      <c r="C1592" s="235">
        <v>18482905.390000001</v>
      </c>
    </row>
    <row r="1593" spans="2:3" ht="15">
      <c r="B1593" s="234" t="s">
        <v>3149</v>
      </c>
      <c r="C1593" s="235">
        <v>53879616.43</v>
      </c>
    </row>
    <row r="1594" spans="2:3" ht="15">
      <c r="B1594" s="234" t="s">
        <v>3150</v>
      </c>
      <c r="C1594" s="235">
        <v>1571332.73</v>
      </c>
    </row>
    <row r="1595" spans="2:3" ht="15">
      <c r="B1595" s="234" t="s">
        <v>3151</v>
      </c>
      <c r="C1595" s="235">
        <v>12435126.279999999</v>
      </c>
    </row>
    <row r="1596" spans="2:3" ht="15">
      <c r="B1596" s="234" t="s">
        <v>3152</v>
      </c>
      <c r="C1596" s="235">
        <v>21815628.359999999</v>
      </c>
    </row>
    <row r="1597" spans="2:3" ht="15">
      <c r="B1597" s="234" t="s">
        <v>3153</v>
      </c>
      <c r="C1597" s="235">
        <v>31908505.390000001</v>
      </c>
    </row>
    <row r="1598" spans="2:3" ht="15">
      <c r="B1598" s="234" t="s">
        <v>3154</v>
      </c>
      <c r="C1598" s="235">
        <v>90385766.36999999</v>
      </c>
    </row>
    <row r="1599" spans="2:3" ht="15">
      <c r="B1599" s="234" t="s">
        <v>3155</v>
      </c>
      <c r="C1599" s="235">
        <v>14026457.720000001</v>
      </c>
    </row>
    <row r="1600" spans="2:3" ht="15">
      <c r="B1600" s="234" t="s">
        <v>3156</v>
      </c>
      <c r="C1600" s="235">
        <v>966934.14</v>
      </c>
    </row>
    <row r="1601" spans="2:8" ht="15">
      <c r="B1601" s="234" t="s">
        <v>3157</v>
      </c>
      <c r="C1601" s="235">
        <v>4097785.7099999995</v>
      </c>
    </row>
    <row r="1602" spans="2:8" ht="15">
      <c r="B1602" s="234" t="s">
        <v>3158</v>
      </c>
      <c r="C1602" s="235">
        <v>6768973.5700000003</v>
      </c>
    </row>
    <row r="1603" spans="2:8" ht="15">
      <c r="B1603" s="234" t="s">
        <v>3159</v>
      </c>
      <c r="C1603" s="235">
        <v>4992895.59</v>
      </c>
    </row>
    <row r="1604" spans="2:8" ht="15.75">
      <c r="C1604" s="285">
        <f>SUM(C1332:C1603)</f>
        <v>67004642330.106987</v>
      </c>
    </row>
    <row r="1607" spans="2:8" ht="15.75">
      <c r="B1607" s="282" t="s">
        <v>3164</v>
      </c>
      <c r="C1607" s="285">
        <f>+C1604-C1329</f>
        <v>-1213409320.2329865</v>
      </c>
    </row>
    <row r="1610" spans="2:8">
      <c r="B1610" s="246" t="s">
        <v>3165</v>
      </c>
    </row>
    <row r="1612" spans="2:8" s="111" customFormat="1" ht="15">
      <c r="B1612" s="286" t="s">
        <v>3166</v>
      </c>
      <c r="C1612" s="271">
        <v>44895</v>
      </c>
      <c r="D1612" s="185"/>
      <c r="E1612" s="287"/>
      <c r="F1612" s="288"/>
      <c r="G1612" s="272"/>
      <c r="H1612" s="272"/>
    </row>
    <row r="1613" spans="2:8" s="111" customFormat="1" ht="45">
      <c r="B1613" s="289" t="s">
        <v>2734</v>
      </c>
      <c r="C1613" s="289" t="s">
        <v>3167</v>
      </c>
      <c r="D1613" s="186" t="s">
        <v>2736</v>
      </c>
      <c r="E1613" s="290" t="s">
        <v>2737</v>
      </c>
      <c r="F1613" s="265" t="s">
        <v>2738</v>
      </c>
      <c r="G1613" s="272"/>
      <c r="H1613" s="272"/>
    </row>
    <row r="1614" spans="2:8" s="294" customFormat="1">
      <c r="B1614" s="291" t="s">
        <v>132</v>
      </c>
      <c r="C1614" s="292" t="s">
        <v>132</v>
      </c>
      <c r="D1614" s="187" t="s">
        <v>132</v>
      </c>
      <c r="E1614" s="187" t="s">
        <v>132</v>
      </c>
      <c r="F1614" s="187" t="s">
        <v>132</v>
      </c>
      <c r="G1614" s="293"/>
      <c r="H1614" s="293"/>
    </row>
    <row r="1615" spans="2:8" s="111" customFormat="1">
      <c r="B1615" s="295"/>
      <c r="C1615" s="296"/>
      <c r="D1615" s="296"/>
      <c r="E1615" s="296"/>
      <c r="F1615" s="288"/>
      <c r="G1615" s="272"/>
      <c r="H1615" s="272"/>
    </row>
    <row r="1616" spans="2:8" s="111" customFormat="1">
      <c r="B1616" s="296"/>
      <c r="C1616" s="296"/>
      <c r="D1616" s="296"/>
      <c r="E1616" s="296"/>
      <c r="F1616" s="288"/>
      <c r="G1616" s="272"/>
      <c r="H1616" s="272"/>
    </row>
    <row r="1617" spans="2:8" s="111" customFormat="1">
      <c r="B1617" s="297" t="s">
        <v>3168</v>
      </c>
      <c r="C1617" s="292" t="s">
        <v>132</v>
      </c>
      <c r="D1617" s="296"/>
      <c r="E1617" s="296"/>
      <c r="F1617" s="288"/>
      <c r="G1617" s="272"/>
      <c r="H1617" s="272"/>
    </row>
    <row r="1618" spans="2:8" s="111" customFormat="1">
      <c r="B1618" s="296"/>
      <c r="C1618" s="296"/>
      <c r="D1618" s="296"/>
      <c r="E1618" s="296"/>
      <c r="F1618" s="288"/>
      <c r="G1618" s="272"/>
      <c r="H1618" s="272"/>
    </row>
    <row r="1619" spans="2:8" s="111" customFormat="1" ht="15">
      <c r="B1619" s="280" t="s">
        <v>3175</v>
      </c>
      <c r="C1619" s="296"/>
      <c r="E1619" s="296"/>
      <c r="F1619" s="288"/>
      <c r="G1619" s="272"/>
      <c r="H1619" s="272"/>
    </row>
    <row r="1620" spans="2:8" s="111" customFormat="1">
      <c r="B1620" s="296"/>
      <c r="C1620" s="296"/>
      <c r="E1620" s="296"/>
      <c r="F1620" s="288"/>
      <c r="G1620" s="272"/>
      <c r="H1620" s="272"/>
    </row>
    <row r="1621" spans="2:8" s="111" customFormat="1" ht="15">
      <c r="B1621" s="298" t="s">
        <v>3169</v>
      </c>
      <c r="C1621" s="188" t="s">
        <v>3170</v>
      </c>
      <c r="E1621" s="296"/>
      <c r="F1621" s="288"/>
      <c r="G1621" s="272"/>
      <c r="H1621" s="272"/>
    </row>
    <row r="1622" spans="2:8" s="111" customFormat="1" ht="15">
      <c r="B1622" s="299"/>
      <c r="C1622" s="292" t="s">
        <v>132</v>
      </c>
      <c r="E1622" s="296"/>
      <c r="F1622" s="288"/>
      <c r="G1622" s="272"/>
      <c r="H1622" s="272"/>
    </row>
    <row r="1623" spans="2:8" s="111" customFormat="1" ht="15">
      <c r="B1623" s="300"/>
      <c r="C1623" s="189"/>
      <c r="E1623" s="296"/>
      <c r="F1623" s="288"/>
      <c r="G1623" s="272"/>
      <c r="H1623" s="272"/>
    </row>
    <row r="1624" spans="2:8" s="111" customFormat="1" ht="15">
      <c r="B1624" s="301" t="s">
        <v>3160</v>
      </c>
      <c r="C1624" s="190" t="s">
        <v>3170</v>
      </c>
      <c r="E1624" s="296"/>
      <c r="F1624" s="288"/>
      <c r="G1624" s="272"/>
      <c r="H1624" s="272"/>
    </row>
    <row r="1625" spans="2:8" s="111" customFormat="1">
      <c r="B1625" s="292"/>
      <c r="C1625" s="292" t="s">
        <v>132</v>
      </c>
      <c r="E1625" s="296"/>
      <c r="F1625" s="288"/>
      <c r="G1625" s="272"/>
      <c r="H1625" s="272"/>
    </row>
    <row r="1626" spans="2:8" s="111" customFormat="1">
      <c r="C1626" s="294"/>
      <c r="E1626" s="296"/>
      <c r="F1626" s="288"/>
      <c r="G1626" s="272"/>
      <c r="H1626" s="272"/>
    </row>
    <row r="1627" spans="2:8" s="111" customFormat="1" ht="15">
      <c r="B1627" s="298" t="s">
        <v>3171</v>
      </c>
      <c r="C1627" s="188" t="s">
        <v>3172</v>
      </c>
      <c r="E1627" s="296"/>
      <c r="F1627" s="288"/>
      <c r="G1627" s="272"/>
      <c r="H1627" s="272"/>
    </row>
    <row r="1628" spans="2:8" s="111" customFormat="1" ht="15">
      <c r="B1628" s="299"/>
      <c r="C1628" s="292" t="s">
        <v>132</v>
      </c>
      <c r="E1628" s="296"/>
      <c r="F1628" s="288"/>
      <c r="G1628" s="272"/>
      <c r="H1628" s="272"/>
    </row>
    <row r="1629" spans="2:8" s="111" customFormat="1">
      <c r="C1629" s="294"/>
      <c r="F1629" s="272"/>
      <c r="G1629" s="272"/>
      <c r="H1629" s="272"/>
    </row>
    <row r="1630" spans="2:8" s="111" customFormat="1" ht="15">
      <c r="B1630" s="301" t="s">
        <v>3173</v>
      </c>
      <c r="C1630" s="191" t="s">
        <v>3172</v>
      </c>
      <c r="F1630" s="272"/>
      <c r="G1630" s="272"/>
      <c r="H1630" s="272"/>
    </row>
    <row r="1631" spans="2:8" s="111" customFormat="1" ht="15">
      <c r="B1631" s="299"/>
      <c r="C1631" s="292" t="s">
        <v>132</v>
      </c>
      <c r="F1631" s="272"/>
      <c r="G1631" s="272"/>
      <c r="H1631" s="272"/>
    </row>
    <row r="1632" spans="2:8" s="111" customFormat="1">
      <c r="C1632" s="294"/>
      <c r="F1632" s="272"/>
      <c r="G1632" s="272"/>
      <c r="H1632" s="272"/>
    </row>
    <row r="1633" spans="2:8" s="111" customFormat="1" ht="15">
      <c r="B1633" s="302" t="s">
        <v>3174</v>
      </c>
      <c r="C1633" s="292" t="s">
        <v>132</v>
      </c>
      <c r="F1633" s="272"/>
      <c r="G1633" s="272"/>
      <c r="H1633" s="272"/>
    </row>
  </sheetData>
  <mergeCells count="3">
    <mergeCell ref="B1:E1"/>
    <mergeCell ref="C3:C7"/>
    <mergeCell ref="D3:D7"/>
  </mergeCells>
  <hyperlinks>
    <hyperlink ref="A1" location="Index!A1" display="Index" xr:uid="{4480F9FB-E1EB-49B6-9D37-944677D83C28}"/>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B9C3D-42DF-45F1-94E8-8DAB9878A0A4}">
  <dimension ref="A1:K530"/>
  <sheetViews>
    <sheetView workbookViewId="0">
      <selection activeCell="B1" sqref="B1:E1"/>
    </sheetView>
  </sheetViews>
  <sheetFormatPr defaultRowHeight="12.75"/>
  <cols>
    <col min="1" max="1" width="5.42578125" style="109" bestFit="1" customWidth="1"/>
    <col min="2" max="2" width="94.42578125" style="109" customWidth="1"/>
    <col min="3" max="3" width="30.7109375" style="117" customWidth="1"/>
    <col min="4" max="4" width="30.7109375" style="109" customWidth="1"/>
    <col min="5" max="5" width="14.5703125" style="109" bestFit="1" customWidth="1"/>
    <col min="6" max="6" width="11.5703125" style="116" bestFit="1" customWidth="1"/>
    <col min="7" max="7" width="18.140625" style="116" bestFit="1" customWidth="1"/>
    <col min="8" max="8" width="9.140625" style="116" bestFit="1" customWidth="1"/>
    <col min="9" max="9" width="1.7109375" style="109" bestFit="1" customWidth="1"/>
    <col min="10" max="10" width="9.140625" style="109"/>
    <col min="11" max="11" width="22.5703125" style="109" bestFit="1" customWidth="1"/>
    <col min="12" max="256" width="9.140625" style="109"/>
    <col min="257" max="257" width="5.42578125" style="109" bestFit="1" customWidth="1"/>
    <col min="258" max="258" width="82" style="109" bestFit="1" customWidth="1"/>
    <col min="259" max="259" width="13.140625" style="109" bestFit="1" customWidth="1"/>
    <col min="260" max="260" width="30.28515625" style="109" bestFit="1" customWidth="1"/>
    <col min="261" max="261" width="14.5703125" style="109" bestFit="1" customWidth="1"/>
    <col min="262" max="262" width="11.5703125" style="109" bestFit="1" customWidth="1"/>
    <col min="263" max="263" width="18.140625" style="109" bestFit="1" customWidth="1"/>
    <col min="264" max="264" width="9.140625" style="109" bestFit="1"/>
    <col min="265" max="265" width="1.7109375" style="109" bestFit="1" customWidth="1"/>
    <col min="266" max="512" width="9.140625" style="109"/>
    <col min="513" max="513" width="5.42578125" style="109" bestFit="1" customWidth="1"/>
    <col min="514" max="514" width="82" style="109" bestFit="1" customWidth="1"/>
    <col min="515" max="515" width="13.140625" style="109" bestFit="1" customWidth="1"/>
    <col min="516" max="516" width="30.28515625" style="109" bestFit="1" customWidth="1"/>
    <col min="517" max="517" width="14.5703125" style="109" bestFit="1" customWidth="1"/>
    <col min="518" max="518" width="11.5703125" style="109" bestFit="1" customWidth="1"/>
    <col min="519" max="519" width="18.140625" style="109" bestFit="1" customWidth="1"/>
    <col min="520" max="520" width="9.140625" style="109" bestFit="1"/>
    <col min="521" max="521" width="1.7109375" style="109" bestFit="1" customWidth="1"/>
    <col min="522" max="768" width="9.140625" style="109"/>
    <col min="769" max="769" width="5.42578125" style="109" bestFit="1" customWidth="1"/>
    <col min="770" max="770" width="82" style="109" bestFit="1" customWidth="1"/>
    <col min="771" max="771" width="13.140625" style="109" bestFit="1" customWidth="1"/>
    <col min="772" max="772" width="30.28515625" style="109" bestFit="1" customWidth="1"/>
    <col min="773" max="773" width="14.5703125" style="109" bestFit="1" customWidth="1"/>
    <col min="774" max="774" width="11.5703125" style="109" bestFit="1" customWidth="1"/>
    <col min="775" max="775" width="18.140625" style="109" bestFit="1" customWidth="1"/>
    <col min="776" max="776" width="9.140625" style="109" bestFit="1"/>
    <col min="777" max="777" width="1.7109375" style="109" bestFit="1" customWidth="1"/>
    <col min="778" max="1024" width="9.140625" style="109"/>
    <col min="1025" max="1025" width="5.42578125" style="109" bestFit="1" customWidth="1"/>
    <col min="1026" max="1026" width="82" style="109" bestFit="1" customWidth="1"/>
    <col min="1027" max="1027" width="13.140625" style="109" bestFit="1" customWidth="1"/>
    <col min="1028" max="1028" width="30.28515625" style="109" bestFit="1" customWidth="1"/>
    <col min="1029" max="1029" width="14.5703125" style="109" bestFit="1" customWidth="1"/>
    <col min="1030" max="1030" width="11.5703125" style="109" bestFit="1" customWidth="1"/>
    <col min="1031" max="1031" width="18.140625" style="109" bestFit="1" customWidth="1"/>
    <col min="1032" max="1032" width="9.140625" style="109" bestFit="1"/>
    <col min="1033" max="1033" width="1.7109375" style="109" bestFit="1" customWidth="1"/>
    <col min="1034" max="1280" width="9.140625" style="109"/>
    <col min="1281" max="1281" width="5.42578125" style="109" bestFit="1" customWidth="1"/>
    <col min="1282" max="1282" width="82" style="109" bestFit="1" customWidth="1"/>
    <col min="1283" max="1283" width="13.140625" style="109" bestFit="1" customWidth="1"/>
    <col min="1284" max="1284" width="30.28515625" style="109" bestFit="1" customWidth="1"/>
    <col min="1285" max="1285" width="14.5703125" style="109" bestFit="1" customWidth="1"/>
    <col min="1286" max="1286" width="11.5703125" style="109" bestFit="1" customWidth="1"/>
    <col min="1287" max="1287" width="18.140625" style="109" bestFit="1" customWidth="1"/>
    <col min="1288" max="1288" width="9.140625" style="109" bestFit="1"/>
    <col min="1289" max="1289" width="1.7109375" style="109" bestFit="1" customWidth="1"/>
    <col min="1290" max="1536" width="9.140625" style="109"/>
    <col min="1537" max="1537" width="5.42578125" style="109" bestFit="1" customWidth="1"/>
    <col min="1538" max="1538" width="82" style="109" bestFit="1" customWidth="1"/>
    <col min="1539" max="1539" width="13.140625" style="109" bestFit="1" customWidth="1"/>
    <col min="1540" max="1540" width="30.28515625" style="109" bestFit="1" customWidth="1"/>
    <col min="1541" max="1541" width="14.5703125" style="109" bestFit="1" customWidth="1"/>
    <col min="1542" max="1542" width="11.5703125" style="109" bestFit="1" customWidth="1"/>
    <col min="1543" max="1543" width="18.140625" style="109" bestFit="1" customWidth="1"/>
    <col min="1544" max="1544" width="9.140625" style="109" bestFit="1"/>
    <col min="1545" max="1545" width="1.7109375" style="109" bestFit="1" customWidth="1"/>
    <col min="1546" max="1792" width="9.140625" style="109"/>
    <col min="1793" max="1793" width="5.42578125" style="109" bestFit="1" customWidth="1"/>
    <col min="1794" max="1794" width="82" style="109" bestFit="1" customWidth="1"/>
    <col min="1795" max="1795" width="13.140625" style="109" bestFit="1" customWidth="1"/>
    <col min="1796" max="1796" width="30.28515625" style="109" bestFit="1" customWidth="1"/>
    <col min="1797" max="1797" width="14.5703125" style="109" bestFit="1" customWidth="1"/>
    <col min="1798" max="1798" width="11.5703125" style="109" bestFit="1" customWidth="1"/>
    <col min="1799" max="1799" width="18.140625" style="109" bestFit="1" customWidth="1"/>
    <col min="1800" max="1800" width="9.140625" style="109" bestFit="1"/>
    <col min="1801" max="1801" width="1.7109375" style="109" bestFit="1" customWidth="1"/>
    <col min="1802" max="2048" width="9.140625" style="109"/>
    <col min="2049" max="2049" width="5.42578125" style="109" bestFit="1" customWidth="1"/>
    <col min="2050" max="2050" width="82" style="109" bestFit="1" customWidth="1"/>
    <col min="2051" max="2051" width="13.140625" style="109" bestFit="1" customWidth="1"/>
    <col min="2052" max="2052" width="30.28515625" style="109" bestFit="1" customWidth="1"/>
    <col min="2053" max="2053" width="14.5703125" style="109" bestFit="1" customWidth="1"/>
    <col min="2054" max="2054" width="11.5703125" style="109" bestFit="1" customWidth="1"/>
    <col min="2055" max="2055" width="18.140625" style="109" bestFit="1" customWidth="1"/>
    <col min="2056" max="2056" width="9.140625" style="109" bestFit="1"/>
    <col min="2057" max="2057" width="1.7109375" style="109" bestFit="1" customWidth="1"/>
    <col min="2058" max="2304" width="9.140625" style="109"/>
    <col min="2305" max="2305" width="5.42578125" style="109" bestFit="1" customWidth="1"/>
    <col min="2306" max="2306" width="82" style="109" bestFit="1" customWidth="1"/>
    <col min="2307" max="2307" width="13.140625" style="109" bestFit="1" customWidth="1"/>
    <col min="2308" max="2308" width="30.28515625" style="109" bestFit="1" customWidth="1"/>
    <col min="2309" max="2309" width="14.5703125" style="109" bestFit="1" customWidth="1"/>
    <col min="2310" max="2310" width="11.5703125" style="109" bestFit="1" customWidth="1"/>
    <col min="2311" max="2311" width="18.140625" style="109" bestFit="1" customWidth="1"/>
    <col min="2312" max="2312" width="9.140625" style="109" bestFit="1"/>
    <col min="2313" max="2313" width="1.7109375" style="109" bestFit="1" customWidth="1"/>
    <col min="2314" max="2560" width="9.140625" style="109"/>
    <col min="2561" max="2561" width="5.42578125" style="109" bestFit="1" customWidth="1"/>
    <col min="2562" max="2562" width="82" style="109" bestFit="1" customWidth="1"/>
    <col min="2563" max="2563" width="13.140625" style="109" bestFit="1" customWidth="1"/>
    <col min="2564" max="2564" width="30.28515625" style="109" bestFit="1" customWidth="1"/>
    <col min="2565" max="2565" width="14.5703125" style="109" bestFit="1" customWidth="1"/>
    <col min="2566" max="2566" width="11.5703125" style="109" bestFit="1" customWidth="1"/>
    <col min="2567" max="2567" width="18.140625" style="109" bestFit="1" customWidth="1"/>
    <col min="2568" max="2568" width="9.140625" style="109" bestFit="1"/>
    <col min="2569" max="2569" width="1.7109375" style="109" bestFit="1" customWidth="1"/>
    <col min="2570" max="2816" width="9.140625" style="109"/>
    <col min="2817" max="2817" width="5.42578125" style="109" bestFit="1" customWidth="1"/>
    <col min="2818" max="2818" width="82" style="109" bestFit="1" customWidth="1"/>
    <col min="2819" max="2819" width="13.140625" style="109" bestFit="1" customWidth="1"/>
    <col min="2820" max="2820" width="30.28515625" style="109" bestFit="1" customWidth="1"/>
    <col min="2821" max="2821" width="14.5703125" style="109" bestFit="1" customWidth="1"/>
    <col min="2822" max="2822" width="11.5703125" style="109" bestFit="1" customWidth="1"/>
    <col min="2823" max="2823" width="18.140625" style="109" bestFit="1" customWidth="1"/>
    <col min="2824" max="2824" width="9.140625" style="109" bestFit="1"/>
    <col min="2825" max="2825" width="1.7109375" style="109" bestFit="1" customWidth="1"/>
    <col min="2826" max="3072" width="9.140625" style="109"/>
    <col min="3073" max="3073" width="5.42578125" style="109" bestFit="1" customWidth="1"/>
    <col min="3074" max="3074" width="82" style="109" bestFit="1" customWidth="1"/>
    <col min="3075" max="3075" width="13.140625" style="109" bestFit="1" customWidth="1"/>
    <col min="3076" max="3076" width="30.28515625" style="109" bestFit="1" customWidth="1"/>
    <col min="3077" max="3077" width="14.5703125" style="109" bestFit="1" customWidth="1"/>
    <col min="3078" max="3078" width="11.5703125" style="109" bestFit="1" customWidth="1"/>
    <col min="3079" max="3079" width="18.140625" style="109" bestFit="1" customWidth="1"/>
    <col min="3080" max="3080" width="9.140625" style="109" bestFit="1"/>
    <col min="3081" max="3081" width="1.7109375" style="109" bestFit="1" customWidth="1"/>
    <col min="3082" max="3328" width="9.140625" style="109"/>
    <col min="3329" max="3329" width="5.42578125" style="109" bestFit="1" customWidth="1"/>
    <col min="3330" max="3330" width="82" style="109" bestFit="1" customWidth="1"/>
    <col min="3331" max="3331" width="13.140625" style="109" bestFit="1" customWidth="1"/>
    <col min="3332" max="3332" width="30.28515625" style="109" bestFit="1" customWidth="1"/>
    <col min="3333" max="3333" width="14.5703125" style="109" bestFit="1" customWidth="1"/>
    <col min="3334" max="3334" width="11.5703125" style="109" bestFit="1" customWidth="1"/>
    <col min="3335" max="3335" width="18.140625" style="109" bestFit="1" customWidth="1"/>
    <col min="3336" max="3336" width="9.140625" style="109" bestFit="1"/>
    <col min="3337" max="3337" width="1.7109375" style="109" bestFit="1" customWidth="1"/>
    <col min="3338" max="3584" width="9.140625" style="109"/>
    <col min="3585" max="3585" width="5.42578125" style="109" bestFit="1" customWidth="1"/>
    <col min="3586" max="3586" width="82" style="109" bestFit="1" customWidth="1"/>
    <col min="3587" max="3587" width="13.140625" style="109" bestFit="1" customWidth="1"/>
    <col min="3588" max="3588" width="30.28515625" style="109" bestFit="1" customWidth="1"/>
    <col min="3589" max="3589" width="14.5703125" style="109" bestFit="1" customWidth="1"/>
    <col min="3590" max="3590" width="11.5703125" style="109" bestFit="1" customWidth="1"/>
    <col min="3591" max="3591" width="18.140625" style="109" bestFit="1" customWidth="1"/>
    <col min="3592" max="3592" width="9.140625" style="109" bestFit="1"/>
    <col min="3593" max="3593" width="1.7109375" style="109" bestFit="1" customWidth="1"/>
    <col min="3594" max="3840" width="9.140625" style="109"/>
    <col min="3841" max="3841" width="5.42578125" style="109" bestFit="1" customWidth="1"/>
    <col min="3842" max="3842" width="82" style="109" bestFit="1" customWidth="1"/>
    <col min="3843" max="3843" width="13.140625" style="109" bestFit="1" customWidth="1"/>
    <col min="3844" max="3844" width="30.28515625" style="109" bestFit="1" customWidth="1"/>
    <col min="3845" max="3845" width="14.5703125" style="109" bestFit="1" customWidth="1"/>
    <col min="3846" max="3846" width="11.5703125" style="109" bestFit="1" customWidth="1"/>
    <col min="3847" max="3847" width="18.140625" style="109" bestFit="1" customWidth="1"/>
    <col min="3848" max="3848" width="9.140625" style="109" bestFit="1"/>
    <col min="3849" max="3849" width="1.7109375" style="109" bestFit="1" customWidth="1"/>
    <col min="3850" max="4096" width="9.140625" style="109"/>
    <col min="4097" max="4097" width="5.42578125" style="109" bestFit="1" customWidth="1"/>
    <col min="4098" max="4098" width="82" style="109" bestFit="1" customWidth="1"/>
    <col min="4099" max="4099" width="13.140625" style="109" bestFit="1" customWidth="1"/>
    <col min="4100" max="4100" width="30.28515625" style="109" bestFit="1" customWidth="1"/>
    <col min="4101" max="4101" width="14.5703125" style="109" bestFit="1" customWidth="1"/>
    <col min="4102" max="4102" width="11.5703125" style="109" bestFit="1" customWidth="1"/>
    <col min="4103" max="4103" width="18.140625" style="109" bestFit="1" customWidth="1"/>
    <col min="4104" max="4104" width="9.140625" style="109" bestFit="1"/>
    <col min="4105" max="4105" width="1.7109375" style="109" bestFit="1" customWidth="1"/>
    <col min="4106" max="4352" width="9.140625" style="109"/>
    <col min="4353" max="4353" width="5.42578125" style="109" bestFit="1" customWidth="1"/>
    <col min="4354" max="4354" width="82" style="109" bestFit="1" customWidth="1"/>
    <col min="4355" max="4355" width="13.140625" style="109" bestFit="1" customWidth="1"/>
    <col min="4356" max="4356" width="30.28515625" style="109" bestFit="1" customWidth="1"/>
    <col min="4357" max="4357" width="14.5703125" style="109" bestFit="1" customWidth="1"/>
    <col min="4358" max="4358" width="11.5703125" style="109" bestFit="1" customWidth="1"/>
    <col min="4359" max="4359" width="18.140625" style="109" bestFit="1" customWidth="1"/>
    <col min="4360" max="4360" width="9.140625" style="109" bestFit="1"/>
    <col min="4361" max="4361" width="1.7109375" style="109" bestFit="1" customWidth="1"/>
    <col min="4362" max="4608" width="9.140625" style="109"/>
    <col min="4609" max="4609" width="5.42578125" style="109" bestFit="1" customWidth="1"/>
    <col min="4610" max="4610" width="82" style="109" bestFit="1" customWidth="1"/>
    <col min="4611" max="4611" width="13.140625" style="109" bestFit="1" customWidth="1"/>
    <col min="4612" max="4612" width="30.28515625" style="109" bestFit="1" customWidth="1"/>
    <col min="4613" max="4613" width="14.5703125" style="109" bestFit="1" customWidth="1"/>
    <col min="4614" max="4614" width="11.5703125" style="109" bestFit="1" customWidth="1"/>
    <col min="4615" max="4615" width="18.140625" style="109" bestFit="1" customWidth="1"/>
    <col min="4616" max="4616" width="9.140625" style="109" bestFit="1"/>
    <col min="4617" max="4617" width="1.7109375" style="109" bestFit="1" customWidth="1"/>
    <col min="4618" max="4864" width="9.140625" style="109"/>
    <col min="4865" max="4865" width="5.42578125" style="109" bestFit="1" customWidth="1"/>
    <col min="4866" max="4866" width="82" style="109" bestFit="1" customWidth="1"/>
    <col min="4867" max="4867" width="13.140625" style="109" bestFit="1" customWidth="1"/>
    <col min="4868" max="4868" width="30.28515625" style="109" bestFit="1" customWidth="1"/>
    <col min="4869" max="4869" width="14.5703125" style="109" bestFit="1" customWidth="1"/>
    <col min="4870" max="4870" width="11.5703125" style="109" bestFit="1" customWidth="1"/>
    <col min="4871" max="4871" width="18.140625" style="109" bestFit="1" customWidth="1"/>
    <col min="4872" max="4872" width="9.140625" style="109" bestFit="1"/>
    <col min="4873" max="4873" width="1.7109375" style="109" bestFit="1" customWidth="1"/>
    <col min="4874" max="5120" width="9.140625" style="109"/>
    <col min="5121" max="5121" width="5.42578125" style="109" bestFit="1" customWidth="1"/>
    <col min="5122" max="5122" width="82" style="109" bestFit="1" customWidth="1"/>
    <col min="5123" max="5123" width="13.140625" style="109" bestFit="1" customWidth="1"/>
    <col min="5124" max="5124" width="30.28515625" style="109" bestFit="1" customWidth="1"/>
    <col min="5125" max="5125" width="14.5703125" style="109" bestFit="1" customWidth="1"/>
    <col min="5126" max="5126" width="11.5703125" style="109" bestFit="1" customWidth="1"/>
    <col min="5127" max="5127" width="18.140625" style="109" bestFit="1" customWidth="1"/>
    <col min="5128" max="5128" width="9.140625" style="109" bestFit="1"/>
    <col min="5129" max="5129" width="1.7109375" style="109" bestFit="1" customWidth="1"/>
    <col min="5130" max="5376" width="9.140625" style="109"/>
    <col min="5377" max="5377" width="5.42578125" style="109" bestFit="1" customWidth="1"/>
    <col min="5378" max="5378" width="82" style="109" bestFit="1" customWidth="1"/>
    <col min="5379" max="5379" width="13.140625" style="109" bestFit="1" customWidth="1"/>
    <col min="5380" max="5380" width="30.28515625" style="109" bestFit="1" customWidth="1"/>
    <col min="5381" max="5381" width="14.5703125" style="109" bestFit="1" customWidth="1"/>
    <col min="5382" max="5382" width="11.5703125" style="109" bestFit="1" customWidth="1"/>
    <col min="5383" max="5383" width="18.140625" style="109" bestFit="1" customWidth="1"/>
    <col min="5384" max="5384" width="9.140625" style="109" bestFit="1"/>
    <col min="5385" max="5385" width="1.7109375" style="109" bestFit="1" customWidth="1"/>
    <col min="5386" max="5632" width="9.140625" style="109"/>
    <col min="5633" max="5633" width="5.42578125" style="109" bestFit="1" customWidth="1"/>
    <col min="5634" max="5634" width="82" style="109" bestFit="1" customWidth="1"/>
    <col min="5635" max="5635" width="13.140625" style="109" bestFit="1" customWidth="1"/>
    <col min="5636" max="5636" width="30.28515625" style="109" bestFit="1" customWidth="1"/>
    <col min="5637" max="5637" width="14.5703125" style="109" bestFit="1" customWidth="1"/>
    <col min="5638" max="5638" width="11.5703125" style="109" bestFit="1" customWidth="1"/>
    <col min="5639" max="5639" width="18.140625" style="109" bestFit="1" customWidth="1"/>
    <col min="5640" max="5640" width="9.140625" style="109" bestFit="1"/>
    <col min="5641" max="5641" width="1.7109375" style="109" bestFit="1" customWidth="1"/>
    <col min="5642" max="5888" width="9.140625" style="109"/>
    <col min="5889" max="5889" width="5.42578125" style="109" bestFit="1" customWidth="1"/>
    <col min="5890" max="5890" width="82" style="109" bestFit="1" customWidth="1"/>
    <col min="5891" max="5891" width="13.140625" style="109" bestFit="1" customWidth="1"/>
    <col min="5892" max="5892" width="30.28515625" style="109" bestFit="1" customWidth="1"/>
    <col min="5893" max="5893" width="14.5703125" style="109" bestFit="1" customWidth="1"/>
    <col min="5894" max="5894" width="11.5703125" style="109" bestFit="1" customWidth="1"/>
    <col min="5895" max="5895" width="18.140625" style="109" bestFit="1" customWidth="1"/>
    <col min="5896" max="5896" width="9.140625" style="109" bestFit="1"/>
    <col min="5897" max="5897" width="1.7109375" style="109" bestFit="1" customWidth="1"/>
    <col min="5898" max="6144" width="9.140625" style="109"/>
    <col min="6145" max="6145" width="5.42578125" style="109" bestFit="1" customWidth="1"/>
    <col min="6146" max="6146" width="82" style="109" bestFit="1" customWidth="1"/>
    <col min="6147" max="6147" width="13.140625" style="109" bestFit="1" customWidth="1"/>
    <col min="6148" max="6148" width="30.28515625" style="109" bestFit="1" customWidth="1"/>
    <col min="6149" max="6149" width="14.5703125" style="109" bestFit="1" customWidth="1"/>
    <col min="6150" max="6150" width="11.5703125" style="109" bestFit="1" customWidth="1"/>
    <col min="6151" max="6151" width="18.140625" style="109" bestFit="1" customWidth="1"/>
    <col min="6152" max="6152" width="9.140625" style="109" bestFit="1"/>
    <col min="6153" max="6153" width="1.7109375" style="109" bestFit="1" customWidth="1"/>
    <col min="6154" max="6400" width="9.140625" style="109"/>
    <col min="6401" max="6401" width="5.42578125" style="109" bestFit="1" customWidth="1"/>
    <col min="6402" max="6402" width="82" style="109" bestFit="1" customWidth="1"/>
    <col min="6403" max="6403" width="13.140625" style="109" bestFit="1" customWidth="1"/>
    <col min="6404" max="6404" width="30.28515625" style="109" bestFit="1" customWidth="1"/>
    <col min="6405" max="6405" width="14.5703125" style="109" bestFit="1" customWidth="1"/>
    <col min="6406" max="6406" width="11.5703125" style="109" bestFit="1" customWidth="1"/>
    <col min="6407" max="6407" width="18.140625" style="109" bestFit="1" customWidth="1"/>
    <col min="6408" max="6408" width="9.140625" style="109" bestFit="1"/>
    <col min="6409" max="6409" width="1.7109375" style="109" bestFit="1" customWidth="1"/>
    <col min="6410" max="6656" width="9.140625" style="109"/>
    <col min="6657" max="6657" width="5.42578125" style="109" bestFit="1" customWidth="1"/>
    <col min="6658" max="6658" width="82" style="109" bestFit="1" customWidth="1"/>
    <col min="6659" max="6659" width="13.140625" style="109" bestFit="1" customWidth="1"/>
    <col min="6660" max="6660" width="30.28515625" style="109" bestFit="1" customWidth="1"/>
    <col min="6661" max="6661" width="14.5703125" style="109" bestFit="1" customWidth="1"/>
    <col min="6662" max="6662" width="11.5703125" style="109" bestFit="1" customWidth="1"/>
    <col min="6663" max="6663" width="18.140625" style="109" bestFit="1" customWidth="1"/>
    <col min="6664" max="6664" width="9.140625" style="109" bestFit="1"/>
    <col min="6665" max="6665" width="1.7109375" style="109" bestFit="1" customWidth="1"/>
    <col min="6666" max="6912" width="9.140625" style="109"/>
    <col min="6913" max="6913" width="5.42578125" style="109" bestFit="1" customWidth="1"/>
    <col min="6914" max="6914" width="82" style="109" bestFit="1" customWidth="1"/>
    <col min="6915" max="6915" width="13.140625" style="109" bestFit="1" customWidth="1"/>
    <col min="6916" max="6916" width="30.28515625" style="109" bestFit="1" customWidth="1"/>
    <col min="6917" max="6917" width="14.5703125" style="109" bestFit="1" customWidth="1"/>
    <col min="6918" max="6918" width="11.5703125" style="109" bestFit="1" customWidth="1"/>
    <col min="6919" max="6919" width="18.140625" style="109" bestFit="1" customWidth="1"/>
    <col min="6920" max="6920" width="9.140625" style="109" bestFit="1"/>
    <col min="6921" max="6921" width="1.7109375" style="109" bestFit="1" customWidth="1"/>
    <col min="6922" max="7168" width="9.140625" style="109"/>
    <col min="7169" max="7169" width="5.42578125" style="109" bestFit="1" customWidth="1"/>
    <col min="7170" max="7170" width="82" style="109" bestFit="1" customWidth="1"/>
    <col min="7171" max="7171" width="13.140625" style="109" bestFit="1" customWidth="1"/>
    <col min="7172" max="7172" width="30.28515625" style="109" bestFit="1" customWidth="1"/>
    <col min="7173" max="7173" width="14.5703125" style="109" bestFit="1" customWidth="1"/>
    <col min="7174" max="7174" width="11.5703125" style="109" bestFit="1" customWidth="1"/>
    <col min="7175" max="7175" width="18.140625" style="109" bestFit="1" customWidth="1"/>
    <col min="7176" max="7176" width="9.140625" style="109" bestFit="1"/>
    <col min="7177" max="7177" width="1.7109375" style="109" bestFit="1" customWidth="1"/>
    <col min="7178" max="7424" width="9.140625" style="109"/>
    <col min="7425" max="7425" width="5.42578125" style="109" bestFit="1" customWidth="1"/>
    <col min="7426" max="7426" width="82" style="109" bestFit="1" customWidth="1"/>
    <col min="7427" max="7427" width="13.140625" style="109" bestFit="1" customWidth="1"/>
    <col min="7428" max="7428" width="30.28515625" style="109" bestFit="1" customWidth="1"/>
    <col min="7429" max="7429" width="14.5703125" style="109" bestFit="1" customWidth="1"/>
    <col min="7430" max="7430" width="11.5703125" style="109" bestFit="1" customWidth="1"/>
    <col min="7431" max="7431" width="18.140625" style="109" bestFit="1" customWidth="1"/>
    <col min="7432" max="7432" width="9.140625" style="109" bestFit="1"/>
    <col min="7433" max="7433" width="1.7109375" style="109" bestFit="1" customWidth="1"/>
    <col min="7434" max="7680" width="9.140625" style="109"/>
    <col min="7681" max="7681" width="5.42578125" style="109" bestFit="1" customWidth="1"/>
    <col min="7682" max="7682" width="82" style="109" bestFit="1" customWidth="1"/>
    <col min="7683" max="7683" width="13.140625" style="109" bestFit="1" customWidth="1"/>
    <col min="7684" max="7684" width="30.28515625" style="109" bestFit="1" customWidth="1"/>
    <col min="7685" max="7685" width="14.5703125" style="109" bestFit="1" customWidth="1"/>
    <col min="7686" max="7686" width="11.5703125" style="109" bestFit="1" customWidth="1"/>
    <col min="7687" max="7687" width="18.140625" style="109" bestFit="1" customWidth="1"/>
    <col min="7688" max="7688" width="9.140625" style="109" bestFit="1"/>
    <col min="7689" max="7689" width="1.7109375" style="109" bestFit="1" customWidth="1"/>
    <col min="7690" max="7936" width="9.140625" style="109"/>
    <col min="7937" max="7937" width="5.42578125" style="109" bestFit="1" customWidth="1"/>
    <col min="7938" max="7938" width="82" style="109" bestFit="1" customWidth="1"/>
    <col min="7939" max="7939" width="13.140625" style="109" bestFit="1" customWidth="1"/>
    <col min="7940" max="7940" width="30.28515625" style="109" bestFit="1" customWidth="1"/>
    <col min="7941" max="7941" width="14.5703125" style="109" bestFit="1" customWidth="1"/>
    <col min="7942" max="7942" width="11.5703125" style="109" bestFit="1" customWidth="1"/>
    <col min="7943" max="7943" width="18.140625" style="109" bestFit="1" customWidth="1"/>
    <col min="7944" max="7944" width="9.140625" style="109" bestFit="1"/>
    <col min="7945" max="7945" width="1.7109375" style="109" bestFit="1" customWidth="1"/>
    <col min="7946" max="8192" width="9.140625" style="109"/>
    <col min="8193" max="8193" width="5.42578125" style="109" bestFit="1" customWidth="1"/>
    <col min="8194" max="8194" width="82" style="109" bestFit="1" customWidth="1"/>
    <col min="8195" max="8195" width="13.140625" style="109" bestFit="1" customWidth="1"/>
    <col min="8196" max="8196" width="30.28515625" style="109" bestFit="1" customWidth="1"/>
    <col min="8197" max="8197" width="14.5703125" style="109" bestFit="1" customWidth="1"/>
    <col min="8198" max="8198" width="11.5703125" style="109" bestFit="1" customWidth="1"/>
    <col min="8199" max="8199" width="18.140625" style="109" bestFit="1" customWidth="1"/>
    <col min="8200" max="8200" width="9.140625" style="109" bestFit="1"/>
    <col min="8201" max="8201" width="1.7109375" style="109" bestFit="1" customWidth="1"/>
    <col min="8202" max="8448" width="9.140625" style="109"/>
    <col min="8449" max="8449" width="5.42578125" style="109" bestFit="1" customWidth="1"/>
    <col min="8450" max="8450" width="82" style="109" bestFit="1" customWidth="1"/>
    <col min="8451" max="8451" width="13.140625" style="109" bestFit="1" customWidth="1"/>
    <col min="8452" max="8452" width="30.28515625" style="109" bestFit="1" customWidth="1"/>
    <col min="8453" max="8453" width="14.5703125" style="109" bestFit="1" customWidth="1"/>
    <col min="8454" max="8454" width="11.5703125" style="109" bestFit="1" customWidth="1"/>
    <col min="8455" max="8455" width="18.140625" style="109" bestFit="1" customWidth="1"/>
    <col min="8456" max="8456" width="9.140625" style="109" bestFit="1"/>
    <col min="8457" max="8457" width="1.7109375" style="109" bestFit="1" customWidth="1"/>
    <col min="8458" max="8704" width="9.140625" style="109"/>
    <col min="8705" max="8705" width="5.42578125" style="109" bestFit="1" customWidth="1"/>
    <col min="8706" max="8706" width="82" style="109" bestFit="1" customWidth="1"/>
    <col min="8707" max="8707" width="13.140625" style="109" bestFit="1" customWidth="1"/>
    <col min="8708" max="8708" width="30.28515625" style="109" bestFit="1" customWidth="1"/>
    <col min="8709" max="8709" width="14.5703125" style="109" bestFit="1" customWidth="1"/>
    <col min="8710" max="8710" width="11.5703125" style="109" bestFit="1" customWidth="1"/>
    <col min="8711" max="8711" width="18.140625" style="109" bestFit="1" customWidth="1"/>
    <col min="8712" max="8712" width="9.140625" style="109" bestFit="1"/>
    <col min="8713" max="8713" width="1.7109375" style="109" bestFit="1" customWidth="1"/>
    <col min="8714" max="8960" width="9.140625" style="109"/>
    <col min="8961" max="8961" width="5.42578125" style="109" bestFit="1" customWidth="1"/>
    <col min="8962" max="8962" width="82" style="109" bestFit="1" customWidth="1"/>
    <col min="8963" max="8963" width="13.140625" style="109" bestFit="1" customWidth="1"/>
    <col min="8964" max="8964" width="30.28515625" style="109" bestFit="1" customWidth="1"/>
    <col min="8965" max="8965" width="14.5703125" style="109" bestFit="1" customWidth="1"/>
    <col min="8966" max="8966" width="11.5703125" style="109" bestFit="1" customWidth="1"/>
    <col min="8967" max="8967" width="18.140625" style="109" bestFit="1" customWidth="1"/>
    <col min="8968" max="8968" width="9.140625" style="109" bestFit="1"/>
    <col min="8969" max="8969" width="1.7109375" style="109" bestFit="1" customWidth="1"/>
    <col min="8970" max="9216" width="9.140625" style="109"/>
    <col min="9217" max="9217" width="5.42578125" style="109" bestFit="1" customWidth="1"/>
    <col min="9218" max="9218" width="82" style="109" bestFit="1" customWidth="1"/>
    <col min="9219" max="9219" width="13.140625" style="109" bestFit="1" customWidth="1"/>
    <col min="9220" max="9220" width="30.28515625" style="109" bestFit="1" customWidth="1"/>
    <col min="9221" max="9221" width="14.5703125" style="109" bestFit="1" customWidth="1"/>
    <col min="9222" max="9222" width="11.5703125" style="109" bestFit="1" customWidth="1"/>
    <col min="9223" max="9223" width="18.140625" style="109" bestFit="1" customWidth="1"/>
    <col min="9224" max="9224" width="9.140625" style="109" bestFit="1"/>
    <col min="9225" max="9225" width="1.7109375" style="109" bestFit="1" customWidth="1"/>
    <col min="9226" max="9472" width="9.140625" style="109"/>
    <col min="9473" max="9473" width="5.42578125" style="109" bestFit="1" customWidth="1"/>
    <col min="9474" max="9474" width="82" style="109" bestFit="1" customWidth="1"/>
    <col min="9475" max="9475" width="13.140625" style="109" bestFit="1" customWidth="1"/>
    <col min="9476" max="9476" width="30.28515625" style="109" bestFit="1" customWidth="1"/>
    <col min="9477" max="9477" width="14.5703125" style="109" bestFit="1" customWidth="1"/>
    <col min="9478" max="9478" width="11.5703125" style="109" bestFit="1" customWidth="1"/>
    <col min="9479" max="9479" width="18.140625" style="109" bestFit="1" customWidth="1"/>
    <col min="9480" max="9480" width="9.140625" style="109" bestFit="1"/>
    <col min="9481" max="9481" width="1.7109375" style="109" bestFit="1" customWidth="1"/>
    <col min="9482" max="9728" width="9.140625" style="109"/>
    <col min="9729" max="9729" width="5.42578125" style="109" bestFit="1" customWidth="1"/>
    <col min="9730" max="9730" width="82" style="109" bestFit="1" customWidth="1"/>
    <col min="9731" max="9731" width="13.140625" style="109" bestFit="1" customWidth="1"/>
    <col min="9732" max="9732" width="30.28515625" style="109" bestFit="1" customWidth="1"/>
    <col min="9733" max="9733" width="14.5703125" style="109" bestFit="1" customWidth="1"/>
    <col min="9734" max="9734" width="11.5703125" style="109" bestFit="1" customWidth="1"/>
    <col min="9735" max="9735" width="18.140625" style="109" bestFit="1" customWidth="1"/>
    <col min="9736" max="9736" width="9.140625" style="109" bestFit="1"/>
    <col min="9737" max="9737" width="1.7109375" style="109" bestFit="1" customWidth="1"/>
    <col min="9738" max="9984" width="9.140625" style="109"/>
    <col min="9985" max="9985" width="5.42578125" style="109" bestFit="1" customWidth="1"/>
    <col min="9986" max="9986" width="82" style="109" bestFit="1" customWidth="1"/>
    <col min="9987" max="9987" width="13.140625" style="109" bestFit="1" customWidth="1"/>
    <col min="9988" max="9988" width="30.28515625" style="109" bestFit="1" customWidth="1"/>
    <col min="9989" max="9989" width="14.5703125" style="109" bestFit="1" customWidth="1"/>
    <col min="9990" max="9990" width="11.5703125" style="109" bestFit="1" customWidth="1"/>
    <col min="9991" max="9991" width="18.140625" style="109" bestFit="1" customWidth="1"/>
    <col min="9992" max="9992" width="9.140625" style="109" bestFit="1"/>
    <col min="9993" max="9993" width="1.7109375" style="109" bestFit="1" customWidth="1"/>
    <col min="9994" max="10240" width="9.140625" style="109"/>
    <col min="10241" max="10241" width="5.42578125" style="109" bestFit="1" customWidth="1"/>
    <col min="10242" max="10242" width="82" style="109" bestFit="1" customWidth="1"/>
    <col min="10243" max="10243" width="13.140625" style="109" bestFit="1" customWidth="1"/>
    <col min="10244" max="10244" width="30.28515625" style="109" bestFit="1" customWidth="1"/>
    <col min="10245" max="10245" width="14.5703125" style="109" bestFit="1" customWidth="1"/>
    <col min="10246" max="10246" width="11.5703125" style="109" bestFit="1" customWidth="1"/>
    <col min="10247" max="10247" width="18.140625" style="109" bestFit="1" customWidth="1"/>
    <col min="10248" max="10248" width="9.140625" style="109" bestFit="1"/>
    <col min="10249" max="10249" width="1.7109375" style="109" bestFit="1" customWidth="1"/>
    <col min="10250" max="10496" width="9.140625" style="109"/>
    <col min="10497" max="10497" width="5.42578125" style="109" bestFit="1" customWidth="1"/>
    <col min="10498" max="10498" width="82" style="109" bestFit="1" customWidth="1"/>
    <col min="10499" max="10499" width="13.140625" style="109" bestFit="1" customWidth="1"/>
    <col min="10500" max="10500" width="30.28515625" style="109" bestFit="1" customWidth="1"/>
    <col min="10501" max="10501" width="14.5703125" style="109" bestFit="1" customWidth="1"/>
    <col min="10502" max="10502" width="11.5703125" style="109" bestFit="1" customWidth="1"/>
    <col min="10503" max="10503" width="18.140625" style="109" bestFit="1" customWidth="1"/>
    <col min="10504" max="10504" width="9.140625" style="109" bestFit="1"/>
    <col min="10505" max="10505" width="1.7109375" style="109" bestFit="1" customWidth="1"/>
    <col min="10506" max="10752" width="9.140625" style="109"/>
    <col min="10753" max="10753" width="5.42578125" style="109" bestFit="1" customWidth="1"/>
    <col min="10754" max="10754" width="82" style="109" bestFit="1" customWidth="1"/>
    <col min="10755" max="10755" width="13.140625" style="109" bestFit="1" customWidth="1"/>
    <col min="10756" max="10756" width="30.28515625" style="109" bestFit="1" customWidth="1"/>
    <col min="10757" max="10757" width="14.5703125" style="109" bestFit="1" customWidth="1"/>
    <col min="10758" max="10758" width="11.5703125" style="109" bestFit="1" customWidth="1"/>
    <col min="10759" max="10759" width="18.140625" style="109" bestFit="1" customWidth="1"/>
    <col min="10760" max="10760" width="9.140625" style="109" bestFit="1"/>
    <col min="10761" max="10761" width="1.7109375" style="109" bestFit="1" customWidth="1"/>
    <col min="10762" max="11008" width="9.140625" style="109"/>
    <col min="11009" max="11009" width="5.42578125" style="109" bestFit="1" customWidth="1"/>
    <col min="11010" max="11010" width="82" style="109" bestFit="1" customWidth="1"/>
    <col min="11011" max="11011" width="13.140625" style="109" bestFit="1" customWidth="1"/>
    <col min="11012" max="11012" width="30.28515625" style="109" bestFit="1" customWidth="1"/>
    <col min="11013" max="11013" width="14.5703125" style="109" bestFit="1" customWidth="1"/>
    <col min="11014" max="11014" width="11.5703125" style="109" bestFit="1" customWidth="1"/>
    <col min="11015" max="11015" width="18.140625" style="109" bestFit="1" customWidth="1"/>
    <col min="11016" max="11016" width="9.140625" style="109" bestFit="1"/>
    <col min="11017" max="11017" width="1.7109375" style="109" bestFit="1" customWidth="1"/>
    <col min="11018" max="11264" width="9.140625" style="109"/>
    <col min="11265" max="11265" width="5.42578125" style="109" bestFit="1" customWidth="1"/>
    <col min="11266" max="11266" width="82" style="109" bestFit="1" customWidth="1"/>
    <col min="11267" max="11267" width="13.140625" style="109" bestFit="1" customWidth="1"/>
    <col min="11268" max="11268" width="30.28515625" style="109" bestFit="1" customWidth="1"/>
    <col min="11269" max="11269" width="14.5703125" style="109" bestFit="1" customWidth="1"/>
    <col min="11270" max="11270" width="11.5703125" style="109" bestFit="1" customWidth="1"/>
    <col min="11271" max="11271" width="18.140625" style="109" bestFit="1" customWidth="1"/>
    <col min="11272" max="11272" width="9.140625" style="109" bestFit="1"/>
    <col min="11273" max="11273" width="1.7109375" style="109" bestFit="1" customWidth="1"/>
    <col min="11274" max="11520" width="9.140625" style="109"/>
    <col min="11521" max="11521" width="5.42578125" style="109" bestFit="1" customWidth="1"/>
    <col min="11522" max="11522" width="82" style="109" bestFit="1" customWidth="1"/>
    <col min="11523" max="11523" width="13.140625" style="109" bestFit="1" customWidth="1"/>
    <col min="11524" max="11524" width="30.28515625" style="109" bestFit="1" customWidth="1"/>
    <col min="11525" max="11525" width="14.5703125" style="109" bestFit="1" customWidth="1"/>
    <col min="11526" max="11526" width="11.5703125" style="109" bestFit="1" customWidth="1"/>
    <col min="11527" max="11527" width="18.140625" style="109" bestFit="1" customWidth="1"/>
    <col min="11528" max="11528" width="9.140625" style="109" bestFit="1"/>
    <col min="11529" max="11529" width="1.7109375" style="109" bestFit="1" customWidth="1"/>
    <col min="11530" max="11776" width="9.140625" style="109"/>
    <col min="11777" max="11777" width="5.42578125" style="109" bestFit="1" customWidth="1"/>
    <col min="11778" max="11778" width="82" style="109" bestFit="1" customWidth="1"/>
    <col min="11779" max="11779" width="13.140625" style="109" bestFit="1" customWidth="1"/>
    <col min="11780" max="11780" width="30.28515625" style="109" bestFit="1" customWidth="1"/>
    <col min="11781" max="11781" width="14.5703125" style="109" bestFit="1" customWidth="1"/>
    <col min="11782" max="11782" width="11.5703125" style="109" bestFit="1" customWidth="1"/>
    <col min="11783" max="11783" width="18.140625" style="109" bestFit="1" customWidth="1"/>
    <col min="11784" max="11784" width="9.140625" style="109" bestFit="1"/>
    <col min="11785" max="11785" width="1.7109375" style="109" bestFit="1" customWidth="1"/>
    <col min="11786" max="12032" width="9.140625" style="109"/>
    <col min="12033" max="12033" width="5.42578125" style="109" bestFit="1" customWidth="1"/>
    <col min="12034" max="12034" width="82" style="109" bestFit="1" customWidth="1"/>
    <col min="12035" max="12035" width="13.140625" style="109" bestFit="1" customWidth="1"/>
    <col min="12036" max="12036" width="30.28515625" style="109" bestFit="1" customWidth="1"/>
    <col min="12037" max="12037" width="14.5703125" style="109" bestFit="1" customWidth="1"/>
    <col min="12038" max="12038" width="11.5703125" style="109" bestFit="1" customWidth="1"/>
    <col min="12039" max="12039" width="18.140625" style="109" bestFit="1" customWidth="1"/>
    <col min="12040" max="12040" width="9.140625" style="109" bestFit="1"/>
    <col min="12041" max="12041" width="1.7109375" style="109" bestFit="1" customWidth="1"/>
    <col min="12042" max="12288" width="9.140625" style="109"/>
    <col min="12289" max="12289" width="5.42578125" style="109" bestFit="1" customWidth="1"/>
    <col min="12290" max="12290" width="82" style="109" bestFit="1" customWidth="1"/>
    <col min="12291" max="12291" width="13.140625" style="109" bestFit="1" customWidth="1"/>
    <col min="12292" max="12292" width="30.28515625" style="109" bestFit="1" customWidth="1"/>
    <col min="12293" max="12293" width="14.5703125" style="109" bestFit="1" customWidth="1"/>
    <col min="12294" max="12294" width="11.5703125" style="109" bestFit="1" customWidth="1"/>
    <col min="12295" max="12295" width="18.140625" style="109" bestFit="1" customWidth="1"/>
    <col min="12296" max="12296" width="9.140625" style="109" bestFit="1"/>
    <col min="12297" max="12297" width="1.7109375" style="109" bestFit="1" customWidth="1"/>
    <col min="12298" max="12544" width="9.140625" style="109"/>
    <col min="12545" max="12545" width="5.42578125" style="109" bestFit="1" customWidth="1"/>
    <col min="12546" max="12546" width="82" style="109" bestFit="1" customWidth="1"/>
    <col min="12547" max="12547" width="13.140625" style="109" bestFit="1" customWidth="1"/>
    <col min="12548" max="12548" width="30.28515625" style="109" bestFit="1" customWidth="1"/>
    <col min="12549" max="12549" width="14.5703125" style="109" bestFit="1" customWidth="1"/>
    <col min="12550" max="12550" width="11.5703125" style="109" bestFit="1" customWidth="1"/>
    <col min="12551" max="12551" width="18.140625" style="109" bestFit="1" customWidth="1"/>
    <col min="12552" max="12552" width="9.140625" style="109" bestFit="1"/>
    <col min="12553" max="12553" width="1.7109375" style="109" bestFit="1" customWidth="1"/>
    <col min="12554" max="12800" width="9.140625" style="109"/>
    <col min="12801" max="12801" width="5.42578125" style="109" bestFit="1" customWidth="1"/>
    <col min="12802" max="12802" width="82" style="109" bestFit="1" customWidth="1"/>
    <col min="12803" max="12803" width="13.140625" style="109" bestFit="1" customWidth="1"/>
    <col min="12804" max="12804" width="30.28515625" style="109" bestFit="1" customWidth="1"/>
    <col min="12805" max="12805" width="14.5703125" style="109" bestFit="1" customWidth="1"/>
    <col min="12806" max="12806" width="11.5703125" style="109" bestFit="1" customWidth="1"/>
    <col min="12807" max="12807" width="18.140625" style="109" bestFit="1" customWidth="1"/>
    <col min="12808" max="12808" width="9.140625" style="109" bestFit="1"/>
    <col min="12809" max="12809" width="1.7109375" style="109" bestFit="1" customWidth="1"/>
    <col min="12810" max="13056" width="9.140625" style="109"/>
    <col min="13057" max="13057" width="5.42578125" style="109" bestFit="1" customWidth="1"/>
    <col min="13058" max="13058" width="82" style="109" bestFit="1" customWidth="1"/>
    <col min="13059" max="13059" width="13.140625" style="109" bestFit="1" customWidth="1"/>
    <col min="13060" max="13060" width="30.28515625" style="109" bestFit="1" customWidth="1"/>
    <col min="13061" max="13061" width="14.5703125" style="109" bestFit="1" customWidth="1"/>
    <col min="13062" max="13062" width="11.5703125" style="109" bestFit="1" customWidth="1"/>
    <col min="13063" max="13063" width="18.140625" style="109" bestFit="1" customWidth="1"/>
    <col min="13064" max="13064" width="9.140625" style="109" bestFit="1"/>
    <col min="13065" max="13065" width="1.7109375" style="109" bestFit="1" customWidth="1"/>
    <col min="13066" max="13312" width="9.140625" style="109"/>
    <col min="13313" max="13313" width="5.42578125" style="109" bestFit="1" customWidth="1"/>
    <col min="13314" max="13314" width="82" style="109" bestFit="1" customWidth="1"/>
    <col min="13315" max="13315" width="13.140625" style="109" bestFit="1" customWidth="1"/>
    <col min="13316" max="13316" width="30.28515625" style="109" bestFit="1" customWidth="1"/>
    <col min="13317" max="13317" width="14.5703125" style="109" bestFit="1" customWidth="1"/>
    <col min="13318" max="13318" width="11.5703125" style="109" bestFit="1" customWidth="1"/>
    <col min="13319" max="13319" width="18.140625" style="109" bestFit="1" customWidth="1"/>
    <col min="13320" max="13320" width="9.140625" style="109" bestFit="1"/>
    <col min="13321" max="13321" width="1.7109375" style="109" bestFit="1" customWidth="1"/>
    <col min="13322" max="13568" width="9.140625" style="109"/>
    <col min="13569" max="13569" width="5.42578125" style="109" bestFit="1" customWidth="1"/>
    <col min="13570" max="13570" width="82" style="109" bestFit="1" customWidth="1"/>
    <col min="13571" max="13571" width="13.140625" style="109" bestFit="1" customWidth="1"/>
    <col min="13572" max="13572" width="30.28515625" style="109" bestFit="1" customWidth="1"/>
    <col min="13573" max="13573" width="14.5703125" style="109" bestFit="1" customWidth="1"/>
    <col min="13574" max="13574" width="11.5703125" style="109" bestFit="1" customWidth="1"/>
    <col min="13575" max="13575" width="18.140625" style="109" bestFit="1" customWidth="1"/>
    <col min="13576" max="13576" width="9.140625" style="109" bestFit="1"/>
    <col min="13577" max="13577" width="1.7109375" style="109" bestFit="1" customWidth="1"/>
    <col min="13578" max="13824" width="9.140625" style="109"/>
    <col min="13825" max="13825" width="5.42578125" style="109" bestFit="1" customWidth="1"/>
    <col min="13826" max="13826" width="82" style="109" bestFit="1" customWidth="1"/>
    <col min="13827" max="13827" width="13.140625" style="109" bestFit="1" customWidth="1"/>
    <col min="13828" max="13828" width="30.28515625" style="109" bestFit="1" customWidth="1"/>
    <col min="13829" max="13829" width="14.5703125" style="109" bestFit="1" customWidth="1"/>
    <col min="13830" max="13830" width="11.5703125" style="109" bestFit="1" customWidth="1"/>
    <col min="13831" max="13831" width="18.140625" style="109" bestFit="1" customWidth="1"/>
    <col min="13832" max="13832" width="9.140625" style="109" bestFit="1"/>
    <col min="13833" max="13833" width="1.7109375" style="109" bestFit="1" customWidth="1"/>
    <col min="13834" max="14080" width="9.140625" style="109"/>
    <col min="14081" max="14081" width="5.42578125" style="109" bestFit="1" customWidth="1"/>
    <col min="14082" max="14082" width="82" style="109" bestFit="1" customWidth="1"/>
    <col min="14083" max="14083" width="13.140625" style="109" bestFit="1" customWidth="1"/>
    <col min="14084" max="14084" width="30.28515625" style="109" bestFit="1" customWidth="1"/>
    <col min="14085" max="14085" width="14.5703125" style="109" bestFit="1" customWidth="1"/>
    <col min="14086" max="14086" width="11.5703125" style="109" bestFit="1" customWidth="1"/>
    <col min="14087" max="14087" width="18.140625" style="109" bestFit="1" customWidth="1"/>
    <col min="14088" max="14088" width="9.140625" style="109" bestFit="1"/>
    <col min="14089" max="14089" width="1.7109375" style="109" bestFit="1" customWidth="1"/>
    <col min="14090" max="14336" width="9.140625" style="109"/>
    <col min="14337" max="14337" width="5.42578125" style="109" bestFit="1" customWidth="1"/>
    <col min="14338" max="14338" width="82" style="109" bestFit="1" customWidth="1"/>
    <col min="14339" max="14339" width="13.140625" style="109" bestFit="1" customWidth="1"/>
    <col min="14340" max="14340" width="30.28515625" style="109" bestFit="1" customWidth="1"/>
    <col min="14341" max="14341" width="14.5703125" style="109" bestFit="1" customWidth="1"/>
    <col min="14342" max="14342" width="11.5703125" style="109" bestFit="1" customWidth="1"/>
    <col min="14343" max="14343" width="18.140625" style="109" bestFit="1" customWidth="1"/>
    <col min="14344" max="14344" width="9.140625" style="109" bestFit="1"/>
    <col min="14345" max="14345" width="1.7109375" style="109" bestFit="1" customWidth="1"/>
    <col min="14346" max="14592" width="9.140625" style="109"/>
    <col min="14593" max="14593" width="5.42578125" style="109" bestFit="1" customWidth="1"/>
    <col min="14594" max="14594" width="82" style="109" bestFit="1" customWidth="1"/>
    <col min="14595" max="14595" width="13.140625" style="109" bestFit="1" customWidth="1"/>
    <col min="14596" max="14596" width="30.28515625" style="109" bestFit="1" customWidth="1"/>
    <col min="14597" max="14597" width="14.5703125" style="109" bestFit="1" customWidth="1"/>
    <col min="14598" max="14598" width="11.5703125" style="109" bestFit="1" customWidth="1"/>
    <col min="14599" max="14599" width="18.140625" style="109" bestFit="1" customWidth="1"/>
    <col min="14600" max="14600" width="9.140625" style="109" bestFit="1"/>
    <col min="14601" max="14601" width="1.7109375" style="109" bestFit="1" customWidth="1"/>
    <col min="14602" max="14848" width="9.140625" style="109"/>
    <col min="14849" max="14849" width="5.42578125" style="109" bestFit="1" customWidth="1"/>
    <col min="14850" max="14850" width="82" style="109" bestFit="1" customWidth="1"/>
    <col min="14851" max="14851" width="13.140625" style="109" bestFit="1" customWidth="1"/>
    <col min="14852" max="14852" width="30.28515625" style="109" bestFit="1" customWidth="1"/>
    <col min="14853" max="14853" width="14.5703125" style="109" bestFit="1" customWidth="1"/>
    <col min="14854" max="14854" width="11.5703125" style="109" bestFit="1" customWidth="1"/>
    <col min="14855" max="14855" width="18.140625" style="109" bestFit="1" customWidth="1"/>
    <col min="14856" max="14856" width="9.140625" style="109" bestFit="1"/>
    <col min="14857" max="14857" width="1.7109375" style="109" bestFit="1" customWidth="1"/>
    <col min="14858" max="15104" width="9.140625" style="109"/>
    <col min="15105" max="15105" width="5.42578125" style="109" bestFit="1" customWidth="1"/>
    <col min="15106" max="15106" width="82" style="109" bestFit="1" customWidth="1"/>
    <col min="15107" max="15107" width="13.140625" style="109" bestFit="1" customWidth="1"/>
    <col min="15108" max="15108" width="30.28515625" style="109" bestFit="1" customWidth="1"/>
    <col min="15109" max="15109" width="14.5703125" style="109" bestFit="1" customWidth="1"/>
    <col min="15110" max="15110" width="11.5703125" style="109" bestFit="1" customWidth="1"/>
    <col min="15111" max="15111" width="18.140625" style="109" bestFit="1" customWidth="1"/>
    <col min="15112" max="15112" width="9.140625" style="109" bestFit="1"/>
    <col min="15113" max="15113" width="1.7109375" style="109" bestFit="1" customWidth="1"/>
    <col min="15114" max="15360" width="9.140625" style="109"/>
    <col min="15361" max="15361" width="5.42578125" style="109" bestFit="1" customWidth="1"/>
    <col min="15362" max="15362" width="82" style="109" bestFit="1" customWidth="1"/>
    <col min="15363" max="15363" width="13.140625" style="109" bestFit="1" customWidth="1"/>
    <col min="15364" max="15364" width="30.28515625" style="109" bestFit="1" customWidth="1"/>
    <col min="15365" max="15365" width="14.5703125" style="109" bestFit="1" customWidth="1"/>
    <col min="15366" max="15366" width="11.5703125" style="109" bestFit="1" customWidth="1"/>
    <col min="15367" max="15367" width="18.140625" style="109" bestFit="1" customWidth="1"/>
    <col min="15368" max="15368" width="9.140625" style="109" bestFit="1"/>
    <col min="15369" max="15369" width="1.7109375" style="109" bestFit="1" customWidth="1"/>
    <col min="15370" max="15616" width="9.140625" style="109"/>
    <col min="15617" max="15617" width="5.42578125" style="109" bestFit="1" customWidth="1"/>
    <col min="15618" max="15618" width="82" style="109" bestFit="1" customWidth="1"/>
    <col min="15619" max="15619" width="13.140625" style="109" bestFit="1" customWidth="1"/>
    <col min="15620" max="15620" width="30.28515625" style="109" bestFit="1" customWidth="1"/>
    <col min="15621" max="15621" width="14.5703125" style="109" bestFit="1" customWidth="1"/>
    <col min="15622" max="15622" width="11.5703125" style="109" bestFit="1" customWidth="1"/>
    <col min="15623" max="15623" width="18.140625" style="109" bestFit="1" customWidth="1"/>
    <col min="15624" max="15624" width="9.140625" style="109" bestFit="1"/>
    <col min="15625" max="15625" width="1.7109375" style="109" bestFit="1" customWidth="1"/>
    <col min="15626" max="15872" width="9.140625" style="109"/>
    <col min="15873" max="15873" width="5.42578125" style="109" bestFit="1" customWidth="1"/>
    <col min="15874" max="15874" width="82" style="109" bestFit="1" customWidth="1"/>
    <col min="15875" max="15875" width="13.140625" style="109" bestFit="1" customWidth="1"/>
    <col min="15876" max="15876" width="30.28515625" style="109" bestFit="1" customWidth="1"/>
    <col min="15877" max="15877" width="14.5703125" style="109" bestFit="1" customWidth="1"/>
    <col min="15878" max="15878" width="11.5703125" style="109" bestFit="1" customWidth="1"/>
    <col min="15879" max="15879" width="18.140625" style="109" bestFit="1" customWidth="1"/>
    <col min="15880" max="15880" width="9.140625" style="109" bestFit="1"/>
    <col min="15881" max="15881" width="1.7109375" style="109" bestFit="1" customWidth="1"/>
    <col min="15882" max="16128" width="9.140625" style="109"/>
    <col min="16129" max="16129" width="5.42578125" style="109" bestFit="1" customWidth="1"/>
    <col min="16130" max="16130" width="82" style="109" bestFit="1" customWidth="1"/>
    <col min="16131" max="16131" width="13.140625" style="109" bestFit="1" customWidth="1"/>
    <col min="16132" max="16132" width="30.28515625" style="109" bestFit="1" customWidth="1"/>
    <col min="16133" max="16133" width="14.5703125" style="109" bestFit="1" customWidth="1"/>
    <col min="16134" max="16134" width="11.5703125" style="109" bestFit="1" customWidth="1"/>
    <col min="16135" max="16135" width="18.140625" style="109" bestFit="1" customWidth="1"/>
    <col min="16136" max="16136" width="9.140625" style="109" bestFit="1"/>
    <col min="16137" max="16137" width="1.7109375" style="109" bestFit="1" customWidth="1"/>
    <col min="16138" max="16384" width="9.140625" style="109"/>
  </cols>
  <sheetData>
    <row r="1" spans="1:9">
      <c r="A1" s="3" t="s">
        <v>0</v>
      </c>
      <c r="B1" s="390" t="s">
        <v>33</v>
      </c>
      <c r="C1" s="390"/>
      <c r="D1" s="390"/>
      <c r="E1" s="390"/>
      <c r="F1" s="4"/>
      <c r="G1" s="4"/>
      <c r="H1" s="4"/>
      <c r="I1" s="1"/>
    </row>
    <row r="2" spans="1:9" ht="13.5" thickBot="1">
      <c r="A2" s="1"/>
      <c r="B2" s="1"/>
      <c r="C2" s="5"/>
      <c r="D2" s="1"/>
      <c r="E2" s="1"/>
      <c r="F2" s="4"/>
      <c r="G2" s="4"/>
      <c r="H2" s="4"/>
      <c r="I2" s="1"/>
    </row>
    <row r="3" spans="1:9" s="16" customFormat="1" ht="15">
      <c r="B3" s="23" t="s">
        <v>2009</v>
      </c>
      <c r="C3" s="391"/>
      <c r="D3" s="394"/>
      <c r="F3" s="17"/>
      <c r="G3" s="17"/>
      <c r="H3" s="17"/>
      <c r="I3" s="175"/>
    </row>
    <row r="4" spans="1:9" s="16" customFormat="1" ht="15">
      <c r="B4" s="81" t="s">
        <v>2631</v>
      </c>
      <c r="C4" s="392"/>
      <c r="D4" s="395"/>
      <c r="F4" s="17"/>
      <c r="G4" s="17"/>
      <c r="H4" s="17"/>
      <c r="I4" s="175"/>
    </row>
    <row r="5" spans="1:9" s="16" customFormat="1" ht="15">
      <c r="B5" s="24" t="s">
        <v>1081</v>
      </c>
      <c r="C5" s="392"/>
      <c r="D5" s="395"/>
      <c r="F5" s="17"/>
      <c r="G5" s="17"/>
      <c r="H5" s="17"/>
      <c r="I5" s="175"/>
    </row>
    <row r="6" spans="1:9" s="16" customFormat="1" ht="15">
      <c r="B6" s="24" t="s">
        <v>2632</v>
      </c>
      <c r="C6" s="392"/>
      <c r="D6" s="395"/>
      <c r="F6" s="17"/>
      <c r="G6" s="17"/>
      <c r="H6" s="17"/>
      <c r="I6" s="175"/>
    </row>
    <row r="7" spans="1:9" s="16" customFormat="1" ht="30.75" thickBot="1">
      <c r="B7" s="82" t="s">
        <v>2633</v>
      </c>
      <c r="C7" s="393"/>
      <c r="D7" s="396"/>
      <c r="F7" s="17"/>
      <c r="G7" s="17"/>
      <c r="H7" s="17"/>
      <c r="I7" s="175"/>
    </row>
    <row r="8" spans="1:9" s="16" customFormat="1">
      <c r="C8" s="19" t="s">
        <v>1079</v>
      </c>
      <c r="D8" s="19" t="s">
        <v>1078</v>
      </c>
      <c r="F8" s="17"/>
      <c r="G8" s="17"/>
      <c r="H8" s="17"/>
    </row>
    <row r="11" spans="1:9">
      <c r="B11" s="109" t="s">
        <v>101</v>
      </c>
    </row>
    <row r="13" spans="1:9">
      <c r="B13" s="240" t="s">
        <v>102</v>
      </c>
      <c r="C13" s="241" t="s">
        <v>103</v>
      </c>
      <c r="D13" s="240" t="s">
        <v>135</v>
      </c>
      <c r="E13" s="240" t="s">
        <v>105</v>
      </c>
      <c r="F13" s="242" t="s">
        <v>106</v>
      </c>
      <c r="G13" s="242" t="s">
        <v>107</v>
      </c>
      <c r="H13" s="242" t="s">
        <v>108</v>
      </c>
      <c r="I13" s="243" t="s">
        <v>136</v>
      </c>
    </row>
    <row r="14" spans="1:9">
      <c r="B14" s="243" t="s">
        <v>137</v>
      </c>
      <c r="C14" s="173"/>
    </row>
    <row r="15" spans="1:9">
      <c r="B15" s="243" t="s">
        <v>110</v>
      </c>
      <c r="C15" s="173"/>
    </row>
    <row r="16" spans="1:9">
      <c r="B16" s="109" t="s">
        <v>1077</v>
      </c>
      <c r="C16" s="173" t="s">
        <v>138</v>
      </c>
      <c r="D16" s="109" t="s">
        <v>139</v>
      </c>
      <c r="E16" s="109" t="s">
        <v>140</v>
      </c>
      <c r="F16" s="116">
        <v>3523250</v>
      </c>
      <c r="G16" s="116">
        <v>33573.050000000003</v>
      </c>
      <c r="H16" s="116">
        <v>5.33</v>
      </c>
    </row>
    <row r="17" spans="2:8">
      <c r="B17" s="109" t="s">
        <v>1076</v>
      </c>
      <c r="C17" s="173" t="s">
        <v>138</v>
      </c>
      <c r="D17" s="109" t="s">
        <v>139</v>
      </c>
      <c r="E17" s="109" t="s">
        <v>141</v>
      </c>
      <c r="F17" s="116">
        <v>1403100</v>
      </c>
      <c r="G17" s="116">
        <v>22568.16</v>
      </c>
      <c r="H17" s="116">
        <v>3.58</v>
      </c>
    </row>
    <row r="18" spans="2:8">
      <c r="B18" s="109" t="s">
        <v>1075</v>
      </c>
      <c r="C18" s="173" t="s">
        <v>138</v>
      </c>
      <c r="D18" s="109" t="s">
        <v>142</v>
      </c>
      <c r="E18" s="109" t="s">
        <v>143</v>
      </c>
      <c r="F18" s="116">
        <v>788175</v>
      </c>
      <c r="G18" s="116">
        <v>21527.82</v>
      </c>
      <c r="H18" s="116">
        <v>3.42</v>
      </c>
    </row>
    <row r="19" spans="2:8">
      <c r="B19" s="109" t="s">
        <v>2390</v>
      </c>
      <c r="C19" s="173" t="s">
        <v>138</v>
      </c>
      <c r="D19" s="109" t="s">
        <v>154</v>
      </c>
      <c r="E19" s="109" t="s">
        <v>155</v>
      </c>
      <c r="F19" s="116">
        <v>743800</v>
      </c>
      <c r="G19" s="116">
        <v>20027.189999999999</v>
      </c>
      <c r="H19" s="116">
        <v>3.18</v>
      </c>
    </row>
    <row r="20" spans="2:8">
      <c r="B20" s="109" t="s">
        <v>1065</v>
      </c>
      <c r="C20" s="173" t="s">
        <v>138</v>
      </c>
      <c r="D20" s="109" t="s">
        <v>144</v>
      </c>
      <c r="E20" s="109" t="s">
        <v>146</v>
      </c>
      <c r="F20" s="116">
        <v>413580</v>
      </c>
      <c r="G20" s="116">
        <v>14023.67</v>
      </c>
      <c r="H20" s="116">
        <v>2.23</v>
      </c>
    </row>
    <row r="21" spans="2:8">
      <c r="B21" s="109" t="s">
        <v>2244</v>
      </c>
      <c r="C21" s="173" t="s">
        <v>138</v>
      </c>
      <c r="D21" s="109" t="s">
        <v>288</v>
      </c>
      <c r="E21" s="109" t="s">
        <v>289</v>
      </c>
      <c r="F21" s="116">
        <v>1619251</v>
      </c>
      <c r="G21" s="116">
        <v>13743.39</v>
      </c>
      <c r="H21" s="116">
        <v>2.1800000000000002</v>
      </c>
    </row>
    <row r="22" spans="2:8">
      <c r="B22" s="109" t="s">
        <v>2229</v>
      </c>
      <c r="C22" s="173" t="s">
        <v>138</v>
      </c>
      <c r="D22" s="109" t="s">
        <v>159</v>
      </c>
      <c r="E22" s="109" t="s">
        <v>160</v>
      </c>
      <c r="F22" s="116">
        <v>660778</v>
      </c>
      <c r="G22" s="116">
        <v>13710.15</v>
      </c>
      <c r="H22" s="116">
        <v>2.1800000000000002</v>
      </c>
    </row>
    <row r="23" spans="2:8">
      <c r="B23" s="109" t="s">
        <v>286</v>
      </c>
      <c r="C23" s="173" t="s">
        <v>138</v>
      </c>
      <c r="D23" s="109" t="s">
        <v>139</v>
      </c>
      <c r="E23" s="109" t="s">
        <v>287</v>
      </c>
      <c r="F23" s="116">
        <v>2095000</v>
      </c>
      <c r="G23" s="116">
        <v>12621.33</v>
      </c>
      <c r="H23" s="116">
        <v>2</v>
      </c>
    </row>
    <row r="24" spans="2:8">
      <c r="B24" s="109" t="s">
        <v>2215</v>
      </c>
      <c r="C24" s="173" t="s">
        <v>138</v>
      </c>
      <c r="D24" s="109" t="s">
        <v>144</v>
      </c>
      <c r="E24" s="109" t="s">
        <v>145</v>
      </c>
      <c r="F24" s="116">
        <v>723300</v>
      </c>
      <c r="G24" s="116">
        <v>11825.59</v>
      </c>
      <c r="H24" s="116">
        <v>1.88</v>
      </c>
    </row>
    <row r="25" spans="2:8">
      <c r="B25" s="109" t="s">
        <v>1054</v>
      </c>
      <c r="C25" s="173" t="s">
        <v>138</v>
      </c>
      <c r="D25" s="109" t="s">
        <v>144</v>
      </c>
      <c r="E25" s="109" t="s">
        <v>294</v>
      </c>
      <c r="F25" s="116">
        <v>877000</v>
      </c>
      <c r="G25" s="116">
        <v>9829.42</v>
      </c>
      <c r="H25" s="116">
        <v>1.56</v>
      </c>
    </row>
    <row r="26" spans="2:8">
      <c r="B26" s="109" t="s">
        <v>1046</v>
      </c>
      <c r="C26" s="173" t="s">
        <v>138</v>
      </c>
      <c r="D26" s="109" t="s">
        <v>172</v>
      </c>
      <c r="E26" s="109" t="s">
        <v>173</v>
      </c>
      <c r="F26" s="116">
        <v>373050</v>
      </c>
      <c r="G26" s="116">
        <v>9562.2000000000007</v>
      </c>
      <c r="H26" s="116">
        <v>1.52</v>
      </c>
    </row>
    <row r="27" spans="2:8">
      <c r="B27" s="109" t="s">
        <v>2236</v>
      </c>
      <c r="C27" s="173" t="s">
        <v>138</v>
      </c>
      <c r="D27" s="109" t="s">
        <v>172</v>
      </c>
      <c r="E27" s="109" t="s">
        <v>368</v>
      </c>
      <c r="F27" s="116">
        <v>542427</v>
      </c>
      <c r="G27" s="116">
        <v>9545.36</v>
      </c>
      <c r="H27" s="116">
        <v>1.52</v>
      </c>
    </row>
    <row r="28" spans="2:8">
      <c r="B28" s="109" t="s">
        <v>2212</v>
      </c>
      <c r="C28" s="173" t="s">
        <v>138</v>
      </c>
      <c r="D28" s="109" t="s">
        <v>147</v>
      </c>
      <c r="E28" s="109" t="s">
        <v>158</v>
      </c>
      <c r="F28" s="116">
        <v>345600</v>
      </c>
      <c r="G28" s="116">
        <v>9277.11</v>
      </c>
      <c r="H28" s="116">
        <v>1.47</v>
      </c>
    </row>
    <row r="29" spans="2:8">
      <c r="B29" s="109" t="s">
        <v>2168</v>
      </c>
      <c r="C29" s="173" t="s">
        <v>138</v>
      </c>
      <c r="D29" s="109" t="s">
        <v>274</v>
      </c>
      <c r="E29" s="109" t="s">
        <v>299</v>
      </c>
      <c r="F29" s="116">
        <v>5352686</v>
      </c>
      <c r="G29" s="116">
        <v>9217.33</v>
      </c>
      <c r="H29" s="116">
        <v>1.46</v>
      </c>
    </row>
    <row r="30" spans="2:8">
      <c r="B30" s="109" t="s">
        <v>2224</v>
      </c>
      <c r="C30" s="173" t="s">
        <v>138</v>
      </c>
      <c r="D30" s="109" t="s">
        <v>191</v>
      </c>
      <c r="E30" s="109" t="s">
        <v>591</v>
      </c>
      <c r="F30" s="116">
        <v>1426250</v>
      </c>
      <c r="G30" s="116">
        <v>8391.34</v>
      </c>
      <c r="H30" s="116">
        <v>1.33</v>
      </c>
    </row>
    <row r="31" spans="2:8">
      <c r="B31" s="109" t="s">
        <v>1072</v>
      </c>
      <c r="C31" s="173" t="s">
        <v>138</v>
      </c>
      <c r="D31" s="109" t="s">
        <v>139</v>
      </c>
      <c r="E31" s="109" t="s">
        <v>152</v>
      </c>
      <c r="F31" s="116">
        <v>918777</v>
      </c>
      <c r="G31" s="116">
        <v>8280.48</v>
      </c>
      <c r="H31" s="116">
        <v>1.31</v>
      </c>
    </row>
    <row r="32" spans="2:8">
      <c r="B32" s="109" t="s">
        <v>2237</v>
      </c>
      <c r="C32" s="173" t="s">
        <v>138</v>
      </c>
      <c r="D32" s="109" t="s">
        <v>144</v>
      </c>
      <c r="E32" s="109" t="s">
        <v>304</v>
      </c>
      <c r="F32" s="116">
        <v>763800</v>
      </c>
      <c r="G32" s="116">
        <v>8226.1299999999992</v>
      </c>
      <c r="H32" s="116">
        <v>1.31</v>
      </c>
    </row>
    <row r="33" spans="2:8">
      <c r="B33" s="109" t="s">
        <v>2141</v>
      </c>
      <c r="C33" s="173" t="s">
        <v>138</v>
      </c>
      <c r="D33" s="109" t="s">
        <v>250</v>
      </c>
      <c r="E33" s="109" t="s">
        <v>538</v>
      </c>
      <c r="F33" s="116">
        <v>1731950</v>
      </c>
      <c r="G33" s="116">
        <v>6973.7</v>
      </c>
      <c r="H33" s="116">
        <v>1.1100000000000001</v>
      </c>
    </row>
    <row r="34" spans="2:8">
      <c r="B34" s="109" t="s">
        <v>1068</v>
      </c>
      <c r="C34" s="173" t="s">
        <v>138</v>
      </c>
      <c r="D34" s="109" t="s">
        <v>172</v>
      </c>
      <c r="E34" s="109" t="s">
        <v>310</v>
      </c>
      <c r="F34" s="116">
        <v>1195200</v>
      </c>
      <c r="G34" s="116">
        <v>6821.6</v>
      </c>
      <c r="H34" s="116">
        <v>1.08</v>
      </c>
    </row>
    <row r="35" spans="2:8">
      <c r="B35" s="109" t="s">
        <v>1074</v>
      </c>
      <c r="C35" s="173" t="s">
        <v>138</v>
      </c>
      <c r="D35" s="109" t="s">
        <v>147</v>
      </c>
      <c r="E35" s="109" t="s">
        <v>148</v>
      </c>
      <c r="F35" s="116">
        <v>1998800</v>
      </c>
      <c r="G35" s="116">
        <v>6795.92</v>
      </c>
      <c r="H35" s="116">
        <v>1.08</v>
      </c>
    </row>
    <row r="36" spans="2:8">
      <c r="B36" s="109" t="s">
        <v>1061</v>
      </c>
      <c r="C36" s="173" t="s">
        <v>138</v>
      </c>
      <c r="D36" s="109" t="s">
        <v>206</v>
      </c>
      <c r="E36" s="109" t="s">
        <v>207</v>
      </c>
      <c r="F36" s="116">
        <v>190700</v>
      </c>
      <c r="G36" s="116">
        <v>6644.94</v>
      </c>
      <c r="H36" s="116">
        <v>1.05</v>
      </c>
    </row>
    <row r="37" spans="2:8">
      <c r="B37" s="109" t="s">
        <v>2159</v>
      </c>
      <c r="C37" s="173" t="s">
        <v>138</v>
      </c>
      <c r="D37" s="109" t="s">
        <v>233</v>
      </c>
      <c r="E37" s="109" t="s">
        <v>524</v>
      </c>
      <c r="F37" s="116">
        <v>137450</v>
      </c>
      <c r="G37" s="116">
        <v>6496.44</v>
      </c>
      <c r="H37" s="116">
        <v>1.03</v>
      </c>
    </row>
    <row r="38" spans="2:8">
      <c r="B38" s="109" t="s">
        <v>2249</v>
      </c>
      <c r="C38" s="173" t="s">
        <v>138</v>
      </c>
      <c r="D38" s="109" t="s">
        <v>174</v>
      </c>
      <c r="E38" s="109" t="s">
        <v>520</v>
      </c>
      <c r="F38" s="116">
        <v>557550</v>
      </c>
      <c r="G38" s="116">
        <v>6354.12</v>
      </c>
      <c r="H38" s="116">
        <v>1.01</v>
      </c>
    </row>
    <row r="39" spans="2:8">
      <c r="B39" s="109" t="s">
        <v>1042</v>
      </c>
      <c r="C39" s="173" t="s">
        <v>138</v>
      </c>
      <c r="D39" s="109" t="s">
        <v>274</v>
      </c>
      <c r="E39" s="109" t="s">
        <v>300</v>
      </c>
      <c r="F39" s="116">
        <v>2826349</v>
      </c>
      <c r="G39" s="116">
        <v>6331.02</v>
      </c>
      <c r="H39" s="116">
        <v>1</v>
      </c>
    </row>
    <row r="40" spans="2:8">
      <c r="B40" s="109" t="s">
        <v>2220</v>
      </c>
      <c r="C40" s="173" t="s">
        <v>138</v>
      </c>
      <c r="D40" s="109" t="s">
        <v>174</v>
      </c>
      <c r="E40" s="109" t="s">
        <v>295</v>
      </c>
      <c r="F40" s="116">
        <v>601550</v>
      </c>
      <c r="G40" s="116">
        <v>6292.51</v>
      </c>
      <c r="H40" s="116">
        <v>1</v>
      </c>
    </row>
    <row r="41" spans="2:8">
      <c r="B41" s="109" t="s">
        <v>2251</v>
      </c>
      <c r="C41" s="173" t="s">
        <v>138</v>
      </c>
      <c r="D41" s="109" t="s">
        <v>373</v>
      </c>
      <c r="E41" s="109" t="s">
        <v>374</v>
      </c>
      <c r="F41" s="116">
        <v>1254100</v>
      </c>
      <c r="G41" s="116">
        <v>5652.23</v>
      </c>
      <c r="H41" s="116">
        <v>0.9</v>
      </c>
    </row>
    <row r="42" spans="2:8">
      <c r="B42" s="109" t="s">
        <v>2247</v>
      </c>
      <c r="C42" s="173" t="s">
        <v>138</v>
      </c>
      <c r="D42" s="109" t="s">
        <v>206</v>
      </c>
      <c r="E42" s="109" t="s">
        <v>292</v>
      </c>
      <c r="F42" s="116">
        <v>414500</v>
      </c>
      <c r="G42" s="116">
        <v>5411.71</v>
      </c>
      <c r="H42" s="116">
        <v>0.86</v>
      </c>
    </row>
    <row r="43" spans="2:8">
      <c r="B43" s="109" t="s">
        <v>2188</v>
      </c>
      <c r="C43" s="173" t="s">
        <v>138</v>
      </c>
      <c r="D43" s="109" t="s">
        <v>172</v>
      </c>
      <c r="E43" s="109" t="s">
        <v>178</v>
      </c>
      <c r="F43" s="116">
        <v>75100</v>
      </c>
      <c r="G43" s="116">
        <v>5314.83</v>
      </c>
      <c r="H43" s="116">
        <v>0.84</v>
      </c>
    </row>
    <row r="44" spans="2:8">
      <c r="B44" s="109" t="s">
        <v>2139</v>
      </c>
      <c r="C44" s="173" t="s">
        <v>138</v>
      </c>
      <c r="D44" s="109" t="s">
        <v>248</v>
      </c>
      <c r="E44" s="109" t="s">
        <v>371</v>
      </c>
      <c r="F44" s="116">
        <v>670800</v>
      </c>
      <c r="G44" s="116">
        <v>5297.31</v>
      </c>
      <c r="H44" s="116">
        <v>0.84</v>
      </c>
    </row>
    <row r="45" spans="2:8">
      <c r="B45" s="109" t="s">
        <v>2138</v>
      </c>
      <c r="C45" s="173" t="s">
        <v>138</v>
      </c>
      <c r="D45" s="109" t="s">
        <v>198</v>
      </c>
      <c r="E45" s="109" t="s">
        <v>519</v>
      </c>
      <c r="F45" s="116">
        <v>574750</v>
      </c>
      <c r="G45" s="116">
        <v>5063.55</v>
      </c>
      <c r="H45" s="116">
        <v>0.8</v>
      </c>
    </row>
    <row r="46" spans="2:8">
      <c r="B46" s="109" t="s">
        <v>1039</v>
      </c>
      <c r="C46" s="173" t="s">
        <v>138</v>
      </c>
      <c r="D46" s="109" t="s">
        <v>139</v>
      </c>
      <c r="E46" s="109" t="s">
        <v>301</v>
      </c>
      <c r="F46" s="116">
        <v>422400</v>
      </c>
      <c r="G46" s="116">
        <v>4932.79</v>
      </c>
      <c r="H46" s="116">
        <v>0.78</v>
      </c>
    </row>
    <row r="47" spans="2:8">
      <c r="B47" s="109" t="s">
        <v>2191</v>
      </c>
      <c r="C47" s="173" t="s">
        <v>138</v>
      </c>
      <c r="D47" s="109" t="s">
        <v>206</v>
      </c>
      <c r="E47" s="109" t="s">
        <v>293</v>
      </c>
      <c r="F47" s="116">
        <v>54100</v>
      </c>
      <c r="G47" s="116">
        <v>4855.0200000000004</v>
      </c>
      <c r="H47" s="116">
        <v>0.77</v>
      </c>
    </row>
    <row r="48" spans="2:8">
      <c r="B48" s="109" t="s">
        <v>2391</v>
      </c>
      <c r="C48" s="173" t="s">
        <v>138</v>
      </c>
      <c r="D48" s="109" t="s">
        <v>163</v>
      </c>
      <c r="E48" s="109" t="s">
        <v>409</v>
      </c>
      <c r="F48" s="116">
        <v>329250</v>
      </c>
      <c r="G48" s="116">
        <v>4653.95</v>
      </c>
      <c r="H48" s="116">
        <v>0.74</v>
      </c>
    </row>
    <row r="49" spans="2:8">
      <c r="B49" s="109" t="s">
        <v>1064</v>
      </c>
      <c r="C49" s="173" t="s">
        <v>138</v>
      </c>
      <c r="D49" s="109" t="s">
        <v>182</v>
      </c>
      <c r="E49" s="109" t="s">
        <v>183</v>
      </c>
      <c r="F49" s="116">
        <v>550125</v>
      </c>
      <c r="G49" s="116">
        <v>4500.3</v>
      </c>
      <c r="H49" s="116">
        <v>0.71</v>
      </c>
    </row>
    <row r="50" spans="2:8">
      <c r="B50" s="109" t="s">
        <v>1052</v>
      </c>
      <c r="C50" s="173" t="s">
        <v>138</v>
      </c>
      <c r="D50" s="109" t="s">
        <v>139</v>
      </c>
      <c r="E50" s="109" t="s">
        <v>149</v>
      </c>
      <c r="F50" s="116">
        <v>218800</v>
      </c>
      <c r="G50" s="116">
        <v>4260.1499999999996</v>
      </c>
      <c r="H50" s="116">
        <v>0.68</v>
      </c>
    </row>
    <row r="51" spans="2:8">
      <c r="B51" s="109" t="s">
        <v>2136</v>
      </c>
      <c r="C51" s="173" t="s">
        <v>138</v>
      </c>
      <c r="D51" s="109" t="s">
        <v>274</v>
      </c>
      <c r="E51" s="109" t="s">
        <v>380</v>
      </c>
      <c r="F51" s="116">
        <v>1728000</v>
      </c>
      <c r="G51" s="116">
        <v>3884.54</v>
      </c>
      <c r="H51" s="116">
        <v>0.62</v>
      </c>
    </row>
    <row r="52" spans="2:8">
      <c r="B52" s="109" t="s">
        <v>1058</v>
      </c>
      <c r="C52" s="173" t="s">
        <v>138</v>
      </c>
      <c r="D52" s="109" t="s">
        <v>270</v>
      </c>
      <c r="E52" s="109" t="s">
        <v>313</v>
      </c>
      <c r="F52" s="116">
        <v>1456000</v>
      </c>
      <c r="G52" s="116">
        <v>3852.58</v>
      </c>
      <c r="H52" s="116">
        <v>0.61</v>
      </c>
    </row>
    <row r="53" spans="2:8">
      <c r="B53" s="109" t="s">
        <v>1055</v>
      </c>
      <c r="C53" s="173" t="s">
        <v>138</v>
      </c>
      <c r="D53" s="109" t="s">
        <v>165</v>
      </c>
      <c r="E53" s="109" t="s">
        <v>166</v>
      </c>
      <c r="F53" s="116">
        <v>410000</v>
      </c>
      <c r="G53" s="116">
        <v>3822.43</v>
      </c>
      <c r="H53" s="116">
        <v>0.61</v>
      </c>
    </row>
    <row r="54" spans="2:8">
      <c r="B54" s="109" t="s">
        <v>2180</v>
      </c>
      <c r="C54" s="173" t="s">
        <v>138</v>
      </c>
      <c r="D54" s="109" t="s">
        <v>248</v>
      </c>
      <c r="E54" s="109" t="s">
        <v>389</v>
      </c>
      <c r="F54" s="116">
        <v>405416</v>
      </c>
      <c r="G54" s="116">
        <v>3769.36</v>
      </c>
      <c r="H54" s="116">
        <v>0.6</v>
      </c>
    </row>
    <row r="55" spans="2:8">
      <c r="B55" s="109" t="s">
        <v>2186</v>
      </c>
      <c r="C55" s="173" t="s">
        <v>138</v>
      </c>
      <c r="D55" s="109" t="s">
        <v>142</v>
      </c>
      <c r="E55" s="109" t="s">
        <v>387</v>
      </c>
      <c r="F55" s="116">
        <v>1101600</v>
      </c>
      <c r="G55" s="116">
        <v>3758.11</v>
      </c>
      <c r="H55" s="116">
        <v>0.6</v>
      </c>
    </row>
    <row r="56" spans="2:8">
      <c r="B56" s="109" t="s">
        <v>2227</v>
      </c>
      <c r="C56" s="173" t="s">
        <v>138</v>
      </c>
      <c r="D56" s="109" t="s">
        <v>174</v>
      </c>
      <c r="E56" s="109" t="s">
        <v>606</v>
      </c>
      <c r="F56" s="116">
        <v>467500</v>
      </c>
      <c r="G56" s="116">
        <v>3581.52</v>
      </c>
      <c r="H56" s="116">
        <v>0.56999999999999995</v>
      </c>
    </row>
    <row r="57" spans="2:8">
      <c r="B57" s="109" t="s">
        <v>2173</v>
      </c>
      <c r="C57" s="173" t="s">
        <v>138</v>
      </c>
      <c r="D57" s="109" t="s">
        <v>248</v>
      </c>
      <c r="E57" s="109" t="s">
        <v>370</v>
      </c>
      <c r="F57" s="116">
        <v>97000</v>
      </c>
      <c r="G57" s="116">
        <v>3388.16</v>
      </c>
      <c r="H57" s="116">
        <v>0.54</v>
      </c>
    </row>
    <row r="58" spans="2:8">
      <c r="B58" s="109" t="s">
        <v>2169</v>
      </c>
      <c r="C58" s="173" t="s">
        <v>138</v>
      </c>
      <c r="D58" s="109" t="s">
        <v>174</v>
      </c>
      <c r="E58" s="109" t="s">
        <v>175</v>
      </c>
      <c r="F58" s="116">
        <v>73509</v>
      </c>
      <c r="G58" s="116">
        <v>3298.46</v>
      </c>
      <c r="H58" s="116">
        <v>0.52</v>
      </c>
    </row>
    <row r="59" spans="2:8">
      <c r="B59" s="109" t="s">
        <v>2195</v>
      </c>
      <c r="C59" s="173" t="s">
        <v>138</v>
      </c>
      <c r="D59" s="109" t="s">
        <v>150</v>
      </c>
      <c r="E59" s="109" t="s">
        <v>751</v>
      </c>
      <c r="F59" s="116">
        <v>178886</v>
      </c>
      <c r="G59" s="116">
        <v>3072.99</v>
      </c>
      <c r="H59" s="116">
        <v>0.49</v>
      </c>
    </row>
    <row r="60" spans="2:8">
      <c r="B60" s="109" t="s">
        <v>2204</v>
      </c>
      <c r="C60" s="173" t="s">
        <v>138</v>
      </c>
      <c r="D60" s="109" t="s">
        <v>191</v>
      </c>
      <c r="E60" s="109" t="s">
        <v>192</v>
      </c>
      <c r="F60" s="116">
        <v>577000</v>
      </c>
      <c r="G60" s="116">
        <v>2927.41</v>
      </c>
      <c r="H60" s="116">
        <v>0.46</v>
      </c>
    </row>
    <row r="61" spans="2:8">
      <c r="B61" s="109" t="s">
        <v>2243</v>
      </c>
      <c r="C61" s="173" t="s">
        <v>138</v>
      </c>
      <c r="D61" s="109" t="s">
        <v>206</v>
      </c>
      <c r="E61" s="109" t="s">
        <v>517</v>
      </c>
      <c r="F61" s="116">
        <v>651475</v>
      </c>
      <c r="G61" s="116">
        <v>2862.58</v>
      </c>
      <c r="H61" s="116">
        <v>0.45</v>
      </c>
    </row>
    <row r="62" spans="2:8">
      <c r="B62" s="109" t="s">
        <v>2165</v>
      </c>
      <c r="C62" s="173" t="s">
        <v>138</v>
      </c>
      <c r="D62" s="109" t="s">
        <v>196</v>
      </c>
      <c r="E62" s="109" t="s">
        <v>197</v>
      </c>
      <c r="F62" s="116">
        <v>236119</v>
      </c>
      <c r="G62" s="116">
        <v>2859.76</v>
      </c>
      <c r="H62" s="116">
        <v>0.45</v>
      </c>
    </row>
    <row r="63" spans="2:8">
      <c r="B63" s="109" t="s">
        <v>2392</v>
      </c>
      <c r="C63" s="173" t="s">
        <v>138</v>
      </c>
      <c r="D63" s="109" t="s">
        <v>214</v>
      </c>
      <c r="E63" s="109" t="s">
        <v>445</v>
      </c>
      <c r="F63" s="116">
        <v>886186</v>
      </c>
      <c r="G63" s="116">
        <v>2850.42</v>
      </c>
      <c r="H63" s="116">
        <v>0.45</v>
      </c>
    </row>
    <row r="64" spans="2:8">
      <c r="B64" s="109" t="s">
        <v>2393</v>
      </c>
      <c r="C64" s="173" t="s">
        <v>138</v>
      </c>
      <c r="D64" s="109" t="s">
        <v>167</v>
      </c>
      <c r="E64" s="109" t="s">
        <v>542</v>
      </c>
      <c r="F64" s="116">
        <v>671977</v>
      </c>
      <c r="G64" s="116">
        <v>2807.52</v>
      </c>
      <c r="H64" s="116">
        <v>0.45</v>
      </c>
    </row>
    <row r="65" spans="2:8">
      <c r="B65" s="109" t="s">
        <v>2148</v>
      </c>
      <c r="C65" s="173" t="s">
        <v>138</v>
      </c>
      <c r="D65" s="109" t="s">
        <v>167</v>
      </c>
      <c r="E65" s="109" t="s">
        <v>593</v>
      </c>
      <c r="F65" s="116">
        <v>95225</v>
      </c>
      <c r="G65" s="116">
        <v>2642.45</v>
      </c>
      <c r="H65" s="116">
        <v>0.42</v>
      </c>
    </row>
    <row r="66" spans="2:8">
      <c r="B66" s="109" t="s">
        <v>2394</v>
      </c>
      <c r="C66" s="173" t="s">
        <v>138</v>
      </c>
      <c r="D66" s="109" t="s">
        <v>174</v>
      </c>
      <c r="E66" s="109" t="s">
        <v>201</v>
      </c>
      <c r="F66" s="116">
        <v>76300</v>
      </c>
      <c r="G66" s="116">
        <v>2597.79</v>
      </c>
      <c r="H66" s="116">
        <v>0.41</v>
      </c>
    </row>
    <row r="67" spans="2:8">
      <c r="B67" s="109" t="s">
        <v>2143</v>
      </c>
      <c r="C67" s="173" t="s">
        <v>138</v>
      </c>
      <c r="D67" s="109" t="s">
        <v>196</v>
      </c>
      <c r="E67" s="109" t="s">
        <v>327</v>
      </c>
      <c r="F67" s="116">
        <v>518500</v>
      </c>
      <c r="G67" s="116">
        <v>2469.1</v>
      </c>
      <c r="H67" s="116">
        <v>0.39</v>
      </c>
    </row>
    <row r="68" spans="2:8">
      <c r="B68" s="109" t="s">
        <v>1067</v>
      </c>
      <c r="C68" s="173" t="s">
        <v>138</v>
      </c>
      <c r="D68" s="109" t="s">
        <v>163</v>
      </c>
      <c r="E68" s="109" t="s">
        <v>315</v>
      </c>
      <c r="F68" s="116">
        <v>93155</v>
      </c>
      <c r="G68" s="116">
        <v>2389.4299999999998</v>
      </c>
      <c r="H68" s="116">
        <v>0.38</v>
      </c>
    </row>
    <row r="69" spans="2:8">
      <c r="B69" s="109" t="s">
        <v>2395</v>
      </c>
      <c r="C69" s="173" t="s">
        <v>138</v>
      </c>
      <c r="D69" s="109" t="s">
        <v>163</v>
      </c>
      <c r="E69" s="109" t="s">
        <v>576</v>
      </c>
      <c r="F69" s="116">
        <v>93000</v>
      </c>
      <c r="G69" s="116">
        <v>2264.7399999999998</v>
      </c>
      <c r="H69" s="116">
        <v>0.36</v>
      </c>
    </row>
    <row r="70" spans="2:8">
      <c r="B70" s="109" t="s">
        <v>1073</v>
      </c>
      <c r="C70" s="173" t="s">
        <v>138</v>
      </c>
      <c r="D70" s="109" t="s">
        <v>154</v>
      </c>
      <c r="E70" s="109" t="s">
        <v>309</v>
      </c>
      <c r="F70" s="116">
        <v>259000</v>
      </c>
      <c r="G70" s="116">
        <v>2134.81</v>
      </c>
      <c r="H70" s="116">
        <v>0.34</v>
      </c>
    </row>
    <row r="71" spans="2:8">
      <c r="B71" s="109" t="s">
        <v>2152</v>
      </c>
      <c r="C71" s="173" t="s">
        <v>138</v>
      </c>
      <c r="D71" s="109" t="s">
        <v>154</v>
      </c>
      <c r="E71" s="109" t="s">
        <v>224</v>
      </c>
      <c r="F71" s="116">
        <v>2401160</v>
      </c>
      <c r="G71" s="116">
        <v>1967.75</v>
      </c>
      <c r="H71" s="116">
        <v>0.31</v>
      </c>
    </row>
    <row r="72" spans="2:8">
      <c r="B72" s="109" t="s">
        <v>1045</v>
      </c>
      <c r="C72" s="173" t="s">
        <v>138</v>
      </c>
      <c r="D72" s="109" t="s">
        <v>185</v>
      </c>
      <c r="E72" s="109" t="s">
        <v>319</v>
      </c>
      <c r="F72" s="116">
        <v>87000</v>
      </c>
      <c r="G72" s="116">
        <v>1902.78</v>
      </c>
      <c r="H72" s="116">
        <v>0.3</v>
      </c>
    </row>
    <row r="73" spans="2:8">
      <c r="B73" s="109" t="s">
        <v>2396</v>
      </c>
      <c r="C73" s="173" t="s">
        <v>138</v>
      </c>
      <c r="D73" s="109" t="s">
        <v>165</v>
      </c>
      <c r="E73" s="109" t="s">
        <v>605</v>
      </c>
      <c r="F73" s="116">
        <v>146172</v>
      </c>
      <c r="G73" s="116">
        <v>1826.78</v>
      </c>
      <c r="H73" s="116">
        <v>0.28999999999999998</v>
      </c>
    </row>
    <row r="74" spans="2:8">
      <c r="B74" s="109" t="s">
        <v>2397</v>
      </c>
      <c r="C74" s="173" t="s">
        <v>138</v>
      </c>
      <c r="D74" s="109" t="s">
        <v>176</v>
      </c>
      <c r="E74" s="109" t="s">
        <v>208</v>
      </c>
      <c r="F74" s="116">
        <v>57526</v>
      </c>
      <c r="G74" s="116">
        <v>1754.89</v>
      </c>
      <c r="H74" s="116">
        <v>0.28000000000000003</v>
      </c>
    </row>
    <row r="75" spans="2:8">
      <c r="B75" s="109" t="s">
        <v>2398</v>
      </c>
      <c r="C75" s="173" t="s">
        <v>138</v>
      </c>
      <c r="D75" s="109" t="s">
        <v>150</v>
      </c>
      <c r="E75" s="109" t="s">
        <v>882</v>
      </c>
      <c r="F75" s="116">
        <v>90302</v>
      </c>
      <c r="G75" s="116">
        <v>1737.64</v>
      </c>
      <c r="H75" s="116">
        <v>0.28000000000000003</v>
      </c>
    </row>
    <row r="76" spans="2:8">
      <c r="B76" s="109" t="s">
        <v>2399</v>
      </c>
      <c r="C76" s="173" t="s">
        <v>138</v>
      </c>
      <c r="D76" s="109" t="s">
        <v>167</v>
      </c>
      <c r="E76" s="109" t="s">
        <v>455</v>
      </c>
      <c r="F76" s="116">
        <v>57800</v>
      </c>
      <c r="G76" s="116">
        <v>1734.4</v>
      </c>
      <c r="H76" s="116">
        <v>0.28000000000000003</v>
      </c>
    </row>
    <row r="77" spans="2:8">
      <c r="B77" s="109" t="s">
        <v>2248</v>
      </c>
      <c r="C77" s="173" t="s">
        <v>138</v>
      </c>
      <c r="D77" s="109" t="s">
        <v>139</v>
      </c>
      <c r="E77" s="109" t="s">
        <v>403</v>
      </c>
      <c r="F77" s="116">
        <v>1300000</v>
      </c>
      <c r="G77" s="116">
        <v>1708.85</v>
      </c>
      <c r="H77" s="116">
        <v>0.27</v>
      </c>
    </row>
    <row r="78" spans="2:8">
      <c r="B78" s="109" t="s">
        <v>2400</v>
      </c>
      <c r="C78" s="173" t="s">
        <v>138</v>
      </c>
      <c r="D78" s="109" t="s">
        <v>150</v>
      </c>
      <c r="E78" s="109" t="s">
        <v>540</v>
      </c>
      <c r="F78" s="116">
        <v>451605</v>
      </c>
      <c r="G78" s="116">
        <v>1638.65</v>
      </c>
      <c r="H78" s="116">
        <v>0.26</v>
      </c>
    </row>
    <row r="79" spans="2:8">
      <c r="B79" s="109" t="s">
        <v>2149</v>
      </c>
      <c r="C79" s="173" t="s">
        <v>138</v>
      </c>
      <c r="D79" s="109" t="s">
        <v>250</v>
      </c>
      <c r="E79" s="109" t="s">
        <v>473</v>
      </c>
      <c r="F79" s="116">
        <v>56333</v>
      </c>
      <c r="G79" s="116">
        <v>735.23</v>
      </c>
      <c r="H79" s="116">
        <v>0.12</v>
      </c>
    </row>
    <row r="80" spans="2:8">
      <c r="B80" s="109" t="s">
        <v>2401</v>
      </c>
      <c r="C80" s="173" t="s">
        <v>138</v>
      </c>
      <c r="D80" s="109" t="s">
        <v>288</v>
      </c>
      <c r="E80" s="109" t="s">
        <v>551</v>
      </c>
      <c r="F80" s="116">
        <v>107571</v>
      </c>
      <c r="G80" s="116">
        <v>499.83</v>
      </c>
      <c r="H80" s="116">
        <v>0.08</v>
      </c>
    </row>
    <row r="81" spans="2:11">
      <c r="B81" s="109" t="s">
        <v>1060</v>
      </c>
      <c r="C81" s="173" t="s">
        <v>138</v>
      </c>
      <c r="D81" s="109" t="s">
        <v>150</v>
      </c>
      <c r="E81" s="109" t="s">
        <v>151</v>
      </c>
      <c r="F81" s="116">
        <v>6750</v>
      </c>
      <c r="G81" s="116">
        <v>179.08</v>
      </c>
      <c r="H81" s="116">
        <v>0.03</v>
      </c>
    </row>
    <row r="82" spans="2:11">
      <c r="B82" s="109" t="s">
        <v>452</v>
      </c>
      <c r="C82" s="173" t="s">
        <v>138</v>
      </c>
      <c r="D82" s="109" t="s">
        <v>139</v>
      </c>
      <c r="E82" s="109" t="s">
        <v>453</v>
      </c>
      <c r="F82" s="116">
        <v>8100</v>
      </c>
      <c r="G82" s="116">
        <v>25.49</v>
      </c>
      <c r="H82" s="116">
        <v>0</v>
      </c>
      <c r="I82" s="109" t="s">
        <v>440</v>
      </c>
    </row>
    <row r="83" spans="2:11">
      <c r="B83" s="109" t="s">
        <v>2157</v>
      </c>
      <c r="C83" s="173" t="s">
        <v>138</v>
      </c>
      <c r="D83" s="109" t="s">
        <v>297</v>
      </c>
      <c r="E83" s="109" t="s">
        <v>298</v>
      </c>
      <c r="F83" s="116">
        <v>1500</v>
      </c>
      <c r="G83" s="116">
        <v>1.61</v>
      </c>
      <c r="H83" s="116">
        <v>0</v>
      </c>
      <c r="I83" s="109" t="s">
        <v>440</v>
      </c>
    </row>
    <row r="84" spans="2:11">
      <c r="B84" s="109" t="s">
        <v>883</v>
      </c>
      <c r="C84" s="173" t="s">
        <v>138</v>
      </c>
      <c r="D84" s="109" t="s">
        <v>191</v>
      </c>
      <c r="E84" s="109" t="s">
        <v>591</v>
      </c>
      <c r="F84" s="116">
        <v>23425</v>
      </c>
      <c r="G84" s="116">
        <v>10178.65</v>
      </c>
      <c r="H84" s="116">
        <v>1.62</v>
      </c>
    </row>
    <row r="85" spans="2:11">
      <c r="B85" s="109" t="s">
        <v>884</v>
      </c>
      <c r="C85" s="173" t="s">
        <v>138</v>
      </c>
      <c r="D85" s="109" t="s">
        <v>139</v>
      </c>
      <c r="E85" s="109" t="s">
        <v>453</v>
      </c>
      <c r="F85" s="116">
        <v>-8100</v>
      </c>
      <c r="G85" s="116">
        <v>-25.72</v>
      </c>
      <c r="H85" s="116">
        <v>0</v>
      </c>
      <c r="K85" s="110"/>
    </row>
    <row r="86" spans="2:11">
      <c r="B86" s="109" t="s">
        <v>2286</v>
      </c>
      <c r="C86" s="173" t="s">
        <v>138</v>
      </c>
      <c r="D86" s="109" t="s">
        <v>174</v>
      </c>
      <c r="E86" s="109" t="s">
        <v>295</v>
      </c>
      <c r="F86" s="116">
        <v>-7000</v>
      </c>
      <c r="G86" s="116">
        <v>-73.63</v>
      </c>
      <c r="H86" s="116">
        <v>-0.01</v>
      </c>
    </row>
    <row r="87" spans="2:11">
      <c r="B87" s="109" t="s">
        <v>2277</v>
      </c>
      <c r="C87" s="173" t="s">
        <v>138</v>
      </c>
      <c r="D87" s="109" t="s">
        <v>159</v>
      </c>
      <c r="E87" s="109" t="s">
        <v>160</v>
      </c>
      <c r="F87" s="116">
        <v>-4800</v>
      </c>
      <c r="G87" s="116">
        <v>-100.4</v>
      </c>
      <c r="H87" s="116">
        <v>-0.02</v>
      </c>
    </row>
    <row r="88" spans="2:11">
      <c r="B88" s="109" t="s">
        <v>2375</v>
      </c>
      <c r="C88" s="173" t="s">
        <v>138</v>
      </c>
      <c r="D88" s="109" t="s">
        <v>150</v>
      </c>
      <c r="E88" s="109" t="s">
        <v>151</v>
      </c>
      <c r="F88" s="116">
        <v>-6750</v>
      </c>
      <c r="G88" s="116">
        <v>-180.06</v>
      </c>
      <c r="H88" s="116">
        <v>-0.03</v>
      </c>
    </row>
    <row r="89" spans="2:11">
      <c r="B89" s="109" t="s">
        <v>2342</v>
      </c>
      <c r="C89" s="173" t="s">
        <v>138</v>
      </c>
      <c r="D89" s="109" t="s">
        <v>174</v>
      </c>
      <c r="E89" s="109" t="s">
        <v>175</v>
      </c>
      <c r="F89" s="116">
        <v>-7500</v>
      </c>
      <c r="G89" s="116">
        <v>-338.95</v>
      </c>
      <c r="H89" s="116">
        <v>-0.05</v>
      </c>
    </row>
    <row r="90" spans="2:11">
      <c r="B90" s="109" t="s">
        <v>2311</v>
      </c>
      <c r="C90" s="173" t="s">
        <v>138</v>
      </c>
      <c r="D90" s="109" t="s">
        <v>182</v>
      </c>
      <c r="E90" s="109" t="s">
        <v>183</v>
      </c>
      <c r="F90" s="116">
        <v>-42300</v>
      </c>
      <c r="G90" s="116">
        <v>-347.73</v>
      </c>
      <c r="H90" s="116">
        <v>-0.06</v>
      </c>
    </row>
    <row r="91" spans="2:11">
      <c r="B91" s="109" t="s">
        <v>2262</v>
      </c>
      <c r="C91" s="173" t="s">
        <v>138</v>
      </c>
      <c r="D91" s="109" t="s">
        <v>206</v>
      </c>
      <c r="E91" s="109" t="s">
        <v>517</v>
      </c>
      <c r="F91" s="116">
        <v>-88350</v>
      </c>
      <c r="G91" s="116">
        <v>-391.43</v>
      </c>
      <c r="H91" s="116">
        <v>-0.06</v>
      </c>
    </row>
    <row r="92" spans="2:11">
      <c r="B92" s="109" t="s">
        <v>2302</v>
      </c>
      <c r="C92" s="173" t="s">
        <v>138</v>
      </c>
      <c r="D92" s="109" t="s">
        <v>191</v>
      </c>
      <c r="E92" s="109" t="s">
        <v>192</v>
      </c>
      <c r="F92" s="116">
        <v>-130800</v>
      </c>
      <c r="G92" s="116">
        <v>-666.88</v>
      </c>
      <c r="H92" s="116">
        <v>-0.11</v>
      </c>
    </row>
    <row r="93" spans="2:11">
      <c r="B93" s="109" t="s">
        <v>2321</v>
      </c>
      <c r="C93" s="173" t="s">
        <v>138</v>
      </c>
      <c r="D93" s="109" t="s">
        <v>142</v>
      </c>
      <c r="E93" s="109" t="s">
        <v>387</v>
      </c>
      <c r="F93" s="116">
        <v>-205200</v>
      </c>
      <c r="G93" s="116">
        <v>-705.48</v>
      </c>
      <c r="H93" s="116">
        <v>-0.11</v>
      </c>
    </row>
    <row r="94" spans="2:11">
      <c r="B94" s="109" t="s">
        <v>2364</v>
      </c>
      <c r="C94" s="173" t="s">
        <v>138</v>
      </c>
      <c r="D94" s="109" t="s">
        <v>250</v>
      </c>
      <c r="E94" s="109" t="s">
        <v>473</v>
      </c>
      <c r="F94" s="116">
        <v>-56225</v>
      </c>
      <c r="G94" s="116">
        <v>-738.88</v>
      </c>
      <c r="H94" s="116">
        <v>-0.12</v>
      </c>
    </row>
    <row r="95" spans="2:11">
      <c r="B95" s="109" t="s">
        <v>2365</v>
      </c>
      <c r="C95" s="173" t="s">
        <v>138</v>
      </c>
      <c r="D95" s="109" t="s">
        <v>167</v>
      </c>
      <c r="E95" s="109" t="s">
        <v>593</v>
      </c>
      <c r="F95" s="116">
        <v>-38775</v>
      </c>
      <c r="G95" s="116">
        <v>-1084.6300000000001</v>
      </c>
      <c r="H95" s="116">
        <v>-0.17</v>
      </c>
    </row>
    <row r="96" spans="2:11">
      <c r="B96" s="109" t="s">
        <v>2319</v>
      </c>
      <c r="C96" s="173" t="s">
        <v>138</v>
      </c>
      <c r="D96" s="109" t="s">
        <v>172</v>
      </c>
      <c r="E96" s="109" t="s">
        <v>178</v>
      </c>
      <c r="F96" s="116">
        <v>-20400</v>
      </c>
      <c r="G96" s="116">
        <v>-1455.65</v>
      </c>
      <c r="H96" s="116">
        <v>-0.23</v>
      </c>
    </row>
    <row r="97" spans="2:8">
      <c r="B97" s="109" t="s">
        <v>2402</v>
      </c>
      <c r="C97" s="173" t="s">
        <v>138</v>
      </c>
      <c r="D97" s="109" t="s">
        <v>142</v>
      </c>
      <c r="E97" s="109" t="s">
        <v>143</v>
      </c>
      <c r="F97" s="116">
        <v>-74250</v>
      </c>
      <c r="G97" s="116">
        <v>-2039.35</v>
      </c>
      <c r="H97" s="116">
        <v>-0.32</v>
      </c>
    </row>
    <row r="98" spans="2:8">
      <c r="B98" s="109" t="s">
        <v>2353</v>
      </c>
      <c r="C98" s="173" t="s">
        <v>138</v>
      </c>
      <c r="D98" s="109" t="s">
        <v>233</v>
      </c>
      <c r="E98" s="109" t="s">
        <v>524</v>
      </c>
      <c r="F98" s="116">
        <v>-43375</v>
      </c>
      <c r="G98" s="116">
        <v>-2064.65</v>
      </c>
      <c r="H98" s="116">
        <v>-0.33</v>
      </c>
    </row>
    <row r="99" spans="2:8">
      <c r="B99" s="109" t="s">
        <v>2382</v>
      </c>
      <c r="C99" s="173" t="s">
        <v>138</v>
      </c>
      <c r="D99" s="109" t="s">
        <v>198</v>
      </c>
      <c r="E99" s="109" t="s">
        <v>519</v>
      </c>
      <c r="F99" s="116">
        <v>-236250</v>
      </c>
      <c r="G99" s="116">
        <v>-2096.13</v>
      </c>
      <c r="H99" s="116">
        <v>-0.33</v>
      </c>
    </row>
    <row r="100" spans="2:8">
      <c r="B100" s="109" t="s">
        <v>2294</v>
      </c>
      <c r="C100" s="173" t="s">
        <v>138</v>
      </c>
      <c r="D100" s="109" t="s">
        <v>147</v>
      </c>
      <c r="E100" s="109" t="s">
        <v>158</v>
      </c>
      <c r="F100" s="116">
        <v>-102300</v>
      </c>
      <c r="G100" s="116">
        <v>-2759.9</v>
      </c>
      <c r="H100" s="116">
        <v>-0.44</v>
      </c>
    </row>
    <row r="101" spans="2:8">
      <c r="B101" s="109" t="s">
        <v>2403</v>
      </c>
      <c r="C101" s="173" t="s">
        <v>138</v>
      </c>
      <c r="D101" s="109" t="s">
        <v>144</v>
      </c>
      <c r="E101" s="109" t="s">
        <v>294</v>
      </c>
      <c r="F101" s="116">
        <v>-277200</v>
      </c>
      <c r="G101" s="116">
        <v>-3132.5</v>
      </c>
      <c r="H101" s="116">
        <v>-0.5</v>
      </c>
    </row>
    <row r="102" spans="2:8">
      <c r="B102" s="109" t="s">
        <v>2378</v>
      </c>
      <c r="C102" s="173" t="s">
        <v>138</v>
      </c>
      <c r="D102" s="109" t="s">
        <v>172</v>
      </c>
      <c r="E102" s="109" t="s">
        <v>173</v>
      </c>
      <c r="F102" s="116">
        <v>-131500</v>
      </c>
      <c r="G102" s="116">
        <v>-3388.76</v>
      </c>
      <c r="H102" s="116">
        <v>-0.54</v>
      </c>
    </row>
    <row r="103" spans="2:8">
      <c r="B103" s="109" t="s">
        <v>2279</v>
      </c>
      <c r="C103" s="173" t="s">
        <v>138</v>
      </c>
      <c r="D103" s="109" t="s">
        <v>174</v>
      </c>
      <c r="E103" s="109" t="s">
        <v>606</v>
      </c>
      <c r="F103" s="116">
        <v>-467500</v>
      </c>
      <c r="G103" s="116">
        <v>-3599.52</v>
      </c>
      <c r="H103" s="116">
        <v>-0.56999999999999995</v>
      </c>
    </row>
    <row r="104" spans="2:8">
      <c r="B104" s="109" t="s">
        <v>2380</v>
      </c>
      <c r="C104" s="173" t="s">
        <v>138</v>
      </c>
      <c r="D104" s="109" t="s">
        <v>165</v>
      </c>
      <c r="E104" s="109" t="s">
        <v>166</v>
      </c>
      <c r="F104" s="116">
        <v>-410000</v>
      </c>
      <c r="G104" s="116">
        <v>-3845.39</v>
      </c>
      <c r="H104" s="116">
        <v>-0.61</v>
      </c>
    </row>
    <row r="105" spans="2:8">
      <c r="B105" s="109" t="s">
        <v>2384</v>
      </c>
      <c r="C105" s="173" t="s">
        <v>138</v>
      </c>
      <c r="D105" s="109" t="s">
        <v>274</v>
      </c>
      <c r="E105" s="109" t="s">
        <v>380</v>
      </c>
      <c r="F105" s="116">
        <v>-1728000</v>
      </c>
      <c r="G105" s="116">
        <v>-3909.6</v>
      </c>
      <c r="H105" s="116">
        <v>-0.62</v>
      </c>
    </row>
    <row r="106" spans="2:8">
      <c r="B106" s="109" t="s">
        <v>2328</v>
      </c>
      <c r="C106" s="173" t="s">
        <v>138</v>
      </c>
      <c r="D106" s="109" t="s">
        <v>139</v>
      </c>
      <c r="E106" s="109" t="s">
        <v>149</v>
      </c>
      <c r="F106" s="116">
        <v>-218800</v>
      </c>
      <c r="G106" s="116">
        <v>-4284.76</v>
      </c>
      <c r="H106" s="116">
        <v>-0.68</v>
      </c>
    </row>
    <row r="107" spans="2:8">
      <c r="B107" s="109" t="s">
        <v>2404</v>
      </c>
      <c r="C107" s="173" t="s">
        <v>138</v>
      </c>
      <c r="D107" s="109" t="s">
        <v>144</v>
      </c>
      <c r="E107" s="109" t="s">
        <v>146</v>
      </c>
      <c r="F107" s="116">
        <v>-126600</v>
      </c>
      <c r="G107" s="116">
        <v>-4326.3</v>
      </c>
      <c r="H107" s="116">
        <v>-0.69</v>
      </c>
    </row>
    <row r="108" spans="2:8">
      <c r="B108" s="109" t="s">
        <v>2268</v>
      </c>
      <c r="C108" s="173" t="s">
        <v>138</v>
      </c>
      <c r="D108" s="109" t="s">
        <v>144</v>
      </c>
      <c r="E108" s="109" t="s">
        <v>304</v>
      </c>
      <c r="F108" s="116">
        <v>-444000</v>
      </c>
      <c r="G108" s="116">
        <v>-4820.95</v>
      </c>
      <c r="H108" s="116">
        <v>-0.77</v>
      </c>
    </row>
    <row r="109" spans="2:8">
      <c r="B109" s="109" t="s">
        <v>2316</v>
      </c>
      <c r="C109" s="173" t="s">
        <v>138</v>
      </c>
      <c r="D109" s="109" t="s">
        <v>206</v>
      </c>
      <c r="E109" s="109" t="s">
        <v>293</v>
      </c>
      <c r="F109" s="116">
        <v>-54100</v>
      </c>
      <c r="G109" s="116">
        <v>-4886.96</v>
      </c>
      <c r="H109" s="116">
        <v>-0.78</v>
      </c>
    </row>
    <row r="110" spans="2:8">
      <c r="B110" s="109" t="s">
        <v>2269</v>
      </c>
      <c r="C110" s="173" t="s">
        <v>138</v>
      </c>
      <c r="D110" s="109" t="s">
        <v>172</v>
      </c>
      <c r="E110" s="109" t="s">
        <v>368</v>
      </c>
      <c r="F110" s="116">
        <v>-294500</v>
      </c>
      <c r="G110" s="116">
        <v>-5213.9799999999996</v>
      </c>
      <c r="H110" s="116">
        <v>-0.83</v>
      </c>
    </row>
    <row r="111" spans="2:8">
      <c r="B111" s="109" t="s">
        <v>2381</v>
      </c>
      <c r="C111" s="173" t="s">
        <v>138</v>
      </c>
      <c r="D111" s="109" t="s">
        <v>248</v>
      </c>
      <c r="E111" s="109" t="s">
        <v>371</v>
      </c>
      <c r="F111" s="116">
        <v>-670800</v>
      </c>
      <c r="G111" s="116">
        <v>-5323.13</v>
      </c>
      <c r="H111" s="116">
        <v>-0.84</v>
      </c>
    </row>
    <row r="112" spans="2:8">
      <c r="B112" s="109" t="s">
        <v>2387</v>
      </c>
      <c r="C112" s="173" t="s">
        <v>138</v>
      </c>
      <c r="D112" s="109" t="s">
        <v>172</v>
      </c>
      <c r="E112" s="109" t="s">
        <v>310</v>
      </c>
      <c r="F112" s="116">
        <v>-1195200</v>
      </c>
      <c r="G112" s="116">
        <v>-6880.77</v>
      </c>
      <c r="H112" s="116">
        <v>-1.0900000000000001</v>
      </c>
    </row>
    <row r="113" spans="2:8">
      <c r="B113" s="109" t="s">
        <v>885</v>
      </c>
      <c r="C113" s="173" t="s">
        <v>138</v>
      </c>
      <c r="F113" s="116">
        <v>-39750</v>
      </c>
      <c r="G113" s="116">
        <v>-7502.61</v>
      </c>
      <c r="H113" s="116">
        <v>-1.19</v>
      </c>
    </row>
    <row r="114" spans="2:8">
      <c r="B114" s="109" t="s">
        <v>2282</v>
      </c>
      <c r="C114" s="173" t="s">
        <v>138</v>
      </c>
      <c r="D114" s="109" t="s">
        <v>191</v>
      </c>
      <c r="E114" s="109" t="s">
        <v>591</v>
      </c>
      <c r="F114" s="116">
        <v>-1426250</v>
      </c>
      <c r="G114" s="116">
        <v>-8464.7900000000009</v>
      </c>
      <c r="H114" s="116">
        <v>-1.34</v>
      </c>
    </row>
    <row r="115" spans="2:8">
      <c r="B115" s="109" t="s">
        <v>2358</v>
      </c>
      <c r="C115" s="173" t="s">
        <v>138</v>
      </c>
      <c r="D115" s="109" t="s">
        <v>139</v>
      </c>
      <c r="E115" s="109" t="s">
        <v>141</v>
      </c>
      <c r="F115" s="116">
        <v>-528000</v>
      </c>
      <c r="G115" s="116">
        <v>-8564.69</v>
      </c>
      <c r="H115" s="116">
        <v>-1.36</v>
      </c>
    </row>
    <row r="116" spans="2:8">
      <c r="B116" s="109" t="s">
        <v>2405</v>
      </c>
      <c r="C116" s="173" t="s">
        <v>138</v>
      </c>
      <c r="D116" s="109" t="s">
        <v>154</v>
      </c>
      <c r="E116" s="109" t="s">
        <v>155</v>
      </c>
      <c r="F116" s="116">
        <v>-351600</v>
      </c>
      <c r="G116" s="116">
        <v>-9516.41</v>
      </c>
      <c r="H116" s="116">
        <v>-1.51</v>
      </c>
    </row>
    <row r="117" spans="2:8">
      <c r="B117" s="109" t="s">
        <v>2406</v>
      </c>
      <c r="C117" s="173" t="s">
        <v>138</v>
      </c>
      <c r="D117" s="109" t="s">
        <v>139</v>
      </c>
      <c r="E117" s="109" t="s">
        <v>140</v>
      </c>
      <c r="F117" s="116">
        <v>-1263625</v>
      </c>
      <c r="G117" s="116">
        <v>-12105.53</v>
      </c>
      <c r="H117" s="116">
        <v>-1.92</v>
      </c>
    </row>
    <row r="118" spans="2:8">
      <c r="B118" s="243" t="s">
        <v>216</v>
      </c>
      <c r="C118" s="244"/>
      <c r="D118" s="243"/>
      <c r="E118" s="243"/>
      <c r="F118" s="245"/>
      <c r="G118" s="245">
        <f>SUM(G13:G84)</f>
        <v>425727.60000000009</v>
      </c>
      <c r="H118" s="245">
        <f>SUM(H13:H84)</f>
        <v>67.580000000000041</v>
      </c>
    </row>
    <row r="119" spans="2:8">
      <c r="B119" s="240" t="s">
        <v>102</v>
      </c>
      <c r="C119" s="241" t="s">
        <v>103</v>
      </c>
      <c r="D119" s="240" t="s">
        <v>104</v>
      </c>
      <c r="E119" s="240" t="s">
        <v>105</v>
      </c>
      <c r="F119" s="242" t="s">
        <v>106</v>
      </c>
      <c r="G119" s="242" t="s">
        <v>107</v>
      </c>
      <c r="H119" s="242" t="s">
        <v>108</v>
      </c>
    </row>
    <row r="120" spans="2:8">
      <c r="B120" s="243" t="s">
        <v>109</v>
      </c>
      <c r="C120" s="173"/>
    </row>
    <row r="121" spans="2:8">
      <c r="B121" s="243" t="s">
        <v>110</v>
      </c>
      <c r="C121" s="173"/>
    </row>
    <row r="122" spans="2:8">
      <c r="B122" s="243" t="s">
        <v>111</v>
      </c>
      <c r="C122" s="173"/>
    </row>
    <row r="123" spans="2:8">
      <c r="B123" s="109" t="s">
        <v>2605</v>
      </c>
      <c r="C123" s="173">
        <v>7.08</v>
      </c>
      <c r="D123" s="109" t="s">
        <v>113</v>
      </c>
      <c r="E123" s="109" t="s">
        <v>555</v>
      </c>
      <c r="F123" s="116">
        <v>16000000</v>
      </c>
      <c r="G123" s="116">
        <v>15314.02</v>
      </c>
      <c r="H123" s="116">
        <v>2.4300000000000002</v>
      </c>
    </row>
    <row r="124" spans="2:8">
      <c r="B124" s="109" t="s">
        <v>2606</v>
      </c>
      <c r="C124" s="173">
        <v>7.1</v>
      </c>
      <c r="D124" s="109" t="s">
        <v>113</v>
      </c>
      <c r="E124" s="109" t="s">
        <v>786</v>
      </c>
      <c r="F124" s="116">
        <v>8000000</v>
      </c>
      <c r="G124" s="116">
        <v>7629.58</v>
      </c>
      <c r="H124" s="116">
        <v>1.21</v>
      </c>
    </row>
    <row r="125" spans="2:8">
      <c r="B125" s="109" t="s">
        <v>2607</v>
      </c>
      <c r="C125" s="173">
        <v>6.87</v>
      </c>
      <c r="D125" s="109" t="s">
        <v>113</v>
      </c>
      <c r="E125" s="109" t="s">
        <v>888</v>
      </c>
      <c r="F125" s="116">
        <v>7500000</v>
      </c>
      <c r="G125" s="116">
        <v>7479.64</v>
      </c>
      <c r="H125" s="116">
        <v>1.19</v>
      </c>
    </row>
    <row r="126" spans="2:8">
      <c r="B126" s="109" t="s">
        <v>2610</v>
      </c>
      <c r="C126" s="173">
        <v>6.72</v>
      </c>
      <c r="D126" s="109" t="s">
        <v>113</v>
      </c>
      <c r="E126" s="109" t="s">
        <v>553</v>
      </c>
      <c r="F126" s="116">
        <v>5500000</v>
      </c>
      <c r="G126" s="116">
        <v>5511.96</v>
      </c>
      <c r="H126" s="116">
        <v>0.87</v>
      </c>
    </row>
    <row r="127" spans="2:8">
      <c r="B127" s="109" t="s">
        <v>889</v>
      </c>
      <c r="C127" s="173">
        <v>7.26</v>
      </c>
      <c r="D127" s="109" t="s">
        <v>113</v>
      </c>
      <c r="E127" s="109" t="s">
        <v>890</v>
      </c>
      <c r="F127" s="116">
        <v>2500000</v>
      </c>
      <c r="G127" s="116">
        <v>2470.0700000000002</v>
      </c>
      <c r="H127" s="116">
        <v>0.39</v>
      </c>
    </row>
    <row r="128" spans="2:8">
      <c r="B128" s="109" t="s">
        <v>2603</v>
      </c>
      <c r="C128" s="173">
        <v>6.98</v>
      </c>
      <c r="D128" s="109" t="s">
        <v>113</v>
      </c>
      <c r="E128" s="109" t="s">
        <v>892</v>
      </c>
      <c r="F128" s="116">
        <v>2500000</v>
      </c>
      <c r="G128" s="116">
        <v>2379.94</v>
      </c>
      <c r="H128" s="116">
        <v>0.38</v>
      </c>
    </row>
    <row r="129" spans="2:8">
      <c r="B129" s="109" t="s">
        <v>2602</v>
      </c>
      <c r="C129" s="173">
        <v>6.88</v>
      </c>
      <c r="D129" s="109" t="s">
        <v>113</v>
      </c>
      <c r="E129" s="109" t="s">
        <v>699</v>
      </c>
      <c r="F129" s="116">
        <v>1500000</v>
      </c>
      <c r="G129" s="116">
        <v>1511.8</v>
      </c>
      <c r="H129" s="116">
        <v>0.24</v>
      </c>
    </row>
    <row r="130" spans="2:8">
      <c r="B130" s="109" t="s">
        <v>2604</v>
      </c>
      <c r="C130" s="173">
        <v>6.96</v>
      </c>
      <c r="D130" s="109" t="s">
        <v>113</v>
      </c>
      <c r="E130" s="109" t="s">
        <v>894</v>
      </c>
      <c r="F130" s="116">
        <v>1500000</v>
      </c>
      <c r="G130" s="116">
        <v>1440.15</v>
      </c>
      <c r="H130" s="116">
        <v>0.23</v>
      </c>
    </row>
    <row r="131" spans="2:8">
      <c r="B131" s="109" t="s">
        <v>895</v>
      </c>
      <c r="C131" s="173">
        <v>7.2</v>
      </c>
      <c r="D131" s="109" t="s">
        <v>113</v>
      </c>
      <c r="E131" s="109" t="s">
        <v>896</v>
      </c>
      <c r="F131" s="116">
        <v>1230000</v>
      </c>
      <c r="G131" s="116">
        <v>1264.81</v>
      </c>
      <c r="H131" s="116">
        <v>0.2</v>
      </c>
    </row>
    <row r="132" spans="2:8">
      <c r="B132" s="109" t="s">
        <v>897</v>
      </c>
      <c r="C132" s="173">
        <v>7.16</v>
      </c>
      <c r="D132" s="109" t="s">
        <v>113</v>
      </c>
      <c r="E132" s="109" t="s">
        <v>898</v>
      </c>
      <c r="F132" s="116">
        <v>1000000</v>
      </c>
      <c r="G132" s="116">
        <v>1020.5</v>
      </c>
      <c r="H132" s="116">
        <v>0.16</v>
      </c>
    </row>
    <row r="133" spans="2:8">
      <c r="B133" s="109" t="s">
        <v>899</v>
      </c>
      <c r="C133" s="173">
        <v>6.49</v>
      </c>
      <c r="D133" s="109" t="s">
        <v>113</v>
      </c>
      <c r="E133" s="109" t="s">
        <v>900</v>
      </c>
      <c r="F133" s="116">
        <v>1000000</v>
      </c>
      <c r="G133" s="116">
        <v>1004.1</v>
      </c>
      <c r="H133" s="116">
        <v>0.16</v>
      </c>
    </row>
    <row r="134" spans="2:8">
      <c r="B134" s="109" t="s">
        <v>2608</v>
      </c>
      <c r="C134" s="173">
        <v>6.19</v>
      </c>
      <c r="D134" s="109" t="s">
        <v>113</v>
      </c>
      <c r="E134" s="109" t="s">
        <v>114</v>
      </c>
      <c r="F134" s="116">
        <v>1000000</v>
      </c>
      <c r="G134" s="116">
        <v>1000.28</v>
      </c>
      <c r="H134" s="116">
        <v>0.16</v>
      </c>
    </row>
    <row r="135" spans="2:8">
      <c r="B135" s="109" t="s">
        <v>901</v>
      </c>
      <c r="C135" s="173">
        <v>7.16</v>
      </c>
      <c r="D135" s="109" t="s">
        <v>113</v>
      </c>
      <c r="E135" s="109" t="s">
        <v>902</v>
      </c>
      <c r="F135" s="116">
        <v>950000</v>
      </c>
      <c r="G135" s="116">
        <v>968.41</v>
      </c>
      <c r="H135" s="116">
        <v>0.15</v>
      </c>
    </row>
    <row r="136" spans="2:8">
      <c r="B136" s="109" t="s">
        <v>903</v>
      </c>
      <c r="C136" s="173">
        <v>7.15</v>
      </c>
      <c r="D136" s="109" t="s">
        <v>113</v>
      </c>
      <c r="E136" s="109" t="s">
        <v>904</v>
      </c>
      <c r="F136" s="116">
        <v>500000</v>
      </c>
      <c r="G136" s="116">
        <v>508.83</v>
      </c>
      <c r="H136" s="116">
        <v>0.08</v>
      </c>
    </row>
    <row r="137" spans="2:8">
      <c r="B137" s="109" t="s">
        <v>2609</v>
      </c>
      <c r="C137" s="173">
        <v>7.13</v>
      </c>
      <c r="D137" s="109" t="s">
        <v>113</v>
      </c>
      <c r="E137" s="109" t="s">
        <v>905</v>
      </c>
      <c r="F137" s="116">
        <v>500000</v>
      </c>
      <c r="G137" s="116">
        <v>497.3</v>
      </c>
      <c r="H137" s="116">
        <v>0.08</v>
      </c>
    </row>
    <row r="138" spans="2:8">
      <c r="B138" s="109" t="s">
        <v>558</v>
      </c>
      <c r="C138" s="173">
        <v>7.25</v>
      </c>
      <c r="D138" s="109" t="s">
        <v>113</v>
      </c>
      <c r="E138" s="109" t="s">
        <v>559</v>
      </c>
      <c r="F138" s="116">
        <v>1700</v>
      </c>
      <c r="G138" s="116">
        <v>1.55</v>
      </c>
      <c r="H138" s="116">
        <v>0</v>
      </c>
    </row>
    <row r="139" spans="2:8">
      <c r="B139" s="243" t="s">
        <v>115</v>
      </c>
      <c r="C139" s="244"/>
      <c r="D139" s="243"/>
      <c r="E139" s="243"/>
      <c r="F139" s="245"/>
      <c r="G139" s="245">
        <f>SUM(G123:G138)</f>
        <v>50002.94000000001</v>
      </c>
      <c r="H139" s="245">
        <f>SUM(H123:H138)</f>
        <v>7.9300000000000015</v>
      </c>
    </row>
    <row r="140" spans="2:8">
      <c r="B140" s="243" t="s">
        <v>116</v>
      </c>
      <c r="C140" s="173"/>
    </row>
    <row r="141" spans="2:8">
      <c r="B141" s="109" t="s">
        <v>2407</v>
      </c>
      <c r="C141" s="173">
        <v>7.7</v>
      </c>
      <c r="D141" s="109" t="s">
        <v>117</v>
      </c>
      <c r="E141" s="109" t="s">
        <v>906</v>
      </c>
      <c r="F141" s="116">
        <v>1000</v>
      </c>
      <c r="G141" s="116">
        <v>9927.16</v>
      </c>
      <c r="H141" s="116">
        <v>1.58</v>
      </c>
    </row>
    <row r="142" spans="2:8">
      <c r="B142" s="109" t="s">
        <v>907</v>
      </c>
      <c r="C142" s="173">
        <v>7.45</v>
      </c>
      <c r="D142" s="109" t="s">
        <v>117</v>
      </c>
      <c r="E142" s="109" t="s">
        <v>908</v>
      </c>
      <c r="F142" s="116">
        <v>750</v>
      </c>
      <c r="G142" s="116">
        <v>7451.33</v>
      </c>
      <c r="H142" s="116">
        <v>1.18</v>
      </c>
    </row>
    <row r="143" spans="2:8">
      <c r="B143" s="109" t="s">
        <v>909</v>
      </c>
      <c r="C143" s="173">
        <v>7.45</v>
      </c>
      <c r="D143" s="109" t="s">
        <v>117</v>
      </c>
      <c r="E143" s="109" t="s">
        <v>910</v>
      </c>
      <c r="F143" s="116">
        <v>500</v>
      </c>
      <c r="G143" s="116">
        <v>4992.59</v>
      </c>
      <c r="H143" s="116">
        <v>0.79</v>
      </c>
    </row>
    <row r="144" spans="2:8">
      <c r="B144" s="109" t="s">
        <v>911</v>
      </c>
      <c r="C144" s="173">
        <v>7.36</v>
      </c>
      <c r="D144" s="109" t="s">
        <v>117</v>
      </c>
      <c r="E144" s="109" t="s">
        <v>912</v>
      </c>
      <c r="F144" s="116">
        <v>500</v>
      </c>
      <c r="G144" s="116">
        <v>4979.53</v>
      </c>
      <c r="H144" s="116">
        <v>0.79</v>
      </c>
    </row>
    <row r="145" spans="2:8">
      <c r="B145" s="109" t="s">
        <v>913</v>
      </c>
      <c r="C145" s="173">
        <v>7.43</v>
      </c>
      <c r="D145" s="109" t="s">
        <v>356</v>
      </c>
      <c r="E145" s="109" t="s">
        <v>914</v>
      </c>
      <c r="F145" s="116">
        <v>500</v>
      </c>
      <c r="G145" s="116">
        <v>4966.37</v>
      </c>
      <c r="H145" s="116">
        <v>0.79</v>
      </c>
    </row>
    <row r="146" spans="2:8">
      <c r="B146" s="109" t="s">
        <v>2408</v>
      </c>
      <c r="C146" s="173">
        <v>8.24</v>
      </c>
      <c r="D146" s="109" t="s">
        <v>352</v>
      </c>
      <c r="E146" s="109" t="s">
        <v>915</v>
      </c>
      <c r="F146" s="116">
        <v>500000</v>
      </c>
      <c r="G146" s="116">
        <v>4958.53</v>
      </c>
      <c r="H146" s="116">
        <v>0.79</v>
      </c>
    </row>
    <row r="147" spans="2:8">
      <c r="B147" s="109" t="s">
        <v>2409</v>
      </c>
      <c r="C147" s="173">
        <v>7.72</v>
      </c>
      <c r="D147" s="109" t="s">
        <v>117</v>
      </c>
      <c r="E147" s="109" t="s">
        <v>916</v>
      </c>
      <c r="F147" s="116">
        <v>500</v>
      </c>
      <c r="G147" s="116">
        <v>4957.57</v>
      </c>
      <c r="H147" s="116">
        <v>0.79</v>
      </c>
    </row>
    <row r="148" spans="2:8">
      <c r="B148" s="109" t="s">
        <v>2410</v>
      </c>
      <c r="C148" s="173">
        <v>7.77</v>
      </c>
      <c r="D148" s="109" t="s">
        <v>117</v>
      </c>
      <c r="E148" s="109" t="s">
        <v>716</v>
      </c>
      <c r="F148" s="116">
        <v>500</v>
      </c>
      <c r="G148" s="116">
        <v>4885.8900000000003</v>
      </c>
      <c r="H148" s="116">
        <v>0.78</v>
      </c>
    </row>
    <row r="149" spans="2:8">
      <c r="B149" s="109" t="s">
        <v>1445</v>
      </c>
      <c r="C149" s="173">
        <v>7.45</v>
      </c>
      <c r="D149" s="109" t="s">
        <v>117</v>
      </c>
      <c r="E149" s="109" t="s">
        <v>917</v>
      </c>
      <c r="F149" s="116">
        <v>500</v>
      </c>
      <c r="G149" s="116">
        <v>4865.93</v>
      </c>
      <c r="H149" s="116">
        <v>0.77</v>
      </c>
    </row>
    <row r="150" spans="2:8">
      <c r="B150" s="109" t="s">
        <v>918</v>
      </c>
      <c r="C150" s="173">
        <v>7.45</v>
      </c>
      <c r="D150" s="109" t="s">
        <v>117</v>
      </c>
      <c r="E150" s="109" t="s">
        <v>919</v>
      </c>
      <c r="F150" s="116">
        <v>500</v>
      </c>
      <c r="G150" s="116">
        <v>4793.75</v>
      </c>
      <c r="H150" s="116">
        <v>0.76</v>
      </c>
    </row>
    <row r="151" spans="2:8">
      <c r="B151" s="109" t="s">
        <v>1028</v>
      </c>
      <c r="C151" s="173">
        <v>7.72</v>
      </c>
      <c r="D151" s="109" t="s">
        <v>117</v>
      </c>
      <c r="E151" s="109" t="s">
        <v>349</v>
      </c>
      <c r="F151" s="116">
        <v>500</v>
      </c>
      <c r="G151" s="116">
        <v>4786.55</v>
      </c>
      <c r="H151" s="116">
        <v>0.76</v>
      </c>
    </row>
    <row r="152" spans="2:8">
      <c r="B152" s="109" t="s">
        <v>1806</v>
      </c>
      <c r="C152" s="173">
        <v>8.0399999999999991</v>
      </c>
      <c r="D152" s="109" t="s">
        <v>720</v>
      </c>
      <c r="E152" s="109" t="s">
        <v>920</v>
      </c>
      <c r="F152" s="116">
        <v>450</v>
      </c>
      <c r="G152" s="116">
        <v>4467.0200000000004</v>
      </c>
      <c r="H152" s="116">
        <v>0.71</v>
      </c>
    </row>
    <row r="153" spans="2:8">
      <c r="B153" s="109" t="s">
        <v>1796</v>
      </c>
      <c r="C153" s="173">
        <v>8.1999999999999993</v>
      </c>
      <c r="D153" s="109" t="s">
        <v>352</v>
      </c>
      <c r="E153" s="109" t="s">
        <v>921</v>
      </c>
      <c r="F153" s="116">
        <v>400</v>
      </c>
      <c r="G153" s="116">
        <v>4017.59</v>
      </c>
      <c r="H153" s="116">
        <v>0.64</v>
      </c>
    </row>
    <row r="154" spans="2:8">
      <c r="B154" s="109" t="s">
        <v>922</v>
      </c>
      <c r="C154" s="173">
        <v>7.47</v>
      </c>
      <c r="D154" s="109" t="s">
        <v>117</v>
      </c>
      <c r="E154" s="109" t="s">
        <v>923</v>
      </c>
      <c r="F154" s="116">
        <v>350</v>
      </c>
      <c r="G154" s="116">
        <v>3549.57</v>
      </c>
      <c r="H154" s="116">
        <v>0.56000000000000005</v>
      </c>
    </row>
    <row r="155" spans="2:8">
      <c r="B155" s="109" t="s">
        <v>2411</v>
      </c>
      <c r="C155" s="173">
        <v>7.7</v>
      </c>
      <c r="D155" s="109" t="s">
        <v>117</v>
      </c>
      <c r="E155" s="109" t="s">
        <v>924</v>
      </c>
      <c r="F155" s="116">
        <v>300</v>
      </c>
      <c r="G155" s="116">
        <v>3010.6</v>
      </c>
      <c r="H155" s="116">
        <v>0.48</v>
      </c>
    </row>
    <row r="156" spans="2:8">
      <c r="B156" s="109" t="s">
        <v>1932</v>
      </c>
      <c r="C156" s="173">
        <v>7.19</v>
      </c>
      <c r="D156" s="109" t="s">
        <v>117</v>
      </c>
      <c r="E156" s="109" t="s">
        <v>925</v>
      </c>
      <c r="F156" s="116">
        <v>300</v>
      </c>
      <c r="G156" s="116">
        <v>2992.67</v>
      </c>
      <c r="H156" s="116">
        <v>0.48</v>
      </c>
    </row>
    <row r="157" spans="2:8">
      <c r="B157" s="109" t="s">
        <v>1305</v>
      </c>
      <c r="C157" s="173">
        <v>7.42</v>
      </c>
      <c r="D157" s="109" t="s">
        <v>117</v>
      </c>
      <c r="E157" s="109" t="s">
        <v>715</v>
      </c>
      <c r="F157" s="116">
        <v>300</v>
      </c>
      <c r="G157" s="116">
        <v>2957.73</v>
      </c>
      <c r="H157" s="116">
        <v>0.47</v>
      </c>
    </row>
    <row r="158" spans="2:8">
      <c r="B158" s="109" t="s">
        <v>2412</v>
      </c>
      <c r="C158" s="173">
        <v>7.02</v>
      </c>
      <c r="D158" s="109" t="s">
        <v>117</v>
      </c>
      <c r="E158" s="109" t="s">
        <v>926</v>
      </c>
      <c r="F158" s="116">
        <v>250</v>
      </c>
      <c r="G158" s="116">
        <v>2500.0700000000002</v>
      </c>
      <c r="H158" s="116">
        <v>0.4</v>
      </c>
    </row>
    <row r="159" spans="2:8">
      <c r="B159" s="109" t="s">
        <v>2413</v>
      </c>
      <c r="C159" s="173">
        <v>7.18</v>
      </c>
      <c r="D159" s="109" t="s">
        <v>117</v>
      </c>
      <c r="E159" s="109" t="s">
        <v>927</v>
      </c>
      <c r="F159" s="116">
        <v>250</v>
      </c>
      <c r="G159" s="116">
        <v>2494.7600000000002</v>
      </c>
      <c r="H159" s="116">
        <v>0.4</v>
      </c>
    </row>
    <row r="160" spans="2:8">
      <c r="B160" s="109" t="s">
        <v>928</v>
      </c>
      <c r="C160" s="173">
        <v>7.18</v>
      </c>
      <c r="D160" s="109" t="s">
        <v>117</v>
      </c>
      <c r="E160" s="109" t="s">
        <v>929</v>
      </c>
      <c r="F160" s="116">
        <v>250</v>
      </c>
      <c r="G160" s="116">
        <v>2493.8000000000002</v>
      </c>
      <c r="H160" s="116">
        <v>0.4</v>
      </c>
    </row>
    <row r="161" spans="2:8">
      <c r="B161" s="109" t="s">
        <v>1290</v>
      </c>
      <c r="C161" s="173">
        <v>7.72</v>
      </c>
      <c r="D161" s="109" t="s">
        <v>117</v>
      </c>
      <c r="E161" s="109" t="s">
        <v>930</v>
      </c>
      <c r="F161" s="116">
        <v>250</v>
      </c>
      <c r="G161" s="116">
        <v>2492.3200000000002</v>
      </c>
      <c r="H161" s="116">
        <v>0.4</v>
      </c>
    </row>
    <row r="162" spans="2:8">
      <c r="B162" s="109" t="s">
        <v>1291</v>
      </c>
      <c r="C162" s="173">
        <v>7.73</v>
      </c>
      <c r="D162" s="109" t="s">
        <v>117</v>
      </c>
      <c r="E162" s="109" t="s">
        <v>931</v>
      </c>
      <c r="F162" s="116">
        <v>250</v>
      </c>
      <c r="G162" s="116">
        <v>2487.2199999999998</v>
      </c>
      <c r="H162" s="116">
        <v>0.39</v>
      </c>
    </row>
    <row r="163" spans="2:8">
      <c r="B163" s="109" t="s">
        <v>932</v>
      </c>
      <c r="C163" s="173">
        <v>6.97</v>
      </c>
      <c r="D163" s="109" t="s">
        <v>117</v>
      </c>
      <c r="E163" s="109" t="s">
        <v>933</v>
      </c>
      <c r="F163" s="116">
        <v>250</v>
      </c>
      <c r="G163" s="116">
        <v>2485.2399999999998</v>
      </c>
      <c r="H163" s="116">
        <v>0.39</v>
      </c>
    </row>
    <row r="164" spans="2:8">
      <c r="B164" s="109" t="s">
        <v>934</v>
      </c>
      <c r="C164" s="173">
        <v>7.48</v>
      </c>
      <c r="D164" s="109" t="s">
        <v>356</v>
      </c>
      <c r="E164" s="109" t="s">
        <v>935</v>
      </c>
      <c r="F164" s="116">
        <v>250</v>
      </c>
      <c r="G164" s="116">
        <v>2482.59</v>
      </c>
      <c r="H164" s="116">
        <v>0.39</v>
      </c>
    </row>
    <row r="165" spans="2:8">
      <c r="B165" s="109" t="s">
        <v>2414</v>
      </c>
      <c r="C165" s="173">
        <v>7.47</v>
      </c>
      <c r="D165" s="109" t="s">
        <v>117</v>
      </c>
      <c r="E165" s="109" t="s">
        <v>936</v>
      </c>
      <c r="F165" s="116">
        <v>250</v>
      </c>
      <c r="G165" s="116">
        <v>2468.9899999999998</v>
      </c>
      <c r="H165" s="116">
        <v>0.39</v>
      </c>
    </row>
    <row r="166" spans="2:8">
      <c r="B166" s="109" t="s">
        <v>937</v>
      </c>
      <c r="C166" s="173">
        <v>7.35</v>
      </c>
      <c r="D166" s="109" t="s">
        <v>117</v>
      </c>
      <c r="E166" s="109" t="s">
        <v>938</v>
      </c>
      <c r="F166" s="116">
        <v>250</v>
      </c>
      <c r="G166" s="116">
        <v>2439.5300000000002</v>
      </c>
      <c r="H166" s="116">
        <v>0.39</v>
      </c>
    </row>
    <row r="167" spans="2:8">
      <c r="B167" s="109" t="s">
        <v>1314</v>
      </c>
      <c r="C167" s="173">
        <v>7.75</v>
      </c>
      <c r="D167" s="109" t="s">
        <v>117</v>
      </c>
      <c r="E167" s="109" t="s">
        <v>939</v>
      </c>
      <c r="F167" s="116">
        <v>250</v>
      </c>
      <c r="G167" s="116">
        <v>2438.6999999999998</v>
      </c>
      <c r="H167" s="116">
        <v>0.39</v>
      </c>
    </row>
    <row r="168" spans="2:8">
      <c r="B168" s="109" t="s">
        <v>940</v>
      </c>
      <c r="C168" s="173">
        <v>7.44</v>
      </c>
      <c r="D168" s="109" t="s">
        <v>117</v>
      </c>
      <c r="E168" s="109" t="s">
        <v>941</v>
      </c>
      <c r="F168" s="116">
        <v>250</v>
      </c>
      <c r="G168" s="116">
        <v>2437.2600000000002</v>
      </c>
      <c r="H168" s="116">
        <v>0.39</v>
      </c>
    </row>
    <row r="169" spans="2:8">
      <c r="B169" s="109" t="s">
        <v>1027</v>
      </c>
      <c r="C169" s="173">
        <v>7.97</v>
      </c>
      <c r="D169" s="109" t="s">
        <v>717</v>
      </c>
      <c r="E169" s="109" t="s">
        <v>718</v>
      </c>
      <c r="F169" s="116">
        <v>250</v>
      </c>
      <c r="G169" s="116">
        <v>2392.11</v>
      </c>
      <c r="H169" s="116">
        <v>0.38</v>
      </c>
    </row>
    <row r="170" spans="2:8">
      <c r="B170" s="109" t="s">
        <v>2415</v>
      </c>
      <c r="C170" s="173">
        <v>7.81</v>
      </c>
      <c r="D170" s="109" t="s">
        <v>117</v>
      </c>
      <c r="E170" s="109" t="s">
        <v>942</v>
      </c>
      <c r="F170" s="116">
        <v>150</v>
      </c>
      <c r="G170" s="116">
        <v>1520.81</v>
      </c>
      <c r="H170" s="116">
        <v>0.24</v>
      </c>
    </row>
    <row r="171" spans="2:8">
      <c r="B171" s="109" t="s">
        <v>943</v>
      </c>
      <c r="C171" s="173">
        <v>7.35</v>
      </c>
      <c r="D171" s="109" t="s">
        <v>117</v>
      </c>
      <c r="E171" s="109" t="s">
        <v>944</v>
      </c>
      <c r="F171" s="116">
        <v>150</v>
      </c>
      <c r="G171" s="116">
        <v>1507.07</v>
      </c>
      <c r="H171" s="116">
        <v>0.24</v>
      </c>
    </row>
    <row r="172" spans="2:8">
      <c r="B172" s="109" t="s">
        <v>2416</v>
      </c>
      <c r="C172" s="173">
        <v>7.7</v>
      </c>
      <c r="D172" s="109" t="s">
        <v>117</v>
      </c>
      <c r="E172" s="109" t="s">
        <v>945</v>
      </c>
      <c r="F172" s="116">
        <v>150</v>
      </c>
      <c r="G172" s="116">
        <v>1452.69</v>
      </c>
      <c r="H172" s="116">
        <v>0.23</v>
      </c>
    </row>
    <row r="173" spans="2:8">
      <c r="B173" s="109" t="s">
        <v>946</v>
      </c>
      <c r="C173" s="173">
        <v>7.18</v>
      </c>
      <c r="D173" s="109" t="s">
        <v>117</v>
      </c>
      <c r="E173" s="109" t="s">
        <v>947</v>
      </c>
      <c r="F173" s="116">
        <v>100</v>
      </c>
      <c r="G173" s="116">
        <v>999.75</v>
      </c>
      <c r="H173" s="116">
        <v>0.16</v>
      </c>
    </row>
    <row r="174" spans="2:8">
      <c r="B174" s="109" t="s">
        <v>948</v>
      </c>
      <c r="C174" s="173">
        <v>7.24</v>
      </c>
      <c r="D174" s="109" t="s">
        <v>117</v>
      </c>
      <c r="E174" s="109" t="s">
        <v>949</v>
      </c>
      <c r="F174" s="116">
        <v>100</v>
      </c>
      <c r="G174" s="116">
        <v>996.22</v>
      </c>
      <c r="H174" s="116">
        <v>0.16</v>
      </c>
    </row>
    <row r="175" spans="2:8">
      <c r="B175" s="109" t="s">
        <v>1427</v>
      </c>
      <c r="C175" s="173">
        <v>7.34</v>
      </c>
      <c r="D175" s="109" t="s">
        <v>117</v>
      </c>
      <c r="E175" s="109" t="s">
        <v>950</v>
      </c>
      <c r="F175" s="116">
        <v>100</v>
      </c>
      <c r="G175" s="116">
        <v>994.89</v>
      </c>
      <c r="H175" s="116">
        <v>0.16</v>
      </c>
    </row>
    <row r="176" spans="2:8">
      <c r="B176" s="109" t="s">
        <v>1292</v>
      </c>
      <c r="C176" s="173">
        <v>8.5</v>
      </c>
      <c r="D176" s="109" t="s">
        <v>117</v>
      </c>
      <c r="E176" s="109" t="s">
        <v>350</v>
      </c>
      <c r="F176" s="116">
        <v>100</v>
      </c>
      <c r="G176" s="116">
        <v>915.03</v>
      </c>
      <c r="H176" s="116">
        <v>0.15</v>
      </c>
    </row>
    <row r="177" spans="2:8">
      <c r="B177" s="109" t="s">
        <v>951</v>
      </c>
      <c r="C177" s="173">
        <v>7.44</v>
      </c>
      <c r="D177" s="109" t="s">
        <v>117</v>
      </c>
      <c r="E177" s="109" t="s">
        <v>952</v>
      </c>
      <c r="F177" s="116">
        <v>60</v>
      </c>
      <c r="G177" s="116">
        <v>610.29</v>
      </c>
      <c r="H177" s="116">
        <v>0.1</v>
      </c>
    </row>
    <row r="178" spans="2:8">
      <c r="B178" s="109" t="s">
        <v>1785</v>
      </c>
      <c r="C178" s="173">
        <v>7.42</v>
      </c>
      <c r="D178" s="109" t="s">
        <v>117</v>
      </c>
      <c r="E178" s="109" t="s">
        <v>953</v>
      </c>
      <c r="F178" s="116">
        <v>50</v>
      </c>
      <c r="G178" s="116">
        <v>500.11</v>
      </c>
      <c r="H178" s="116">
        <v>0.08</v>
      </c>
    </row>
    <row r="179" spans="2:8">
      <c r="B179" s="109" t="s">
        <v>1718</v>
      </c>
      <c r="C179" s="173">
        <v>6.87</v>
      </c>
      <c r="D179" s="109" t="s">
        <v>352</v>
      </c>
      <c r="E179" s="109" t="s">
        <v>954</v>
      </c>
      <c r="F179" s="116">
        <v>50</v>
      </c>
      <c r="G179" s="116">
        <v>499.31</v>
      </c>
      <c r="H179" s="116">
        <v>0.08</v>
      </c>
    </row>
    <row r="180" spans="2:8">
      <c r="B180" s="109" t="s">
        <v>2417</v>
      </c>
      <c r="C180" s="173">
        <v>7.37</v>
      </c>
      <c r="D180" s="109" t="s">
        <v>356</v>
      </c>
      <c r="E180" s="109" t="s">
        <v>955</v>
      </c>
      <c r="F180" s="116">
        <v>250</v>
      </c>
      <c r="G180" s="116">
        <v>494.77</v>
      </c>
      <c r="H180" s="116">
        <v>0.08</v>
      </c>
    </row>
    <row r="181" spans="2:8">
      <c r="B181" s="109" t="s">
        <v>956</v>
      </c>
      <c r="C181" s="173">
        <v>7.28</v>
      </c>
      <c r="D181" s="109" t="s">
        <v>117</v>
      </c>
      <c r="E181" s="109" t="s">
        <v>957</v>
      </c>
      <c r="F181" s="116">
        <v>50</v>
      </c>
      <c r="G181" s="116">
        <v>493.03</v>
      </c>
      <c r="H181" s="116">
        <v>0.08</v>
      </c>
    </row>
    <row r="182" spans="2:8">
      <c r="B182" s="109" t="s">
        <v>2418</v>
      </c>
      <c r="C182" s="173">
        <v>7.46</v>
      </c>
      <c r="D182" s="109" t="s">
        <v>117</v>
      </c>
      <c r="E182" s="109" t="s">
        <v>958</v>
      </c>
      <c r="F182" s="116">
        <v>50</v>
      </c>
      <c r="G182" s="116">
        <v>487.61</v>
      </c>
      <c r="H182" s="116">
        <v>0.08</v>
      </c>
    </row>
    <row r="183" spans="2:8">
      <c r="B183" s="109" t="s">
        <v>2419</v>
      </c>
      <c r="C183" s="173">
        <v>7.47</v>
      </c>
      <c r="D183" s="109" t="s">
        <v>117</v>
      </c>
      <c r="E183" s="109" t="s">
        <v>959</v>
      </c>
      <c r="F183" s="116">
        <v>43</v>
      </c>
      <c r="G183" s="116">
        <v>437.64</v>
      </c>
      <c r="H183" s="116">
        <v>7.0000000000000007E-2</v>
      </c>
    </row>
    <row r="184" spans="2:8">
      <c r="B184" s="109" t="s">
        <v>1817</v>
      </c>
      <c r="C184" s="173">
        <v>8.5</v>
      </c>
      <c r="D184" s="109" t="s">
        <v>117</v>
      </c>
      <c r="E184" s="109" t="s">
        <v>351</v>
      </c>
      <c r="F184" s="116">
        <v>30</v>
      </c>
      <c r="G184" s="116">
        <v>272.58999999999997</v>
      </c>
      <c r="H184" s="116">
        <v>0.04</v>
      </c>
    </row>
    <row r="185" spans="2:8">
      <c r="B185" s="109" t="s">
        <v>1818</v>
      </c>
      <c r="C185" s="173">
        <v>8.0500000000000007</v>
      </c>
      <c r="D185" s="109" t="s">
        <v>717</v>
      </c>
      <c r="E185" s="109" t="s">
        <v>960</v>
      </c>
      <c r="F185" s="116">
        <v>20</v>
      </c>
      <c r="G185" s="116">
        <v>197.76</v>
      </c>
      <c r="H185" s="116">
        <v>0.03</v>
      </c>
    </row>
    <row r="186" spans="2:8">
      <c r="B186" s="109" t="s">
        <v>2420</v>
      </c>
      <c r="C186" s="173">
        <v>8.5</v>
      </c>
      <c r="D186" s="109" t="s">
        <v>117</v>
      </c>
      <c r="E186" s="109" t="s">
        <v>961</v>
      </c>
      <c r="F186" s="116">
        <v>20</v>
      </c>
      <c r="G186" s="116">
        <v>173.73</v>
      </c>
      <c r="H186" s="116">
        <v>0.03</v>
      </c>
    </row>
    <row r="187" spans="2:8">
      <c r="B187" s="243" t="s">
        <v>118</v>
      </c>
      <c r="C187" s="244"/>
      <c r="D187" s="243"/>
      <c r="E187" s="243"/>
      <c r="F187" s="245"/>
      <c r="G187" s="245">
        <f>SUM(G141:G186)</f>
        <v>124726.27</v>
      </c>
      <c r="H187" s="245">
        <f>SUM(H141:H186)</f>
        <v>19.839999999999996</v>
      </c>
    </row>
    <row r="188" spans="2:8" s="111" customFormat="1">
      <c r="B188" s="246" t="s">
        <v>2013</v>
      </c>
      <c r="C188" s="247"/>
      <c r="D188" s="246"/>
      <c r="E188" s="246"/>
      <c r="F188" s="248"/>
      <c r="G188" s="248"/>
      <c r="H188" s="248"/>
    </row>
    <row r="189" spans="2:8">
      <c r="B189" s="109" t="s">
        <v>10</v>
      </c>
      <c r="C189" s="173" t="s">
        <v>138</v>
      </c>
      <c r="D189" s="109" t="s">
        <v>505</v>
      </c>
      <c r="E189" s="109" t="s">
        <v>685</v>
      </c>
      <c r="F189" s="116">
        <v>75161138.782000005</v>
      </c>
      <c r="G189" s="116">
        <v>7642.69</v>
      </c>
      <c r="H189" s="116">
        <v>1.21</v>
      </c>
    </row>
    <row r="190" spans="2:8">
      <c r="B190" s="109" t="s">
        <v>28</v>
      </c>
      <c r="C190" s="173" t="s">
        <v>138</v>
      </c>
      <c r="D190" s="109" t="s">
        <v>505</v>
      </c>
      <c r="E190" s="109" t="s">
        <v>886</v>
      </c>
      <c r="F190" s="116">
        <v>1E-4</v>
      </c>
      <c r="G190" s="116">
        <v>0</v>
      </c>
      <c r="H190" s="116">
        <v>0</v>
      </c>
    </row>
    <row r="191" spans="2:8" s="111" customFormat="1">
      <c r="B191" s="246" t="s">
        <v>1330</v>
      </c>
      <c r="C191" s="247"/>
      <c r="D191" s="246"/>
      <c r="E191" s="246"/>
      <c r="F191" s="248"/>
      <c r="G191" s="248">
        <f>SUM(G189:G190)</f>
        <v>7642.69</v>
      </c>
      <c r="H191" s="248">
        <f>SUM(H189:H190)</f>
        <v>1.21</v>
      </c>
    </row>
    <row r="192" spans="2:8">
      <c r="B192" s="243" t="s">
        <v>277</v>
      </c>
      <c r="C192" s="236"/>
      <c r="D192" s="243"/>
      <c r="E192" s="243"/>
      <c r="F192" s="245"/>
      <c r="G192" s="245">
        <v>30377.85</v>
      </c>
      <c r="H192" s="245">
        <v>4.82</v>
      </c>
    </row>
    <row r="193" spans="2:8">
      <c r="B193" s="243" t="s">
        <v>125</v>
      </c>
      <c r="C193" s="236"/>
      <c r="D193" s="243"/>
      <c r="E193" s="243"/>
      <c r="F193" s="245"/>
      <c r="G193" s="245">
        <f>+G118+G139+G187+G191+G192</f>
        <v>638477.35</v>
      </c>
      <c r="H193" s="245">
        <f>+H118+H139+H187+H191+H192</f>
        <v>101.38000000000005</v>
      </c>
    </row>
    <row r="194" spans="2:8">
      <c r="B194" s="243" t="s">
        <v>126</v>
      </c>
      <c r="C194" s="236"/>
      <c r="D194" s="243"/>
      <c r="E194" s="243"/>
      <c r="F194" s="245"/>
      <c r="G194" s="245">
        <f>+G195-G193</f>
        <v>-8503.4866566199344</v>
      </c>
      <c r="H194" s="245">
        <f>+H195-H193</f>
        <v>-1.3800000000000523</v>
      </c>
    </row>
    <row r="195" spans="2:8">
      <c r="B195" s="243" t="s">
        <v>127</v>
      </c>
      <c r="C195" s="236"/>
      <c r="D195" s="243"/>
      <c r="E195" s="243"/>
      <c r="F195" s="245"/>
      <c r="G195" s="245">
        <v>629973.86334338004</v>
      </c>
      <c r="H195" s="245">
        <v>100</v>
      </c>
    </row>
    <row r="196" spans="2:8">
      <c r="B196" s="109" t="s">
        <v>128</v>
      </c>
    </row>
    <row r="197" spans="2:8">
      <c r="B197" s="109" t="s">
        <v>129</v>
      </c>
    </row>
    <row r="198" spans="2:8">
      <c r="B198" s="243" t="s">
        <v>2598</v>
      </c>
    </row>
    <row r="199" spans="2:8">
      <c r="B199" s="109" t="s">
        <v>130</v>
      </c>
      <c r="C199" s="249">
        <v>44895</v>
      </c>
    </row>
    <row r="200" spans="2:8" ht="25.5">
      <c r="B200" s="250" t="s">
        <v>131</v>
      </c>
      <c r="C200" s="117" t="s">
        <v>132</v>
      </c>
    </row>
    <row r="201" spans="2:8">
      <c r="B201" s="243"/>
    </row>
    <row r="202" spans="2:8">
      <c r="B202" s="243" t="s">
        <v>3261</v>
      </c>
      <c r="C202" s="117" t="s">
        <v>132</v>
      </c>
    </row>
    <row r="203" spans="2:8">
      <c r="B203" s="243" t="s">
        <v>3262</v>
      </c>
      <c r="C203" s="117" t="s">
        <v>132</v>
      </c>
    </row>
    <row r="204" spans="2:8">
      <c r="B204" s="243" t="s">
        <v>3263</v>
      </c>
      <c r="C204" s="117" t="s">
        <v>132</v>
      </c>
    </row>
    <row r="205" spans="2:8">
      <c r="B205" s="243" t="s">
        <v>962</v>
      </c>
      <c r="C205" s="236"/>
    </row>
    <row r="206" spans="2:8">
      <c r="B206" s="243" t="s">
        <v>963</v>
      </c>
      <c r="C206" s="236"/>
    </row>
    <row r="207" spans="2:8">
      <c r="B207" s="243" t="s">
        <v>964</v>
      </c>
      <c r="C207" s="236"/>
    </row>
    <row r="208" spans="2:8">
      <c r="B208" s="243" t="s">
        <v>965</v>
      </c>
      <c r="C208" s="236"/>
    </row>
    <row r="209" spans="2:6">
      <c r="B209" s="243" t="s">
        <v>966</v>
      </c>
      <c r="C209" s="236"/>
    </row>
    <row r="210" spans="2:6">
      <c r="B210" s="243" t="s">
        <v>967</v>
      </c>
      <c r="C210" s="236"/>
    </row>
    <row r="211" spans="2:6">
      <c r="B211" s="243" t="s">
        <v>968</v>
      </c>
      <c r="C211" s="236"/>
    </row>
    <row r="212" spans="2:6">
      <c r="B212" s="243" t="s">
        <v>969</v>
      </c>
      <c r="C212" s="236"/>
    </row>
    <row r="213" spans="2:6">
      <c r="B213" s="243" t="s">
        <v>3207</v>
      </c>
      <c r="C213" s="244"/>
    </row>
    <row r="214" spans="2:6">
      <c r="B214" s="243" t="s">
        <v>133</v>
      </c>
      <c r="C214" s="173"/>
    </row>
    <row r="215" spans="2:6">
      <c r="B215" s="254" t="s">
        <v>3203</v>
      </c>
      <c r="C215" s="173"/>
    </row>
    <row r="216" spans="2:6">
      <c r="B216" s="243" t="s">
        <v>134</v>
      </c>
      <c r="C216" s="173"/>
    </row>
    <row r="218" spans="2:6" ht="63" customHeight="1">
      <c r="B218" s="397" t="s">
        <v>1019</v>
      </c>
      <c r="C218" s="397"/>
      <c r="D218" s="397"/>
      <c r="E218" s="397"/>
      <c r="F218" s="397"/>
    </row>
    <row r="219" spans="2:6">
      <c r="B219" s="243"/>
      <c r="C219" s="236"/>
    </row>
    <row r="221" spans="2:6" ht="14.25">
      <c r="B221" s="263" t="s">
        <v>2597</v>
      </c>
      <c r="C221" s="264"/>
    </row>
    <row r="222" spans="2:6" ht="25.5">
      <c r="B222" s="265" t="s">
        <v>2588</v>
      </c>
      <c r="C222" s="265" t="s">
        <v>2589</v>
      </c>
    </row>
    <row r="223" spans="2:6">
      <c r="B223" s="266" t="s">
        <v>2590</v>
      </c>
      <c r="C223" s="267">
        <v>0</v>
      </c>
    </row>
    <row r="224" spans="2:6">
      <c r="B224" s="266" t="s">
        <v>2591</v>
      </c>
      <c r="C224" s="267">
        <v>0</v>
      </c>
    </row>
    <row r="225" spans="2:6">
      <c r="B225" s="266" t="s">
        <v>2592</v>
      </c>
      <c r="C225" s="267">
        <v>41500</v>
      </c>
    </row>
    <row r="226" spans="2:6">
      <c r="B226" s="266" t="s">
        <v>2593</v>
      </c>
      <c r="C226" s="267">
        <v>0</v>
      </c>
    </row>
    <row r="227" spans="2:6">
      <c r="B227" s="266" t="s">
        <v>2594</v>
      </c>
      <c r="C227" s="267">
        <v>0</v>
      </c>
    </row>
    <row r="228" spans="2:6">
      <c r="B228" s="266" t="s">
        <v>2595</v>
      </c>
      <c r="C228" s="267">
        <v>0</v>
      </c>
    </row>
    <row r="229" spans="2:6">
      <c r="B229" s="268" t="s">
        <v>2596</v>
      </c>
      <c r="C229" s="269">
        <f>SUM(C223:C228)</f>
        <v>41500</v>
      </c>
    </row>
    <row r="232" spans="2:6" ht="15">
      <c r="B232" s="270" t="s">
        <v>2733</v>
      </c>
      <c r="C232" s="271">
        <v>44895</v>
      </c>
      <c r="D232" s="111"/>
      <c r="E232" s="111"/>
      <c r="F232" s="272"/>
    </row>
    <row r="233" spans="2:6" ht="45">
      <c r="B233" s="273" t="s">
        <v>2734</v>
      </c>
      <c r="C233" s="273" t="s">
        <v>2735</v>
      </c>
      <c r="D233" s="212" t="s">
        <v>2736</v>
      </c>
      <c r="E233" s="273" t="s">
        <v>2737</v>
      </c>
      <c r="F233" s="274" t="s">
        <v>2738</v>
      </c>
    </row>
    <row r="234" spans="2:6" ht="15">
      <c r="B234" s="234" t="s">
        <v>2740</v>
      </c>
      <c r="C234" s="239">
        <v>-131500</v>
      </c>
      <c r="D234" s="235">
        <v>2462.5088000000001</v>
      </c>
      <c r="E234" s="235">
        <v>2577</v>
      </c>
      <c r="F234" s="275">
        <v>41500</v>
      </c>
    </row>
    <row r="235" spans="2:6" ht="15">
      <c r="B235" s="234" t="s">
        <v>2742</v>
      </c>
      <c r="C235" s="239">
        <v>-236250</v>
      </c>
      <c r="D235" s="235">
        <v>883.65329999999994</v>
      </c>
      <c r="E235" s="235">
        <v>887.25</v>
      </c>
      <c r="F235" s="276"/>
    </row>
    <row r="236" spans="2:6" ht="15">
      <c r="B236" s="234" t="s">
        <v>2746</v>
      </c>
      <c r="C236" s="239">
        <v>-1195200</v>
      </c>
      <c r="D236" s="235">
        <v>571.03899999999999</v>
      </c>
      <c r="E236" s="235">
        <v>575.70000000000005</v>
      </c>
      <c r="F236" s="276"/>
    </row>
    <row r="237" spans="2:6" ht="15">
      <c r="B237" s="234" t="s">
        <v>2747</v>
      </c>
      <c r="C237" s="239">
        <v>-43375</v>
      </c>
      <c r="D237" s="235">
        <v>4453.7188999999998</v>
      </c>
      <c r="E237" s="235">
        <v>4760</v>
      </c>
      <c r="F237" s="276"/>
    </row>
    <row r="238" spans="2:6" ht="15">
      <c r="B238" s="234" t="s">
        <v>2762</v>
      </c>
      <c r="C238" s="239">
        <v>-205200</v>
      </c>
      <c r="D238" s="235">
        <v>311.51060000000001</v>
      </c>
      <c r="E238" s="235">
        <v>343.8</v>
      </c>
      <c r="F238" s="276"/>
    </row>
    <row r="239" spans="2:6" ht="15">
      <c r="B239" s="234" t="s">
        <v>2769</v>
      </c>
      <c r="C239" s="239">
        <v>-8100</v>
      </c>
      <c r="D239" s="235">
        <v>311.18889999999999</v>
      </c>
      <c r="E239" s="235">
        <v>317.55</v>
      </c>
      <c r="F239" s="276"/>
    </row>
    <row r="240" spans="2:6" ht="15">
      <c r="B240" s="234" t="s">
        <v>2777</v>
      </c>
      <c r="C240" s="239">
        <v>-1426250</v>
      </c>
      <c r="D240" s="235">
        <v>553.04089999999997</v>
      </c>
      <c r="E240" s="235">
        <v>593.5</v>
      </c>
      <c r="F240" s="276"/>
    </row>
    <row r="241" spans="2:6" ht="15">
      <c r="B241" s="234" t="s">
        <v>2782</v>
      </c>
      <c r="C241" s="239">
        <v>-7500</v>
      </c>
      <c r="D241" s="235">
        <v>4445.8507</v>
      </c>
      <c r="E241" s="235">
        <v>4519.3</v>
      </c>
      <c r="F241" s="276"/>
    </row>
    <row r="242" spans="2:6" ht="15">
      <c r="B242" s="234" t="s">
        <v>2789</v>
      </c>
      <c r="C242" s="239">
        <v>-56225</v>
      </c>
      <c r="D242" s="235">
        <v>1275.5530000000001</v>
      </c>
      <c r="E242" s="235">
        <v>1314.15</v>
      </c>
      <c r="F242" s="276"/>
    </row>
    <row r="243" spans="2:6" ht="15">
      <c r="B243" s="234" t="s">
        <v>2791</v>
      </c>
      <c r="C243" s="239">
        <v>-294500</v>
      </c>
      <c r="D243" s="235">
        <v>1701.2113999999999</v>
      </c>
      <c r="E243" s="235">
        <v>1770.45</v>
      </c>
      <c r="F243" s="276"/>
    </row>
    <row r="244" spans="2:6" ht="15">
      <c r="B244" s="234" t="s">
        <v>2879</v>
      </c>
      <c r="C244" s="239">
        <v>-277200</v>
      </c>
      <c r="D244" s="235">
        <v>1113.6631</v>
      </c>
      <c r="E244" s="235">
        <v>1130.05</v>
      </c>
      <c r="F244" s="276"/>
    </row>
    <row r="245" spans="2:6" ht="15">
      <c r="B245" s="234" t="s">
        <v>2794</v>
      </c>
      <c r="C245" s="239">
        <v>-528000</v>
      </c>
      <c r="D245" s="235">
        <v>1620.4996000000001</v>
      </c>
      <c r="E245" s="235">
        <v>1622.1</v>
      </c>
      <c r="F245" s="276"/>
    </row>
    <row r="246" spans="2:6" ht="15">
      <c r="B246" s="234" t="s">
        <v>2799</v>
      </c>
      <c r="C246" s="239">
        <v>-102300</v>
      </c>
      <c r="D246" s="235">
        <v>2520.5527000000002</v>
      </c>
      <c r="E246" s="235">
        <v>2697.85</v>
      </c>
      <c r="F246" s="276"/>
    </row>
    <row r="247" spans="2:6" ht="15">
      <c r="B247" s="234" t="s">
        <v>2880</v>
      </c>
      <c r="C247" s="239">
        <v>-351600</v>
      </c>
      <c r="D247" s="235">
        <v>2645.9684000000002</v>
      </c>
      <c r="E247" s="235">
        <v>2706.6</v>
      </c>
      <c r="F247" s="276"/>
    </row>
    <row r="248" spans="2:6" ht="15">
      <c r="B248" s="234" t="s">
        <v>2881</v>
      </c>
      <c r="C248" s="239">
        <v>-1263625</v>
      </c>
      <c r="D248" s="235">
        <v>920.18219999999997</v>
      </c>
      <c r="E248" s="235">
        <v>958</v>
      </c>
      <c r="F248" s="276"/>
    </row>
    <row r="249" spans="2:6" ht="15">
      <c r="B249" s="234" t="s">
        <v>2819</v>
      </c>
      <c r="C249" s="239">
        <v>-218800</v>
      </c>
      <c r="D249" s="235">
        <v>1964.3989999999999</v>
      </c>
      <c r="E249" s="235">
        <v>1958.3</v>
      </c>
      <c r="F249" s="276"/>
    </row>
    <row r="250" spans="2:6" ht="15">
      <c r="B250" s="234" t="s">
        <v>2821</v>
      </c>
      <c r="C250" s="239">
        <v>-4800</v>
      </c>
      <c r="D250" s="235">
        <v>2057.8146000000002</v>
      </c>
      <c r="E250" s="235">
        <v>2091.6999999999998</v>
      </c>
      <c r="F250" s="276"/>
    </row>
    <row r="251" spans="2:6" ht="15">
      <c r="B251" s="234" t="s">
        <v>2823</v>
      </c>
      <c r="C251" s="239">
        <v>-467500</v>
      </c>
      <c r="D251" s="235">
        <v>724.87609999999995</v>
      </c>
      <c r="E251" s="235">
        <v>769.95</v>
      </c>
      <c r="F251" s="276"/>
    </row>
    <row r="252" spans="2:6" ht="15">
      <c r="B252" s="234" t="s">
        <v>2827</v>
      </c>
      <c r="C252" s="239">
        <v>-130800</v>
      </c>
      <c r="D252" s="235">
        <v>493.73219999999998</v>
      </c>
      <c r="E252" s="235">
        <v>509.85</v>
      </c>
      <c r="F252" s="276"/>
    </row>
    <row r="253" spans="2:6" ht="15">
      <c r="B253" s="234" t="s">
        <v>2828</v>
      </c>
      <c r="C253" s="239">
        <v>-54100</v>
      </c>
      <c r="D253" s="235">
        <v>8937.6422000000002</v>
      </c>
      <c r="E253" s="235">
        <v>9033.2000000000007</v>
      </c>
      <c r="F253" s="276"/>
    </row>
    <row r="254" spans="2:6" ht="15">
      <c r="B254" s="234" t="s">
        <v>2882</v>
      </c>
      <c r="C254" s="239">
        <v>-74250</v>
      </c>
      <c r="D254" s="235">
        <v>2575.4458</v>
      </c>
      <c r="E254" s="235">
        <v>2746.6</v>
      </c>
      <c r="F254" s="276"/>
    </row>
    <row r="255" spans="2:6" ht="15">
      <c r="B255" s="234" t="s">
        <v>2853</v>
      </c>
      <c r="C255" s="239">
        <v>-38775</v>
      </c>
      <c r="D255" s="235">
        <v>2832.7575000000002</v>
      </c>
      <c r="E255" s="235">
        <v>2797.25</v>
      </c>
      <c r="F255" s="276"/>
    </row>
    <row r="256" spans="2:6" ht="15">
      <c r="B256" s="234" t="s">
        <v>2856</v>
      </c>
      <c r="C256" s="239">
        <v>-7000</v>
      </c>
      <c r="D256" s="235">
        <v>1015.8568</v>
      </c>
      <c r="E256" s="235">
        <v>1051.8</v>
      </c>
      <c r="F256" s="276"/>
    </row>
    <row r="257" spans="2:6" ht="15">
      <c r="B257" s="234" t="s">
        <v>2883</v>
      </c>
      <c r="C257" s="239">
        <v>-126600</v>
      </c>
      <c r="D257" s="235">
        <v>3323.3022000000001</v>
      </c>
      <c r="E257" s="235">
        <v>3417.3</v>
      </c>
      <c r="F257" s="276"/>
    </row>
    <row r="258" spans="2:6" ht="15">
      <c r="B258" s="234" t="s">
        <v>2860</v>
      </c>
      <c r="C258" s="239">
        <v>-42300</v>
      </c>
      <c r="D258" s="235">
        <v>810.19219999999996</v>
      </c>
      <c r="E258" s="235">
        <v>822.05</v>
      </c>
      <c r="F258" s="276"/>
    </row>
    <row r="259" spans="2:6" ht="15">
      <c r="B259" s="234" t="s">
        <v>2861</v>
      </c>
      <c r="C259" s="239">
        <v>-88350</v>
      </c>
      <c r="D259" s="235">
        <v>441.36739999999998</v>
      </c>
      <c r="E259" s="235">
        <v>443.05</v>
      </c>
      <c r="F259" s="276"/>
    </row>
    <row r="260" spans="2:6" ht="15">
      <c r="B260" s="234" t="s">
        <v>2862</v>
      </c>
      <c r="C260" s="239">
        <v>-1728000</v>
      </c>
      <c r="D260" s="235">
        <v>222.60220000000001</v>
      </c>
      <c r="E260" s="235">
        <v>226.25</v>
      </c>
      <c r="F260" s="276"/>
    </row>
    <row r="261" spans="2:6" ht="15">
      <c r="B261" s="234" t="s">
        <v>2864</v>
      </c>
      <c r="C261" s="239">
        <v>-444000</v>
      </c>
      <c r="D261" s="235">
        <v>1055.5219</v>
      </c>
      <c r="E261" s="235">
        <v>1085.8</v>
      </c>
      <c r="F261" s="276"/>
    </row>
    <row r="262" spans="2:6" ht="15">
      <c r="B262" s="234" t="s">
        <v>2866</v>
      </c>
      <c r="C262" s="239">
        <v>-6750</v>
      </c>
      <c r="D262" s="235">
        <v>2614.8270000000002</v>
      </c>
      <c r="E262" s="235">
        <v>2667.55</v>
      </c>
      <c r="F262" s="276"/>
    </row>
    <row r="263" spans="2:6" ht="15">
      <c r="B263" s="234" t="s">
        <v>2870</v>
      </c>
      <c r="C263" s="239">
        <v>-20400</v>
      </c>
      <c r="D263" s="235">
        <v>6834.0508</v>
      </c>
      <c r="E263" s="235">
        <v>7135.55</v>
      </c>
      <c r="F263" s="276"/>
    </row>
    <row r="264" spans="2:6" ht="15">
      <c r="B264" s="234" t="s">
        <v>2871</v>
      </c>
      <c r="C264" s="239">
        <v>-410000</v>
      </c>
      <c r="D264" s="235">
        <v>879.4162</v>
      </c>
      <c r="E264" s="235">
        <v>937.9</v>
      </c>
      <c r="F264" s="276"/>
    </row>
    <row r="265" spans="2:6" ht="15">
      <c r="B265" s="234" t="s">
        <v>2872</v>
      </c>
      <c r="C265" s="239">
        <v>-670800</v>
      </c>
      <c r="D265" s="235">
        <v>768.29650000000004</v>
      </c>
      <c r="E265" s="235">
        <v>793.55</v>
      </c>
      <c r="F265" s="277"/>
    </row>
    <row r="269" spans="2:6" ht="15">
      <c r="B269" s="303" t="s">
        <v>3176</v>
      </c>
      <c r="C269" s="279">
        <v>0.18229999999999999</v>
      </c>
    </row>
    <row r="272" spans="2:6" ht="15">
      <c r="B272" s="280" t="s">
        <v>2887</v>
      </c>
      <c r="C272" s="281"/>
    </row>
    <row r="273" spans="2:3" ht="15">
      <c r="B273" s="280"/>
      <c r="C273" s="281"/>
    </row>
    <row r="274" spans="2:3" ht="15.75">
      <c r="B274" s="304" t="s">
        <v>2885</v>
      </c>
      <c r="C274" s="206" t="s">
        <v>3170</v>
      </c>
    </row>
    <row r="275" spans="2:3" ht="15">
      <c r="B275" s="234" t="s">
        <v>2888</v>
      </c>
      <c r="C275" s="284">
        <v>943</v>
      </c>
    </row>
    <row r="276" spans="2:3" ht="15">
      <c r="B276" s="234" t="s">
        <v>2889</v>
      </c>
      <c r="C276" s="284">
        <v>4</v>
      </c>
    </row>
    <row r="277" spans="2:3" ht="15">
      <c r="B277" s="234" t="s">
        <v>2890</v>
      </c>
      <c r="C277" s="284">
        <v>6</v>
      </c>
    </row>
    <row r="278" spans="2:3" ht="15">
      <c r="B278" s="234" t="s">
        <v>2891</v>
      </c>
      <c r="C278" s="284">
        <v>6</v>
      </c>
    </row>
    <row r="279" spans="2:3" ht="15">
      <c r="B279" s="234" t="s">
        <v>2892</v>
      </c>
      <c r="C279" s="284">
        <v>625</v>
      </c>
    </row>
    <row r="280" spans="2:3" ht="15">
      <c r="B280" s="234" t="s">
        <v>2895</v>
      </c>
      <c r="C280" s="284">
        <v>540</v>
      </c>
    </row>
    <row r="281" spans="2:3" ht="15">
      <c r="B281" s="234" t="s">
        <v>2900</v>
      </c>
      <c r="C281" s="284">
        <v>449</v>
      </c>
    </row>
    <row r="282" spans="2:3" ht="15">
      <c r="B282" s="234" t="s">
        <v>2901</v>
      </c>
      <c r="C282" s="284">
        <v>1219</v>
      </c>
    </row>
    <row r="283" spans="2:3" ht="15">
      <c r="B283" s="234" t="s">
        <v>2902</v>
      </c>
      <c r="C283" s="284">
        <v>906</v>
      </c>
    </row>
    <row r="284" spans="2:3" ht="15">
      <c r="B284" s="234" t="s">
        <v>2903</v>
      </c>
      <c r="C284" s="284">
        <v>1056</v>
      </c>
    </row>
    <row r="285" spans="2:3" ht="15">
      <c r="B285" s="234" t="s">
        <v>2904</v>
      </c>
      <c r="C285" s="284">
        <v>479</v>
      </c>
    </row>
    <row r="286" spans="2:3" ht="15">
      <c r="B286" s="234" t="s">
        <v>2906</v>
      </c>
      <c r="C286" s="284">
        <v>48</v>
      </c>
    </row>
    <row r="287" spans="2:3" ht="15">
      <c r="B287" s="234" t="s">
        <v>2907</v>
      </c>
      <c r="C287" s="284">
        <v>11</v>
      </c>
    </row>
    <row r="288" spans="2:3" ht="15">
      <c r="B288" s="234" t="s">
        <v>2910</v>
      </c>
      <c r="C288" s="284">
        <v>773</v>
      </c>
    </row>
    <row r="289" spans="2:3" ht="15">
      <c r="B289" s="234" t="s">
        <v>2915</v>
      </c>
      <c r="C289" s="284">
        <v>69</v>
      </c>
    </row>
    <row r="290" spans="2:3" ht="15">
      <c r="B290" s="234" t="s">
        <v>2916</v>
      </c>
      <c r="C290" s="284">
        <v>564</v>
      </c>
    </row>
    <row r="291" spans="2:3" ht="15">
      <c r="B291" s="234" t="s">
        <v>2931</v>
      </c>
      <c r="C291" s="284">
        <v>263</v>
      </c>
    </row>
    <row r="292" spans="2:3" ht="15">
      <c r="B292" s="234" t="s">
        <v>2932</v>
      </c>
      <c r="C292" s="284">
        <v>87</v>
      </c>
    </row>
    <row r="293" spans="2:3" ht="15">
      <c r="B293" s="234" t="s">
        <v>2937</v>
      </c>
      <c r="C293" s="284">
        <v>399</v>
      </c>
    </row>
    <row r="294" spans="2:3" ht="15">
      <c r="B294" s="234" t="s">
        <v>2938</v>
      </c>
      <c r="C294" s="284">
        <v>3</v>
      </c>
    </row>
    <row r="295" spans="2:3" ht="15">
      <c r="B295" s="234" t="s">
        <v>2953</v>
      </c>
      <c r="C295" s="284">
        <v>304</v>
      </c>
    </row>
    <row r="296" spans="2:3" ht="15">
      <c r="B296" s="234" t="s">
        <v>2955</v>
      </c>
      <c r="C296" s="284">
        <v>81</v>
      </c>
    </row>
    <row r="297" spans="2:3" ht="15">
      <c r="B297" s="234" t="s">
        <v>2960</v>
      </c>
      <c r="C297" s="284">
        <v>128</v>
      </c>
    </row>
    <row r="298" spans="2:3" ht="15">
      <c r="B298" s="234" t="s">
        <v>2962</v>
      </c>
      <c r="C298" s="284">
        <v>9</v>
      </c>
    </row>
    <row r="299" spans="2:3" ht="15">
      <c r="B299" s="234" t="s">
        <v>2963</v>
      </c>
      <c r="C299" s="284">
        <v>1141</v>
      </c>
    </row>
    <row r="300" spans="2:3" ht="15">
      <c r="B300" s="234" t="s">
        <v>2965</v>
      </c>
      <c r="C300" s="284">
        <v>12</v>
      </c>
    </row>
    <row r="301" spans="2:3" ht="15">
      <c r="B301" s="234" t="s">
        <v>2967</v>
      </c>
      <c r="C301" s="284">
        <v>384</v>
      </c>
    </row>
    <row r="302" spans="2:3" ht="15">
      <c r="B302" s="234" t="s">
        <v>2969</v>
      </c>
      <c r="C302" s="284">
        <v>117</v>
      </c>
    </row>
    <row r="303" spans="2:3" ht="15">
      <c r="B303" s="234" t="s">
        <v>2977</v>
      </c>
      <c r="C303" s="284">
        <v>90</v>
      </c>
    </row>
    <row r="304" spans="2:3" ht="15">
      <c r="B304" s="234" t="s">
        <v>2982</v>
      </c>
      <c r="C304" s="284">
        <v>25</v>
      </c>
    </row>
    <row r="305" spans="2:3" ht="15">
      <c r="B305" s="234" t="s">
        <v>2992</v>
      </c>
      <c r="C305" s="284">
        <v>1</v>
      </c>
    </row>
    <row r="306" spans="2:3" ht="15">
      <c r="B306" s="234" t="s">
        <v>2993</v>
      </c>
      <c r="C306" s="284">
        <v>378</v>
      </c>
    </row>
    <row r="307" spans="2:3" ht="15">
      <c r="B307" s="234" t="s">
        <v>2995</v>
      </c>
      <c r="C307" s="284">
        <v>1</v>
      </c>
    </row>
    <row r="308" spans="2:3" ht="15">
      <c r="B308" s="234" t="s">
        <v>3014</v>
      </c>
      <c r="C308" s="284">
        <v>567</v>
      </c>
    </row>
    <row r="309" spans="2:3" ht="15">
      <c r="B309" s="234" t="s">
        <v>3036</v>
      </c>
      <c r="C309" s="284">
        <v>200</v>
      </c>
    </row>
    <row r="310" spans="2:3" ht="15">
      <c r="B310" s="234" t="s">
        <v>3043</v>
      </c>
      <c r="C310" s="284">
        <v>24</v>
      </c>
    </row>
    <row r="311" spans="2:3" ht="15">
      <c r="B311" s="234" t="s">
        <v>3048</v>
      </c>
      <c r="C311" s="284">
        <v>67</v>
      </c>
    </row>
    <row r="312" spans="2:3" ht="15">
      <c r="B312" s="234" t="s">
        <v>3052</v>
      </c>
      <c r="C312" s="284">
        <v>6</v>
      </c>
    </row>
    <row r="313" spans="2:3" ht="15">
      <c r="B313" s="234" t="s">
        <v>3058</v>
      </c>
      <c r="C313" s="284">
        <v>137</v>
      </c>
    </row>
    <row r="314" spans="2:3" ht="15">
      <c r="B314" s="234" t="s">
        <v>3059</v>
      </c>
      <c r="C314" s="284">
        <v>23</v>
      </c>
    </row>
    <row r="315" spans="2:3" ht="15">
      <c r="B315" s="234" t="s">
        <v>3177</v>
      </c>
      <c r="C315" s="284">
        <v>51</v>
      </c>
    </row>
    <row r="316" spans="2:3" ht="15">
      <c r="B316" s="234" t="s">
        <v>3084</v>
      </c>
      <c r="C316" s="284">
        <v>6</v>
      </c>
    </row>
    <row r="317" spans="2:3" ht="15">
      <c r="B317" s="234" t="s">
        <v>3088</v>
      </c>
      <c r="C317" s="284">
        <v>23</v>
      </c>
    </row>
    <row r="318" spans="2:3" ht="15">
      <c r="B318" s="234" t="s">
        <v>3089</v>
      </c>
      <c r="C318" s="284">
        <v>86</v>
      </c>
    </row>
    <row r="319" spans="2:3" ht="15">
      <c r="B319" s="234" t="s">
        <v>3102</v>
      </c>
      <c r="C319" s="284">
        <v>35</v>
      </c>
    </row>
    <row r="320" spans="2:3" ht="15">
      <c r="B320" s="234" t="s">
        <v>3106</v>
      </c>
      <c r="C320" s="284">
        <v>301</v>
      </c>
    </row>
    <row r="321" spans="2:3" ht="15">
      <c r="B321" s="234" t="s">
        <v>3107</v>
      </c>
      <c r="C321" s="284">
        <v>2</v>
      </c>
    </row>
    <row r="322" spans="2:3" ht="15">
      <c r="B322" s="234" t="s">
        <v>3135</v>
      </c>
      <c r="C322" s="284">
        <v>5</v>
      </c>
    </row>
    <row r="323" spans="2:3" ht="15">
      <c r="B323" s="234" t="s">
        <v>3143</v>
      </c>
      <c r="C323" s="284">
        <v>1</v>
      </c>
    </row>
    <row r="324" spans="2:3" ht="15">
      <c r="B324" s="234" t="s">
        <v>3149</v>
      </c>
      <c r="C324" s="284">
        <v>18</v>
      </c>
    </row>
    <row r="325" spans="2:3" ht="15">
      <c r="B325" s="234" t="s">
        <v>3154</v>
      </c>
      <c r="C325" s="284">
        <v>28</v>
      </c>
    </row>
    <row r="326" spans="2:3" ht="15">
      <c r="B326" s="234" t="s">
        <v>3159</v>
      </c>
      <c r="C326" s="284">
        <v>10</v>
      </c>
    </row>
    <row r="329" spans="2:3" ht="15.75">
      <c r="B329" s="304" t="s">
        <v>3178</v>
      </c>
      <c r="C329" s="206" t="s">
        <v>3170</v>
      </c>
    </row>
    <row r="330" spans="2:3" ht="15">
      <c r="B330" s="234" t="s">
        <v>2888</v>
      </c>
      <c r="C330" s="284">
        <v>943</v>
      </c>
    </row>
    <row r="331" spans="2:3" ht="15">
      <c r="B331" s="234" t="s">
        <v>2889</v>
      </c>
      <c r="C331" s="284">
        <v>4</v>
      </c>
    </row>
    <row r="332" spans="2:3" ht="15">
      <c r="B332" s="234" t="s">
        <v>2890</v>
      </c>
      <c r="C332" s="284">
        <v>6</v>
      </c>
    </row>
    <row r="333" spans="2:3" ht="15">
      <c r="B333" s="234" t="s">
        <v>2891</v>
      </c>
      <c r="C333" s="284">
        <v>6</v>
      </c>
    </row>
    <row r="334" spans="2:3" ht="15">
      <c r="B334" s="234" t="s">
        <v>2892</v>
      </c>
      <c r="C334" s="284">
        <v>625</v>
      </c>
    </row>
    <row r="335" spans="2:3" ht="15">
      <c r="B335" s="234" t="s">
        <v>2895</v>
      </c>
      <c r="C335" s="284">
        <v>540</v>
      </c>
    </row>
    <row r="336" spans="2:3" ht="15">
      <c r="B336" s="234" t="s">
        <v>2900</v>
      </c>
      <c r="C336" s="284">
        <v>449</v>
      </c>
    </row>
    <row r="337" spans="2:3" ht="15">
      <c r="B337" s="234" t="s">
        <v>2901</v>
      </c>
      <c r="C337" s="284">
        <v>1219</v>
      </c>
    </row>
    <row r="338" spans="2:3" ht="15">
      <c r="B338" s="234" t="s">
        <v>2902</v>
      </c>
      <c r="C338" s="284">
        <v>906</v>
      </c>
    </row>
    <row r="339" spans="2:3" ht="15">
      <c r="B339" s="234" t="s">
        <v>2903</v>
      </c>
      <c r="C339" s="284">
        <v>1056</v>
      </c>
    </row>
    <row r="340" spans="2:3" ht="15">
      <c r="B340" s="234" t="s">
        <v>2904</v>
      </c>
      <c r="C340" s="284">
        <v>479</v>
      </c>
    </row>
    <row r="341" spans="2:3" ht="15">
      <c r="B341" s="234" t="s">
        <v>2906</v>
      </c>
      <c r="C341" s="284">
        <v>48</v>
      </c>
    </row>
    <row r="342" spans="2:3" ht="15">
      <c r="B342" s="234" t="s">
        <v>2907</v>
      </c>
      <c r="C342" s="284">
        <v>11</v>
      </c>
    </row>
    <row r="343" spans="2:3" ht="15">
      <c r="B343" s="234" t="s">
        <v>2910</v>
      </c>
      <c r="C343" s="284">
        <v>773</v>
      </c>
    </row>
    <row r="344" spans="2:3" ht="15">
      <c r="B344" s="234" t="s">
        <v>2915</v>
      </c>
      <c r="C344" s="284">
        <v>69</v>
      </c>
    </row>
    <row r="345" spans="2:3" ht="15">
      <c r="B345" s="234" t="s">
        <v>2916</v>
      </c>
      <c r="C345" s="284">
        <v>564</v>
      </c>
    </row>
    <row r="346" spans="2:3" ht="15">
      <c r="B346" s="234" t="s">
        <v>2931</v>
      </c>
      <c r="C346" s="284">
        <v>263</v>
      </c>
    </row>
    <row r="347" spans="2:3" ht="15">
      <c r="B347" s="234" t="s">
        <v>2932</v>
      </c>
      <c r="C347" s="284">
        <v>87</v>
      </c>
    </row>
    <row r="348" spans="2:3" ht="15">
      <c r="B348" s="234" t="s">
        <v>2937</v>
      </c>
      <c r="C348" s="284">
        <v>399</v>
      </c>
    </row>
    <row r="349" spans="2:3" ht="15">
      <c r="B349" s="234" t="s">
        <v>2938</v>
      </c>
      <c r="C349" s="284">
        <v>3</v>
      </c>
    </row>
    <row r="350" spans="2:3" ht="15">
      <c r="B350" s="234" t="s">
        <v>2953</v>
      </c>
      <c r="C350" s="284">
        <v>304</v>
      </c>
    </row>
    <row r="351" spans="2:3" ht="15">
      <c r="B351" s="234" t="s">
        <v>2955</v>
      </c>
      <c r="C351" s="284">
        <v>81</v>
      </c>
    </row>
    <row r="352" spans="2:3" ht="15">
      <c r="B352" s="234" t="s">
        <v>2960</v>
      </c>
      <c r="C352" s="284">
        <v>128</v>
      </c>
    </row>
    <row r="353" spans="2:3" ht="15">
      <c r="B353" s="234" t="s">
        <v>2962</v>
      </c>
      <c r="C353" s="284">
        <v>9</v>
      </c>
    </row>
    <row r="354" spans="2:3" ht="15">
      <c r="B354" s="234" t="s">
        <v>2963</v>
      </c>
      <c r="C354" s="284">
        <v>1141</v>
      </c>
    </row>
    <row r="355" spans="2:3" ht="15">
      <c r="B355" s="234" t="s">
        <v>2965</v>
      </c>
      <c r="C355" s="284">
        <v>12</v>
      </c>
    </row>
    <row r="356" spans="2:3" ht="15">
      <c r="B356" s="234" t="s">
        <v>2967</v>
      </c>
      <c r="C356" s="284">
        <v>384</v>
      </c>
    </row>
    <row r="357" spans="2:3" ht="15">
      <c r="B357" s="234" t="s">
        <v>2969</v>
      </c>
      <c r="C357" s="284">
        <v>117</v>
      </c>
    </row>
    <row r="358" spans="2:3" ht="15">
      <c r="B358" s="234" t="s">
        <v>2977</v>
      </c>
      <c r="C358" s="284">
        <v>90</v>
      </c>
    </row>
    <row r="359" spans="2:3" ht="15">
      <c r="B359" s="234" t="s">
        <v>2982</v>
      </c>
      <c r="C359" s="284">
        <v>25</v>
      </c>
    </row>
    <row r="360" spans="2:3" ht="15">
      <c r="B360" s="234" t="s">
        <v>2992</v>
      </c>
      <c r="C360" s="284">
        <v>1</v>
      </c>
    </row>
    <row r="361" spans="2:3" ht="15">
      <c r="B361" s="234" t="s">
        <v>2993</v>
      </c>
      <c r="C361" s="284">
        <v>378</v>
      </c>
    </row>
    <row r="362" spans="2:3" ht="15">
      <c r="B362" s="234" t="s">
        <v>2995</v>
      </c>
      <c r="C362" s="284">
        <v>1</v>
      </c>
    </row>
    <row r="363" spans="2:3" ht="15">
      <c r="B363" s="234" t="s">
        <v>3014</v>
      </c>
      <c r="C363" s="284">
        <v>567</v>
      </c>
    </row>
    <row r="364" spans="2:3" ht="15">
      <c r="B364" s="234" t="s">
        <v>3036</v>
      </c>
      <c r="C364" s="284">
        <v>200</v>
      </c>
    </row>
    <row r="365" spans="2:3" ht="15">
      <c r="B365" s="234" t="s">
        <v>3043</v>
      </c>
      <c r="C365" s="284">
        <v>24</v>
      </c>
    </row>
    <row r="366" spans="2:3" ht="15">
      <c r="B366" s="234" t="s">
        <v>3048</v>
      </c>
      <c r="C366" s="284">
        <v>67</v>
      </c>
    </row>
    <row r="367" spans="2:3" ht="15">
      <c r="B367" s="234" t="s">
        <v>3052</v>
      </c>
      <c r="C367" s="284">
        <v>6</v>
      </c>
    </row>
    <row r="368" spans="2:3" ht="15">
      <c r="B368" s="234" t="s">
        <v>3058</v>
      </c>
      <c r="C368" s="284">
        <v>137</v>
      </c>
    </row>
    <row r="369" spans="2:3" ht="15">
      <c r="B369" s="234" t="s">
        <v>3059</v>
      </c>
      <c r="C369" s="284">
        <v>23</v>
      </c>
    </row>
    <row r="370" spans="2:3" ht="15">
      <c r="B370" s="234" t="s">
        <v>3177</v>
      </c>
      <c r="C370" s="284">
        <v>51</v>
      </c>
    </row>
    <row r="371" spans="2:3" ht="15">
      <c r="B371" s="234" t="s">
        <v>3084</v>
      </c>
      <c r="C371" s="284">
        <v>6</v>
      </c>
    </row>
    <row r="372" spans="2:3" ht="15">
      <c r="B372" s="234" t="s">
        <v>3088</v>
      </c>
      <c r="C372" s="284">
        <v>23</v>
      </c>
    </row>
    <row r="373" spans="2:3" ht="15">
      <c r="B373" s="234" t="s">
        <v>3089</v>
      </c>
      <c r="C373" s="284">
        <v>86</v>
      </c>
    </row>
    <row r="374" spans="2:3" ht="15">
      <c r="B374" s="234" t="s">
        <v>3102</v>
      </c>
      <c r="C374" s="284">
        <v>35</v>
      </c>
    </row>
    <row r="375" spans="2:3" ht="15">
      <c r="B375" s="234" t="s">
        <v>3106</v>
      </c>
      <c r="C375" s="284">
        <v>301</v>
      </c>
    </row>
    <row r="376" spans="2:3" ht="15">
      <c r="B376" s="234" t="s">
        <v>3107</v>
      </c>
      <c r="C376" s="284">
        <v>2</v>
      </c>
    </row>
    <row r="377" spans="2:3" ht="15">
      <c r="B377" s="234" t="s">
        <v>3135</v>
      </c>
      <c r="C377" s="284">
        <v>5</v>
      </c>
    </row>
    <row r="378" spans="2:3" ht="15">
      <c r="B378" s="234" t="s">
        <v>3143</v>
      </c>
      <c r="C378" s="284">
        <v>1</v>
      </c>
    </row>
    <row r="379" spans="2:3" ht="15">
      <c r="B379" s="234" t="s">
        <v>3149</v>
      </c>
      <c r="C379" s="284">
        <v>18</v>
      </c>
    </row>
    <row r="380" spans="2:3" ht="15">
      <c r="B380" s="234" t="s">
        <v>3154</v>
      </c>
      <c r="C380" s="284">
        <v>28</v>
      </c>
    </row>
    <row r="381" spans="2:3" ht="15">
      <c r="B381" s="234" t="s">
        <v>3159</v>
      </c>
      <c r="C381" s="284">
        <v>10</v>
      </c>
    </row>
    <row r="384" spans="2:3" ht="15.75">
      <c r="B384" s="282" t="s">
        <v>3161</v>
      </c>
      <c r="C384" s="283" t="s">
        <v>3162</v>
      </c>
    </row>
    <row r="385" spans="2:3" ht="15">
      <c r="B385" s="234" t="s">
        <v>2888</v>
      </c>
      <c r="C385" s="235">
        <v>835446622.68000007</v>
      </c>
    </row>
    <row r="386" spans="2:3" ht="15">
      <c r="B386" s="234" t="s">
        <v>2889</v>
      </c>
      <c r="C386" s="235">
        <v>3428640</v>
      </c>
    </row>
    <row r="387" spans="2:3" ht="15">
      <c r="B387" s="234" t="s">
        <v>2890</v>
      </c>
      <c r="C387" s="235">
        <v>7645017.5999999996</v>
      </c>
    </row>
    <row r="388" spans="2:3" ht="15">
      <c r="B388" s="234" t="s">
        <v>2891</v>
      </c>
      <c r="C388" s="235">
        <v>4752499.95</v>
      </c>
    </row>
    <row r="389" spans="2:3" ht="15">
      <c r="B389" s="234" t="s">
        <v>2892</v>
      </c>
      <c r="C389" s="235">
        <v>473798919.23000002</v>
      </c>
    </row>
    <row r="390" spans="2:3" ht="15">
      <c r="B390" s="234" t="s">
        <v>2895</v>
      </c>
      <c r="C390" s="235">
        <v>479960241.67999995</v>
      </c>
    </row>
    <row r="391" spans="2:3" ht="15">
      <c r="B391" s="234" t="s">
        <v>2900</v>
      </c>
      <c r="C391" s="235">
        <v>339161974.25999999</v>
      </c>
    </row>
    <row r="392" spans="2:3" ht="15">
      <c r="B392" s="234" t="s">
        <v>2901</v>
      </c>
      <c r="C392" s="235">
        <v>961681991.61000001</v>
      </c>
    </row>
    <row r="393" spans="2:3" ht="15">
      <c r="B393" s="234" t="s">
        <v>2902</v>
      </c>
      <c r="C393" s="235">
        <v>581974886.54999995</v>
      </c>
    </row>
    <row r="394" spans="2:3" ht="15">
      <c r="B394" s="234" t="s">
        <v>2903</v>
      </c>
      <c r="C394" s="235">
        <v>1328240522.4000001</v>
      </c>
    </row>
    <row r="395" spans="2:3" ht="15">
      <c r="B395" s="234" t="s">
        <v>2904</v>
      </c>
      <c r="C395" s="235">
        <v>475464095.91000003</v>
      </c>
    </row>
    <row r="396" spans="2:3" ht="15">
      <c r="B396" s="234" t="s">
        <v>2906</v>
      </c>
      <c r="C396" s="235">
        <v>68124383.879999995</v>
      </c>
    </row>
    <row r="397" spans="2:3" ht="15">
      <c r="B397" s="234" t="s">
        <v>2907</v>
      </c>
      <c r="C397" s="235">
        <v>17536906.079999998</v>
      </c>
    </row>
    <row r="398" spans="2:3" ht="15">
      <c r="B398" s="234" t="s">
        <v>2910</v>
      </c>
      <c r="C398" s="235">
        <v>598132666.91999996</v>
      </c>
    </row>
    <row r="399" spans="2:3" ht="15">
      <c r="B399" s="234" t="s">
        <v>2915</v>
      </c>
      <c r="C399" s="235">
        <v>105523524.07000001</v>
      </c>
    </row>
    <row r="400" spans="2:3" ht="15">
      <c r="B400" s="234" t="s">
        <v>2916</v>
      </c>
      <c r="C400" s="235">
        <v>559832067.21000004</v>
      </c>
    </row>
    <row r="401" spans="2:3" ht="15">
      <c r="B401" s="234" t="s">
        <v>2931</v>
      </c>
      <c r="C401" s="235">
        <v>321941390.25</v>
      </c>
    </row>
    <row r="402" spans="2:3" ht="15">
      <c r="B402" s="234" t="s">
        <v>2932</v>
      </c>
      <c r="C402" s="235">
        <v>71307727.340000004</v>
      </c>
    </row>
    <row r="403" spans="2:3" ht="15">
      <c r="B403" s="234" t="s">
        <v>2937</v>
      </c>
      <c r="C403" s="235">
        <v>678488148.72000003</v>
      </c>
    </row>
    <row r="404" spans="2:3" ht="15">
      <c r="B404" s="234" t="s">
        <v>2938</v>
      </c>
      <c r="C404" s="235">
        <v>3636570.06</v>
      </c>
    </row>
    <row r="405" spans="2:3" ht="15">
      <c r="B405" s="234" t="s">
        <v>2953</v>
      </c>
      <c r="C405" s="235">
        <v>487396343.66000003</v>
      </c>
    </row>
    <row r="406" spans="2:3" ht="15">
      <c r="B406" s="234" t="s">
        <v>2955</v>
      </c>
      <c r="C406" s="235">
        <v>177921336.15000001</v>
      </c>
    </row>
    <row r="407" spans="2:3" ht="15">
      <c r="B407" s="234" t="s">
        <v>2960</v>
      </c>
      <c r="C407" s="235">
        <v>382400697.60000002</v>
      </c>
    </row>
    <row r="408" spans="2:3" ht="15">
      <c r="B408" s="234" t="s">
        <v>2962</v>
      </c>
      <c r="C408" s="235">
        <v>9264599.6400000006</v>
      </c>
    </row>
    <row r="409" spans="2:3" ht="15">
      <c r="B409" s="234" t="s">
        <v>2963</v>
      </c>
      <c r="C409" s="235">
        <v>784213721.38</v>
      </c>
    </row>
    <row r="410" spans="2:3" ht="15">
      <c r="B410" s="234" t="s">
        <v>2965</v>
      </c>
      <c r="C410" s="235">
        <v>8013652.5199999996</v>
      </c>
    </row>
    <row r="411" spans="2:3" ht="15">
      <c r="B411" s="234" t="s">
        <v>2967</v>
      </c>
      <c r="C411" s="235">
        <v>419450301.81999999</v>
      </c>
    </row>
    <row r="412" spans="2:3" ht="15">
      <c r="B412" s="234" t="s">
        <v>2969</v>
      </c>
      <c r="C412" s="235">
        <v>256910355</v>
      </c>
    </row>
    <row r="413" spans="2:3" ht="15">
      <c r="B413" s="234" t="s">
        <v>2977</v>
      </c>
      <c r="C413" s="235">
        <v>121332889.23</v>
      </c>
    </row>
    <row r="414" spans="2:3" ht="15">
      <c r="B414" s="234" t="s">
        <v>2982</v>
      </c>
      <c r="C414" s="235">
        <v>25488630.27</v>
      </c>
    </row>
    <row r="415" spans="2:3" ht="15">
      <c r="B415" s="234" t="s">
        <v>2992</v>
      </c>
      <c r="C415" s="235">
        <v>696645</v>
      </c>
    </row>
    <row r="416" spans="2:3" ht="15">
      <c r="B416" s="234" t="s">
        <v>2993</v>
      </c>
      <c r="C416" s="235">
        <v>474900307.07999998</v>
      </c>
    </row>
    <row r="417" spans="2:3" ht="15">
      <c r="B417" s="234" t="s">
        <v>2995</v>
      </c>
      <c r="C417" s="235">
        <v>3005396.25</v>
      </c>
    </row>
    <row r="418" spans="2:3" ht="15">
      <c r="B418" s="234" t="s">
        <v>3014</v>
      </c>
      <c r="C418" s="235">
        <v>347182553.55000001</v>
      </c>
    </row>
    <row r="419" spans="2:3" ht="15">
      <c r="B419" s="234" t="s">
        <v>3036</v>
      </c>
      <c r="C419" s="235">
        <v>111491388</v>
      </c>
    </row>
    <row r="420" spans="2:3" ht="15">
      <c r="B420" s="234" t="s">
        <v>3043</v>
      </c>
      <c r="C420" s="235">
        <v>26642070.719999999</v>
      </c>
    </row>
    <row r="421" spans="2:3" ht="15">
      <c r="B421" s="234" t="s">
        <v>3048</v>
      </c>
      <c r="C421" s="235">
        <v>65483997.119999997</v>
      </c>
    </row>
    <row r="422" spans="2:3" ht="15">
      <c r="B422" s="234" t="s">
        <v>3052</v>
      </c>
      <c r="C422" s="235">
        <v>6500399.7599999998</v>
      </c>
    </row>
    <row r="423" spans="2:3" ht="15">
      <c r="B423" s="234" t="s">
        <v>3058</v>
      </c>
      <c r="C423" s="235">
        <v>179530451.50999999</v>
      </c>
    </row>
    <row r="424" spans="2:3" ht="15">
      <c r="B424" s="234" t="s">
        <v>3059</v>
      </c>
      <c r="C424" s="235">
        <v>24610252.77</v>
      </c>
    </row>
    <row r="425" spans="2:3" ht="15">
      <c r="B425" s="234" t="s">
        <v>3177</v>
      </c>
      <c r="C425" s="235">
        <v>40689948.879999995</v>
      </c>
    </row>
    <row r="426" spans="2:3" ht="15">
      <c r="B426" s="234" t="s">
        <v>3084</v>
      </c>
      <c r="C426" s="235">
        <v>7882918.0999999996</v>
      </c>
    </row>
    <row r="427" spans="2:3" ht="15">
      <c r="B427" s="234" t="s">
        <v>3088</v>
      </c>
      <c r="C427" s="235">
        <v>49843282.5</v>
      </c>
    </row>
    <row r="428" spans="2:3" ht="15">
      <c r="B428" s="234" t="s">
        <v>3089</v>
      </c>
      <c r="C428" s="235">
        <v>50060075.399999999</v>
      </c>
    </row>
    <row r="429" spans="2:3" ht="15">
      <c r="B429" s="234" t="s">
        <v>3102</v>
      </c>
      <c r="C429" s="235">
        <v>28386254.939999998</v>
      </c>
    </row>
    <row r="430" spans="2:3" ht="15">
      <c r="B430" s="234" t="s">
        <v>3106</v>
      </c>
      <c r="C430" s="235">
        <v>205140624.13999999</v>
      </c>
    </row>
    <row r="431" spans="2:3" ht="15">
      <c r="B431" s="234" t="s">
        <v>3107</v>
      </c>
      <c r="C431" s="235">
        <v>1026577.5</v>
      </c>
    </row>
    <row r="432" spans="2:3" ht="15">
      <c r="B432" s="234" t="s">
        <v>3135</v>
      </c>
      <c r="C432" s="235">
        <v>3043942.47</v>
      </c>
    </row>
    <row r="433" spans="2:3" ht="15">
      <c r="B433" s="234" t="s">
        <v>3143</v>
      </c>
      <c r="C433" s="235">
        <v>1223580</v>
      </c>
    </row>
    <row r="434" spans="2:3" ht="15">
      <c r="B434" s="234" t="s">
        <v>3149</v>
      </c>
      <c r="C434" s="235">
        <v>14570415</v>
      </c>
    </row>
    <row r="435" spans="2:3" ht="15">
      <c r="B435" s="234" t="s">
        <v>3154</v>
      </c>
      <c r="C435" s="235">
        <v>28940533.440000001</v>
      </c>
    </row>
    <row r="436" spans="2:3" ht="15">
      <c r="B436" s="234" t="s">
        <v>3159</v>
      </c>
      <c r="C436" s="235">
        <v>6546147.5</v>
      </c>
    </row>
    <row r="437" spans="2:3" ht="15.75">
      <c r="C437" s="285">
        <f>SUM(C385:C436)</f>
        <v>12265869085.299997</v>
      </c>
    </row>
    <row r="440" spans="2:3" ht="15.75">
      <c r="B440" s="282" t="s">
        <v>3163</v>
      </c>
      <c r="C440" s="283" t="s">
        <v>3162</v>
      </c>
    </row>
    <row r="441" spans="2:3" ht="15">
      <c r="B441" s="234" t="s">
        <v>2888</v>
      </c>
      <c r="C441" s="235">
        <v>763351418.80000007</v>
      </c>
    </row>
    <row r="442" spans="2:3" ht="15">
      <c r="B442" s="234" t="s">
        <v>2889</v>
      </c>
      <c r="C442" s="235">
        <v>3226532.26</v>
      </c>
    </row>
    <row r="443" spans="2:3" ht="15">
      <c r="B443" s="234" t="s">
        <v>2890</v>
      </c>
      <c r="C443" s="235">
        <v>7626881.7699999996</v>
      </c>
    </row>
    <row r="444" spans="2:3" ht="15">
      <c r="B444" s="234" t="s">
        <v>2891</v>
      </c>
      <c r="C444" s="235">
        <v>4755434.78</v>
      </c>
    </row>
    <row r="445" spans="2:3" ht="15">
      <c r="B445" s="234" t="s">
        <v>2892</v>
      </c>
      <c r="C445" s="235">
        <v>447953204.64999998</v>
      </c>
    </row>
    <row r="446" spans="2:3" ht="15">
      <c r="B446" s="234" t="s">
        <v>2895</v>
      </c>
      <c r="C446" s="235">
        <v>475057106.12</v>
      </c>
    </row>
    <row r="447" spans="2:3" ht="15">
      <c r="B447" s="234" t="s">
        <v>2900</v>
      </c>
      <c r="C447" s="235">
        <v>339692630.77999997</v>
      </c>
    </row>
    <row r="448" spans="2:3" ht="15">
      <c r="B448" s="234" t="s">
        <v>2901</v>
      </c>
      <c r="C448" s="235">
        <v>873876186.07000005</v>
      </c>
    </row>
    <row r="449" spans="2:3" ht="15">
      <c r="B449" s="234" t="s">
        <v>2902</v>
      </c>
      <c r="C449" s="235">
        <v>566888792.39999998</v>
      </c>
    </row>
    <row r="450" spans="2:3" ht="15">
      <c r="B450" s="234" t="s">
        <v>2903</v>
      </c>
      <c r="C450" s="235">
        <v>1308712633.8000002</v>
      </c>
    </row>
    <row r="451" spans="2:3" ht="15">
      <c r="B451" s="234" t="s">
        <v>2904</v>
      </c>
      <c r="C451" s="235">
        <v>452429884.60000002</v>
      </c>
    </row>
    <row r="452" spans="2:3" ht="15">
      <c r="B452" s="234" t="s">
        <v>2906</v>
      </c>
      <c r="C452" s="235">
        <v>65901889.640000001</v>
      </c>
    </row>
    <row r="453" spans="2:3" ht="15">
      <c r="B453" s="234" t="s">
        <v>2907</v>
      </c>
      <c r="C453" s="235">
        <v>15266401.060000001</v>
      </c>
    </row>
    <row r="454" spans="2:3" ht="15">
      <c r="B454" s="234" t="s">
        <v>2910</v>
      </c>
      <c r="C454" s="235">
        <v>583074886.45999992</v>
      </c>
    </row>
    <row r="455" spans="2:3" ht="15">
      <c r="B455" s="234" t="s">
        <v>2915</v>
      </c>
      <c r="C455" s="235">
        <v>107404015.42</v>
      </c>
    </row>
    <row r="456" spans="2:3" ht="15">
      <c r="B456" s="234" t="s">
        <v>2916</v>
      </c>
      <c r="C456" s="235">
        <v>509368421.49000001</v>
      </c>
    </row>
    <row r="457" spans="2:3" ht="15">
      <c r="B457" s="234" t="s">
        <v>2931</v>
      </c>
      <c r="C457" s="235">
        <v>298477473.94</v>
      </c>
    </row>
    <row r="458" spans="2:3" ht="15">
      <c r="B458" s="234" t="s">
        <v>2932</v>
      </c>
      <c r="C458" s="235">
        <v>68352983.170000002</v>
      </c>
    </row>
    <row r="459" spans="2:3" ht="15">
      <c r="B459" s="234" t="s">
        <v>2937</v>
      </c>
      <c r="C459" s="235">
        <v>621555796.61000001</v>
      </c>
    </row>
    <row r="460" spans="2:3" ht="15">
      <c r="B460" s="234" t="s">
        <v>2938</v>
      </c>
      <c r="C460" s="235">
        <v>3448148.63</v>
      </c>
    </row>
    <row r="461" spans="2:3" ht="15">
      <c r="B461" s="234" t="s">
        <v>2953</v>
      </c>
      <c r="C461" s="235">
        <v>489352392.39000005</v>
      </c>
    </row>
    <row r="462" spans="2:3" ht="15">
      <c r="B462" s="234" t="s">
        <v>2955</v>
      </c>
      <c r="C462" s="235">
        <v>177853369.05000001</v>
      </c>
    </row>
    <row r="463" spans="2:3" ht="15">
      <c r="B463" s="234" t="s">
        <v>2960</v>
      </c>
      <c r="C463" s="235">
        <v>382306250.14000005</v>
      </c>
    </row>
    <row r="464" spans="2:3" ht="15">
      <c r="B464" s="234" t="s">
        <v>2962</v>
      </c>
      <c r="C464" s="235">
        <v>9307035.9199999999</v>
      </c>
    </row>
    <row r="465" spans="2:3" ht="15">
      <c r="B465" s="234" t="s">
        <v>2963</v>
      </c>
      <c r="C465" s="235">
        <v>772278747.36000001</v>
      </c>
    </row>
    <row r="466" spans="2:3" ht="15">
      <c r="B466" s="234" t="s">
        <v>2965</v>
      </c>
      <c r="C466" s="235">
        <v>7858400.3599999994</v>
      </c>
    </row>
    <row r="467" spans="2:3" ht="15">
      <c r="B467" s="234" t="s">
        <v>2967</v>
      </c>
      <c r="C467" s="235">
        <v>400957668.93000001</v>
      </c>
    </row>
    <row r="468" spans="2:3" ht="15">
      <c r="B468" s="234" t="s">
        <v>2969</v>
      </c>
      <c r="C468" s="235">
        <v>239106443.47999999</v>
      </c>
    </row>
    <row r="469" spans="2:3" ht="15">
      <c r="B469" s="234" t="s">
        <v>2977</v>
      </c>
      <c r="C469" s="235">
        <v>115313273.33</v>
      </c>
    </row>
    <row r="470" spans="2:3" ht="15">
      <c r="B470" s="234" t="s">
        <v>2982</v>
      </c>
      <c r="C470" s="235">
        <v>26068502.16</v>
      </c>
    </row>
    <row r="471" spans="2:3" ht="15">
      <c r="B471" s="234" t="s">
        <v>2992</v>
      </c>
      <c r="C471" s="235">
        <v>688112.51</v>
      </c>
    </row>
    <row r="472" spans="2:3" ht="15">
      <c r="B472" s="234" t="s">
        <v>2993</v>
      </c>
      <c r="C472" s="235">
        <v>485227288.60999995</v>
      </c>
    </row>
    <row r="473" spans="2:3" ht="15">
      <c r="B473" s="234" t="s">
        <v>2995</v>
      </c>
      <c r="C473" s="235">
        <v>3040113.62</v>
      </c>
    </row>
    <row r="474" spans="2:3" ht="15">
      <c r="B474" s="234" t="s">
        <v>3014</v>
      </c>
      <c r="C474" s="235">
        <v>328394922.25999999</v>
      </c>
    </row>
    <row r="475" spans="2:3" ht="15">
      <c r="B475" s="234" t="s">
        <v>3036</v>
      </c>
      <c r="C475" s="235">
        <v>109658810.56999999</v>
      </c>
    </row>
    <row r="476" spans="2:3" ht="15">
      <c r="B476" s="234" t="s">
        <v>3043</v>
      </c>
      <c r="C476" s="235">
        <v>26247565.27</v>
      </c>
    </row>
    <row r="477" spans="2:3" ht="15">
      <c r="B477" s="234" t="s">
        <v>3048</v>
      </c>
      <c r="C477" s="235">
        <v>68650062.120000005</v>
      </c>
    </row>
    <row r="478" spans="2:3" ht="15">
      <c r="B478" s="234" t="s">
        <v>3052</v>
      </c>
      <c r="C478" s="235">
        <v>6233051.3199999994</v>
      </c>
    </row>
    <row r="479" spans="2:3" ht="15">
      <c r="B479" s="234" t="s">
        <v>3058</v>
      </c>
      <c r="C479" s="235">
        <v>173321372.25999999</v>
      </c>
    </row>
    <row r="480" spans="2:3" ht="15">
      <c r="B480" s="234" t="s">
        <v>3059</v>
      </c>
      <c r="C480" s="235">
        <v>23594213.77</v>
      </c>
    </row>
    <row r="481" spans="2:3" ht="15">
      <c r="B481" s="234" t="s">
        <v>3177</v>
      </c>
      <c r="C481" s="235">
        <v>39529993.710000001</v>
      </c>
    </row>
    <row r="482" spans="2:3" ht="15">
      <c r="B482" s="234" t="s">
        <v>3084</v>
      </c>
      <c r="C482" s="235">
        <v>7686175.54</v>
      </c>
    </row>
    <row r="483" spans="2:3" ht="15">
      <c r="B483" s="234" t="s">
        <v>3088</v>
      </c>
      <c r="C483" s="235">
        <v>49701000.039999999</v>
      </c>
    </row>
    <row r="484" spans="2:3" ht="15">
      <c r="B484" s="234" t="s">
        <v>3089</v>
      </c>
      <c r="C484" s="235">
        <v>48217203.329999998</v>
      </c>
    </row>
    <row r="485" spans="2:3" ht="15">
      <c r="B485" s="234" t="s">
        <v>3102</v>
      </c>
      <c r="C485" s="235">
        <v>27779830.68</v>
      </c>
    </row>
    <row r="486" spans="2:3" ht="15">
      <c r="B486" s="234" t="s">
        <v>3106</v>
      </c>
      <c r="C486" s="235">
        <v>193781787.38000003</v>
      </c>
    </row>
    <row r="487" spans="2:3" ht="15">
      <c r="B487" s="234" t="s">
        <v>3107</v>
      </c>
      <c r="C487" s="235">
        <v>996888.01</v>
      </c>
    </row>
    <row r="488" spans="2:3" ht="15">
      <c r="B488" s="234" t="s">
        <v>3135</v>
      </c>
      <c r="C488" s="235">
        <v>2968795.62</v>
      </c>
    </row>
    <row r="489" spans="2:3" ht="15">
      <c r="B489" s="234" t="s">
        <v>3143</v>
      </c>
      <c r="C489" s="235">
        <v>1184835.1599999999</v>
      </c>
    </row>
    <row r="490" spans="2:3" ht="15">
      <c r="B490" s="234" t="s">
        <v>3149</v>
      </c>
      <c r="C490" s="235">
        <v>13609527.789999999</v>
      </c>
    </row>
    <row r="491" spans="2:3" ht="15">
      <c r="B491" s="234" t="s">
        <v>3154</v>
      </c>
      <c r="C491" s="235">
        <v>27963097.41</v>
      </c>
    </row>
    <row r="492" spans="2:3" ht="15">
      <c r="B492" s="234" t="s">
        <v>3159</v>
      </c>
      <c r="C492" s="235">
        <v>6160792.1900000004</v>
      </c>
    </row>
    <row r="493" spans="2:3" ht="15.75">
      <c r="C493" s="285">
        <f>SUM(C441:C492)</f>
        <v>11781458244.740007</v>
      </c>
    </row>
    <row r="496" spans="2:3" ht="15.75">
      <c r="B496" s="305" t="s">
        <v>3179</v>
      </c>
      <c r="C496" s="285">
        <f>+C493-C437</f>
        <v>-484410840.55998993</v>
      </c>
    </row>
    <row r="499" spans="2:8" s="111" customFormat="1" ht="15">
      <c r="B499" s="286" t="s">
        <v>3166</v>
      </c>
      <c r="C499" s="306">
        <v>44895</v>
      </c>
      <c r="D499" s="185"/>
      <c r="E499" s="287"/>
      <c r="F499" s="288"/>
      <c r="G499" s="272"/>
      <c r="H499" s="272"/>
    </row>
    <row r="500" spans="2:8" s="111" customFormat="1" ht="45">
      <c r="B500" s="289" t="s">
        <v>2734</v>
      </c>
      <c r="C500" s="289" t="s">
        <v>3167</v>
      </c>
      <c r="D500" s="186" t="s">
        <v>2736</v>
      </c>
      <c r="E500" s="290" t="s">
        <v>2737</v>
      </c>
      <c r="F500" s="265" t="s">
        <v>2738</v>
      </c>
      <c r="G500" s="272"/>
      <c r="H500" s="272"/>
    </row>
    <row r="501" spans="2:8" s="111" customFormat="1" ht="15">
      <c r="B501" s="307" t="s">
        <v>3186</v>
      </c>
      <c r="C501" s="308">
        <v>23425</v>
      </c>
      <c r="D501" s="192">
        <v>42577.474800000004</v>
      </c>
      <c r="E501" s="309">
        <v>43452.1</v>
      </c>
      <c r="F501" s="398" t="s">
        <v>3180</v>
      </c>
      <c r="G501" s="272"/>
      <c r="H501" s="272"/>
    </row>
    <row r="502" spans="2:8" s="111" customFormat="1" ht="15">
      <c r="B502" s="311" t="s">
        <v>3187</v>
      </c>
      <c r="C502" s="312">
        <v>-39750</v>
      </c>
      <c r="D502" s="193">
        <v>18270.734899999999</v>
      </c>
      <c r="E502" s="193">
        <v>18874.5</v>
      </c>
      <c r="F502" s="399"/>
      <c r="G502" s="272"/>
      <c r="H502" s="272"/>
    </row>
    <row r="503" spans="2:8" s="111" customFormat="1">
      <c r="B503" s="295" t="s">
        <v>3185</v>
      </c>
      <c r="C503" s="296"/>
      <c r="D503" s="296"/>
      <c r="E503" s="296"/>
      <c r="F503" s="288"/>
      <c r="G503" s="272"/>
      <c r="H503" s="272"/>
    </row>
    <row r="506" spans="2:8" s="111" customFormat="1">
      <c r="B506" s="111" t="s">
        <v>3168</v>
      </c>
      <c r="C506" s="194">
        <v>1.6199999999999999E-2</v>
      </c>
      <c r="D506" s="296"/>
      <c r="E506" s="296"/>
      <c r="F506" s="288"/>
      <c r="G506" s="272"/>
      <c r="H506" s="272"/>
    </row>
    <row r="508" spans="2:8" s="111" customFormat="1" ht="15">
      <c r="B508" s="280" t="s">
        <v>3175</v>
      </c>
      <c r="C508" s="293"/>
      <c r="F508" s="272"/>
      <c r="G508" s="272"/>
      <c r="H508" s="272"/>
    </row>
    <row r="509" spans="2:8" s="111" customFormat="1">
      <c r="C509" s="293"/>
      <c r="F509" s="272"/>
      <c r="G509" s="272"/>
      <c r="H509" s="272"/>
    </row>
    <row r="510" spans="2:8" s="111" customFormat="1" ht="15">
      <c r="B510" s="301" t="s">
        <v>3181</v>
      </c>
      <c r="C510" s="195" t="s">
        <v>3170</v>
      </c>
      <c r="F510" s="272"/>
      <c r="G510" s="272"/>
      <c r="H510" s="272"/>
    </row>
    <row r="511" spans="2:8" s="111" customFormat="1" ht="15">
      <c r="B511" s="313" t="s">
        <v>3188</v>
      </c>
      <c r="C511" s="197">
        <v>45250</v>
      </c>
      <c r="F511" s="272"/>
      <c r="G511" s="272"/>
      <c r="H511" s="272"/>
    </row>
    <row r="512" spans="2:8" s="111" customFormat="1" ht="15">
      <c r="B512" s="313" t="s">
        <v>3189</v>
      </c>
      <c r="C512" s="197">
        <v>23425</v>
      </c>
      <c r="F512" s="272"/>
      <c r="G512" s="272"/>
      <c r="H512" s="272"/>
    </row>
    <row r="513" spans="2:8" s="111" customFormat="1">
      <c r="C513" s="314"/>
      <c r="F513" s="272"/>
      <c r="G513" s="272"/>
      <c r="H513" s="272"/>
    </row>
    <row r="514" spans="2:8" s="111" customFormat="1">
      <c r="C514" s="314"/>
      <c r="F514" s="272"/>
      <c r="G514" s="272"/>
      <c r="H514" s="272"/>
    </row>
    <row r="515" spans="2:8" s="111" customFormat="1" ht="15">
      <c r="B515" s="301" t="s">
        <v>3182</v>
      </c>
      <c r="C515" s="198" t="s">
        <v>3170</v>
      </c>
      <c r="F515" s="272"/>
      <c r="G515" s="272"/>
      <c r="H515" s="272"/>
    </row>
    <row r="516" spans="2:8" s="111" customFormat="1" ht="15">
      <c r="B516" s="313" t="s">
        <v>3188</v>
      </c>
      <c r="C516" s="197">
        <v>45250</v>
      </c>
      <c r="F516" s="272"/>
      <c r="G516" s="272"/>
      <c r="H516" s="272"/>
    </row>
    <row r="517" spans="2:8" s="111" customFormat="1" ht="15">
      <c r="B517" s="313" t="s">
        <v>3189</v>
      </c>
      <c r="C517" s="197">
        <v>23425</v>
      </c>
      <c r="F517" s="272"/>
      <c r="G517" s="272"/>
      <c r="H517" s="272"/>
    </row>
    <row r="518" spans="2:8" s="111" customFormat="1">
      <c r="C518" s="293"/>
      <c r="F518" s="272"/>
      <c r="G518" s="272"/>
      <c r="H518" s="272"/>
    </row>
    <row r="519" spans="2:8" s="111" customFormat="1">
      <c r="C519" s="293"/>
      <c r="F519" s="272"/>
      <c r="G519" s="272"/>
      <c r="H519" s="272"/>
    </row>
    <row r="520" spans="2:8" s="111" customFormat="1" ht="15">
      <c r="B520" s="301" t="s">
        <v>3183</v>
      </c>
      <c r="C520" s="199" t="s">
        <v>3172</v>
      </c>
      <c r="F520" s="272"/>
      <c r="G520" s="272"/>
      <c r="H520" s="272"/>
    </row>
    <row r="521" spans="2:8" s="111" customFormat="1" ht="15">
      <c r="B521" s="313" t="s">
        <v>3188</v>
      </c>
      <c r="C521" s="201">
        <v>822130982.4799999</v>
      </c>
      <c r="F521" s="272"/>
      <c r="G521" s="272"/>
      <c r="H521" s="272"/>
    </row>
    <row r="522" spans="2:8" s="111" customFormat="1" ht="15">
      <c r="B522" s="313" t="s">
        <v>3189</v>
      </c>
      <c r="C522" s="201">
        <v>992303401.32999992</v>
      </c>
      <c r="F522" s="272"/>
      <c r="G522" s="272"/>
      <c r="H522" s="272"/>
    </row>
    <row r="523" spans="2:8" s="111" customFormat="1" ht="15">
      <c r="C523" s="315">
        <f>SUM(C521:C522)</f>
        <v>1814434383.8099999</v>
      </c>
      <c r="F523" s="272"/>
      <c r="G523" s="272"/>
      <c r="H523" s="272"/>
    </row>
    <row r="524" spans="2:8" s="111" customFormat="1">
      <c r="C524" s="293"/>
      <c r="F524" s="272"/>
      <c r="G524" s="272"/>
      <c r="H524" s="272"/>
    </row>
    <row r="525" spans="2:8" s="111" customFormat="1" ht="15">
      <c r="B525" s="301" t="s">
        <v>3184</v>
      </c>
      <c r="C525" s="199" t="s">
        <v>3172</v>
      </c>
      <c r="F525" s="272"/>
      <c r="G525" s="272"/>
      <c r="H525" s="272"/>
    </row>
    <row r="526" spans="2:8" s="111" customFormat="1" ht="15">
      <c r="B526" s="313" t="s">
        <v>3188</v>
      </c>
      <c r="C526" s="200">
        <v>799283442.96999991</v>
      </c>
      <c r="F526" s="272"/>
      <c r="G526" s="272"/>
      <c r="H526" s="272"/>
    </row>
    <row r="527" spans="2:8" s="111" customFormat="1" ht="15">
      <c r="B527" s="313" t="s">
        <v>3189</v>
      </c>
      <c r="C527" s="200">
        <v>1025554916.45</v>
      </c>
      <c r="F527" s="272"/>
      <c r="G527" s="272"/>
      <c r="H527" s="272"/>
    </row>
    <row r="528" spans="2:8" s="111" customFormat="1" ht="15">
      <c r="C528" s="315">
        <f>SUM(C526:C527)</f>
        <v>1824838359.4200001</v>
      </c>
      <c r="F528" s="272"/>
      <c r="G528" s="272"/>
      <c r="H528" s="272"/>
    </row>
    <row r="529" spans="2:8" s="111" customFormat="1">
      <c r="C529" s="293"/>
      <c r="F529" s="272"/>
      <c r="G529" s="272"/>
      <c r="H529" s="272"/>
    </row>
    <row r="530" spans="2:8" s="111" customFormat="1" ht="15">
      <c r="B530" s="302" t="s">
        <v>3174</v>
      </c>
      <c r="C530" s="315">
        <f>+C528-C523</f>
        <v>10403975.610000134</v>
      </c>
      <c r="F530" s="272"/>
      <c r="G530" s="272"/>
      <c r="H530" s="272"/>
    </row>
  </sheetData>
  <mergeCells count="5">
    <mergeCell ref="B1:E1"/>
    <mergeCell ref="B218:F218"/>
    <mergeCell ref="C3:C7"/>
    <mergeCell ref="D3:D7"/>
    <mergeCell ref="F501:F502"/>
  </mergeCells>
  <hyperlinks>
    <hyperlink ref="A1" location="Index!A1" display="Index" xr:uid="{8405EF27-001A-4467-AACB-043D27BA39C0}"/>
  </hyperlink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8089C-B227-410F-9653-760C21DCFE8E}">
  <dimension ref="A1:I258"/>
  <sheetViews>
    <sheetView workbookViewId="0">
      <selection activeCell="B1" sqref="B1:E1"/>
    </sheetView>
  </sheetViews>
  <sheetFormatPr defaultRowHeight="12.75"/>
  <cols>
    <col min="1" max="1" width="5.42578125" style="109" bestFit="1" customWidth="1"/>
    <col min="2" max="2" width="90.28515625" style="109" customWidth="1"/>
    <col min="3" max="3" width="30.7109375" style="117" customWidth="1"/>
    <col min="4" max="4" width="30.7109375" style="109" customWidth="1"/>
    <col min="5" max="5" width="14" style="109" bestFit="1" customWidth="1"/>
    <col min="6" max="6" width="12.28515625" style="116" customWidth="1"/>
    <col min="7" max="7" width="18.140625" style="116" bestFit="1" customWidth="1"/>
    <col min="8" max="8" width="9.140625" style="116" bestFit="1" customWidth="1"/>
    <col min="9" max="256" width="9.140625" style="109"/>
    <col min="257" max="257" width="5.42578125" style="109" bestFit="1" customWidth="1"/>
    <col min="258" max="258" width="82" style="109" bestFit="1" customWidth="1"/>
    <col min="259" max="259" width="13.140625" style="109" bestFit="1" customWidth="1"/>
    <col min="260" max="260" width="30.28515625" style="109" bestFit="1" customWidth="1"/>
    <col min="261" max="261" width="14" style="109" bestFit="1" customWidth="1"/>
    <col min="262" max="262" width="10.5703125" style="109" bestFit="1" customWidth="1"/>
    <col min="263" max="263" width="18.140625" style="109" bestFit="1" customWidth="1"/>
    <col min="264" max="264" width="9.140625" style="109" bestFit="1"/>
    <col min="265" max="512" width="9.140625" style="109"/>
    <col min="513" max="513" width="5.42578125" style="109" bestFit="1" customWidth="1"/>
    <col min="514" max="514" width="82" style="109" bestFit="1" customWidth="1"/>
    <col min="515" max="515" width="13.140625" style="109" bestFit="1" customWidth="1"/>
    <col min="516" max="516" width="30.28515625" style="109" bestFit="1" customWidth="1"/>
    <col min="517" max="517" width="14" style="109" bestFit="1" customWidth="1"/>
    <col min="518" max="518" width="10.5703125" style="109" bestFit="1" customWidth="1"/>
    <col min="519" max="519" width="18.140625" style="109" bestFit="1" customWidth="1"/>
    <col min="520" max="520" width="9.140625" style="109" bestFit="1"/>
    <col min="521" max="768" width="9.140625" style="109"/>
    <col min="769" max="769" width="5.42578125" style="109" bestFit="1" customWidth="1"/>
    <col min="770" max="770" width="82" style="109" bestFit="1" customWidth="1"/>
    <col min="771" max="771" width="13.140625" style="109" bestFit="1" customWidth="1"/>
    <col min="772" max="772" width="30.28515625" style="109" bestFit="1" customWidth="1"/>
    <col min="773" max="773" width="14" style="109" bestFit="1" customWidth="1"/>
    <col min="774" max="774" width="10.5703125" style="109" bestFit="1" customWidth="1"/>
    <col min="775" max="775" width="18.140625" style="109" bestFit="1" customWidth="1"/>
    <col min="776" max="776" width="9.140625" style="109" bestFit="1"/>
    <col min="777" max="1024" width="9.140625" style="109"/>
    <col min="1025" max="1025" width="5.42578125" style="109" bestFit="1" customWidth="1"/>
    <col min="1026" max="1026" width="82" style="109" bestFit="1" customWidth="1"/>
    <col min="1027" max="1027" width="13.140625" style="109" bestFit="1" customWidth="1"/>
    <col min="1028" max="1028" width="30.28515625" style="109" bestFit="1" customWidth="1"/>
    <col min="1029" max="1029" width="14" style="109" bestFit="1" customWidth="1"/>
    <col min="1030" max="1030" width="10.5703125" style="109" bestFit="1" customWidth="1"/>
    <col min="1031" max="1031" width="18.140625" style="109" bestFit="1" customWidth="1"/>
    <col min="1032" max="1032" width="9.140625" style="109" bestFit="1"/>
    <col min="1033" max="1280" width="9.140625" style="109"/>
    <col min="1281" max="1281" width="5.42578125" style="109" bestFit="1" customWidth="1"/>
    <col min="1282" max="1282" width="82" style="109" bestFit="1" customWidth="1"/>
    <col min="1283" max="1283" width="13.140625" style="109" bestFit="1" customWidth="1"/>
    <col min="1284" max="1284" width="30.28515625" style="109" bestFit="1" customWidth="1"/>
    <col min="1285" max="1285" width="14" style="109" bestFit="1" customWidth="1"/>
    <col min="1286" max="1286" width="10.5703125" style="109" bestFit="1" customWidth="1"/>
    <col min="1287" max="1287" width="18.140625" style="109" bestFit="1" customWidth="1"/>
    <col min="1288" max="1288" width="9.140625" style="109" bestFit="1"/>
    <col min="1289" max="1536" width="9.140625" style="109"/>
    <col min="1537" max="1537" width="5.42578125" style="109" bestFit="1" customWidth="1"/>
    <col min="1538" max="1538" width="82" style="109" bestFit="1" customWidth="1"/>
    <col min="1539" max="1539" width="13.140625" style="109" bestFit="1" customWidth="1"/>
    <col min="1540" max="1540" width="30.28515625" style="109" bestFit="1" customWidth="1"/>
    <col min="1541" max="1541" width="14" style="109" bestFit="1" customWidth="1"/>
    <col min="1542" max="1542" width="10.5703125" style="109" bestFit="1" customWidth="1"/>
    <col min="1543" max="1543" width="18.140625" style="109" bestFit="1" customWidth="1"/>
    <col min="1544" max="1544" width="9.140625" style="109" bestFit="1"/>
    <col min="1545" max="1792" width="9.140625" style="109"/>
    <col min="1793" max="1793" width="5.42578125" style="109" bestFit="1" customWidth="1"/>
    <col min="1794" max="1794" width="82" style="109" bestFit="1" customWidth="1"/>
    <col min="1795" max="1795" width="13.140625" style="109" bestFit="1" customWidth="1"/>
    <col min="1796" max="1796" width="30.28515625" style="109" bestFit="1" customWidth="1"/>
    <col min="1797" max="1797" width="14" style="109" bestFit="1" customWidth="1"/>
    <col min="1798" max="1798" width="10.5703125" style="109" bestFit="1" customWidth="1"/>
    <col min="1799" max="1799" width="18.140625" style="109" bestFit="1" customWidth="1"/>
    <col min="1800" max="1800" width="9.140625" style="109" bestFit="1"/>
    <col min="1801" max="2048" width="9.140625" style="109"/>
    <col min="2049" max="2049" width="5.42578125" style="109" bestFit="1" customWidth="1"/>
    <col min="2050" max="2050" width="82" style="109" bestFit="1" customWidth="1"/>
    <col min="2051" max="2051" width="13.140625" style="109" bestFit="1" customWidth="1"/>
    <col min="2052" max="2052" width="30.28515625" style="109" bestFit="1" customWidth="1"/>
    <col min="2053" max="2053" width="14" style="109" bestFit="1" customWidth="1"/>
    <col min="2054" max="2054" width="10.5703125" style="109" bestFit="1" customWidth="1"/>
    <col min="2055" max="2055" width="18.140625" style="109" bestFit="1" customWidth="1"/>
    <col min="2056" max="2056" width="9.140625" style="109" bestFit="1"/>
    <col min="2057" max="2304" width="9.140625" style="109"/>
    <col min="2305" max="2305" width="5.42578125" style="109" bestFit="1" customWidth="1"/>
    <col min="2306" max="2306" width="82" style="109" bestFit="1" customWidth="1"/>
    <col min="2307" max="2307" width="13.140625" style="109" bestFit="1" customWidth="1"/>
    <col min="2308" max="2308" width="30.28515625" style="109" bestFit="1" customWidth="1"/>
    <col min="2309" max="2309" width="14" style="109" bestFit="1" customWidth="1"/>
    <col min="2310" max="2310" width="10.5703125" style="109" bestFit="1" customWidth="1"/>
    <col min="2311" max="2311" width="18.140625" style="109" bestFit="1" customWidth="1"/>
    <col min="2312" max="2312" width="9.140625" style="109" bestFit="1"/>
    <col min="2313" max="2560" width="9.140625" style="109"/>
    <col min="2561" max="2561" width="5.42578125" style="109" bestFit="1" customWidth="1"/>
    <col min="2562" max="2562" width="82" style="109" bestFit="1" customWidth="1"/>
    <col min="2563" max="2563" width="13.140625" style="109" bestFit="1" customWidth="1"/>
    <col min="2564" max="2564" width="30.28515625" style="109" bestFit="1" customWidth="1"/>
    <col min="2565" max="2565" width="14" style="109" bestFit="1" customWidth="1"/>
    <col min="2566" max="2566" width="10.5703125" style="109" bestFit="1" customWidth="1"/>
    <col min="2567" max="2567" width="18.140625" style="109" bestFit="1" customWidth="1"/>
    <col min="2568" max="2568" width="9.140625" style="109" bestFit="1"/>
    <col min="2569" max="2816" width="9.140625" style="109"/>
    <col min="2817" max="2817" width="5.42578125" style="109" bestFit="1" customWidth="1"/>
    <col min="2818" max="2818" width="82" style="109" bestFit="1" customWidth="1"/>
    <col min="2819" max="2819" width="13.140625" style="109" bestFit="1" customWidth="1"/>
    <col min="2820" max="2820" width="30.28515625" style="109" bestFit="1" customWidth="1"/>
    <col min="2821" max="2821" width="14" style="109" bestFit="1" customWidth="1"/>
    <col min="2822" max="2822" width="10.5703125" style="109" bestFit="1" customWidth="1"/>
    <col min="2823" max="2823" width="18.140625" style="109" bestFit="1" customWidth="1"/>
    <col min="2824" max="2824" width="9.140625" style="109" bestFit="1"/>
    <col min="2825" max="3072" width="9.140625" style="109"/>
    <col min="3073" max="3073" width="5.42578125" style="109" bestFit="1" customWidth="1"/>
    <col min="3074" max="3074" width="82" style="109" bestFit="1" customWidth="1"/>
    <col min="3075" max="3075" width="13.140625" style="109" bestFit="1" customWidth="1"/>
    <col min="3076" max="3076" width="30.28515625" style="109" bestFit="1" customWidth="1"/>
    <col min="3077" max="3077" width="14" style="109" bestFit="1" customWidth="1"/>
    <col min="3078" max="3078" width="10.5703125" style="109" bestFit="1" customWidth="1"/>
    <col min="3079" max="3079" width="18.140625" style="109" bestFit="1" customWidth="1"/>
    <col min="3080" max="3080" width="9.140625" style="109" bestFit="1"/>
    <col min="3081" max="3328" width="9.140625" style="109"/>
    <col min="3329" max="3329" width="5.42578125" style="109" bestFit="1" customWidth="1"/>
    <col min="3330" max="3330" width="82" style="109" bestFit="1" customWidth="1"/>
    <col min="3331" max="3331" width="13.140625" style="109" bestFit="1" customWidth="1"/>
    <col min="3332" max="3332" width="30.28515625" style="109" bestFit="1" customWidth="1"/>
    <col min="3333" max="3333" width="14" style="109" bestFit="1" customWidth="1"/>
    <col min="3334" max="3334" width="10.5703125" style="109" bestFit="1" customWidth="1"/>
    <col min="3335" max="3335" width="18.140625" style="109" bestFit="1" customWidth="1"/>
    <col min="3336" max="3336" width="9.140625" style="109" bestFit="1"/>
    <col min="3337" max="3584" width="9.140625" style="109"/>
    <col min="3585" max="3585" width="5.42578125" style="109" bestFit="1" customWidth="1"/>
    <col min="3586" max="3586" width="82" style="109" bestFit="1" customWidth="1"/>
    <col min="3587" max="3587" width="13.140625" style="109" bestFit="1" customWidth="1"/>
    <col min="3588" max="3588" width="30.28515625" style="109" bestFit="1" customWidth="1"/>
    <col min="3589" max="3589" width="14" style="109" bestFit="1" customWidth="1"/>
    <col min="3590" max="3590" width="10.5703125" style="109" bestFit="1" customWidth="1"/>
    <col min="3591" max="3591" width="18.140625" style="109" bestFit="1" customWidth="1"/>
    <col min="3592" max="3592" width="9.140625" style="109" bestFit="1"/>
    <col min="3593" max="3840" width="9.140625" style="109"/>
    <col min="3841" max="3841" width="5.42578125" style="109" bestFit="1" customWidth="1"/>
    <col min="3842" max="3842" width="82" style="109" bestFit="1" customWidth="1"/>
    <col min="3843" max="3843" width="13.140625" style="109" bestFit="1" customWidth="1"/>
    <col min="3844" max="3844" width="30.28515625" style="109" bestFit="1" customWidth="1"/>
    <col min="3845" max="3845" width="14" style="109" bestFit="1" customWidth="1"/>
    <col min="3846" max="3846" width="10.5703125" style="109" bestFit="1" customWidth="1"/>
    <col min="3847" max="3847" width="18.140625" style="109" bestFit="1" customWidth="1"/>
    <col min="3848" max="3848" width="9.140625" style="109" bestFit="1"/>
    <col min="3849" max="4096" width="9.140625" style="109"/>
    <col min="4097" max="4097" width="5.42578125" style="109" bestFit="1" customWidth="1"/>
    <col min="4098" max="4098" width="82" style="109" bestFit="1" customWidth="1"/>
    <col min="4099" max="4099" width="13.140625" style="109" bestFit="1" customWidth="1"/>
    <col min="4100" max="4100" width="30.28515625" style="109" bestFit="1" customWidth="1"/>
    <col min="4101" max="4101" width="14" style="109" bestFit="1" customWidth="1"/>
    <col min="4102" max="4102" width="10.5703125" style="109" bestFit="1" customWidth="1"/>
    <col min="4103" max="4103" width="18.140625" style="109" bestFit="1" customWidth="1"/>
    <col min="4104" max="4104" width="9.140625" style="109" bestFit="1"/>
    <col min="4105" max="4352" width="9.140625" style="109"/>
    <col min="4353" max="4353" width="5.42578125" style="109" bestFit="1" customWidth="1"/>
    <col min="4354" max="4354" width="82" style="109" bestFit="1" customWidth="1"/>
    <col min="4355" max="4355" width="13.140625" style="109" bestFit="1" customWidth="1"/>
    <col min="4356" max="4356" width="30.28515625" style="109" bestFit="1" customWidth="1"/>
    <col min="4357" max="4357" width="14" style="109" bestFit="1" customWidth="1"/>
    <col min="4358" max="4358" width="10.5703125" style="109" bestFit="1" customWidth="1"/>
    <col min="4359" max="4359" width="18.140625" style="109" bestFit="1" customWidth="1"/>
    <col min="4360" max="4360" width="9.140625" style="109" bestFit="1"/>
    <col min="4361" max="4608" width="9.140625" style="109"/>
    <col min="4609" max="4609" width="5.42578125" style="109" bestFit="1" customWidth="1"/>
    <col min="4610" max="4610" width="82" style="109" bestFit="1" customWidth="1"/>
    <col min="4611" max="4611" width="13.140625" style="109" bestFit="1" customWidth="1"/>
    <col min="4612" max="4612" width="30.28515625" style="109" bestFit="1" customWidth="1"/>
    <col min="4613" max="4613" width="14" style="109" bestFit="1" customWidth="1"/>
    <col min="4614" max="4614" width="10.5703125" style="109" bestFit="1" customWidth="1"/>
    <col min="4615" max="4615" width="18.140625" style="109" bestFit="1" customWidth="1"/>
    <col min="4616" max="4616" width="9.140625" style="109" bestFit="1"/>
    <col min="4617" max="4864" width="9.140625" style="109"/>
    <col min="4865" max="4865" width="5.42578125" style="109" bestFit="1" customWidth="1"/>
    <col min="4866" max="4866" width="82" style="109" bestFit="1" customWidth="1"/>
    <col min="4867" max="4867" width="13.140625" style="109" bestFit="1" customWidth="1"/>
    <col min="4868" max="4868" width="30.28515625" style="109" bestFit="1" customWidth="1"/>
    <col min="4869" max="4869" width="14" style="109" bestFit="1" customWidth="1"/>
    <col min="4870" max="4870" width="10.5703125" style="109" bestFit="1" customWidth="1"/>
    <col min="4871" max="4871" width="18.140625" style="109" bestFit="1" customWidth="1"/>
    <col min="4872" max="4872" width="9.140625" style="109" bestFit="1"/>
    <col min="4873" max="5120" width="9.140625" style="109"/>
    <col min="5121" max="5121" width="5.42578125" style="109" bestFit="1" customWidth="1"/>
    <col min="5122" max="5122" width="82" style="109" bestFit="1" customWidth="1"/>
    <col min="5123" max="5123" width="13.140625" style="109" bestFit="1" customWidth="1"/>
    <col min="5124" max="5124" width="30.28515625" style="109" bestFit="1" customWidth="1"/>
    <col min="5125" max="5125" width="14" style="109" bestFit="1" customWidth="1"/>
    <col min="5126" max="5126" width="10.5703125" style="109" bestFit="1" customWidth="1"/>
    <col min="5127" max="5127" width="18.140625" style="109" bestFit="1" customWidth="1"/>
    <col min="5128" max="5128" width="9.140625" style="109" bestFit="1"/>
    <col min="5129" max="5376" width="9.140625" style="109"/>
    <col min="5377" max="5377" width="5.42578125" style="109" bestFit="1" customWidth="1"/>
    <col min="5378" max="5378" width="82" style="109" bestFit="1" customWidth="1"/>
    <col min="5379" max="5379" width="13.140625" style="109" bestFit="1" customWidth="1"/>
    <col min="5380" max="5380" width="30.28515625" style="109" bestFit="1" customWidth="1"/>
    <col min="5381" max="5381" width="14" style="109" bestFit="1" customWidth="1"/>
    <col min="5382" max="5382" width="10.5703125" style="109" bestFit="1" customWidth="1"/>
    <col min="5383" max="5383" width="18.140625" style="109" bestFit="1" customWidth="1"/>
    <col min="5384" max="5384" width="9.140625" style="109" bestFit="1"/>
    <col min="5385" max="5632" width="9.140625" style="109"/>
    <col min="5633" max="5633" width="5.42578125" style="109" bestFit="1" customWidth="1"/>
    <col min="5634" max="5634" width="82" style="109" bestFit="1" customWidth="1"/>
    <col min="5635" max="5635" width="13.140625" style="109" bestFit="1" customWidth="1"/>
    <col min="5636" max="5636" width="30.28515625" style="109" bestFit="1" customWidth="1"/>
    <col min="5637" max="5637" width="14" style="109" bestFit="1" customWidth="1"/>
    <col min="5638" max="5638" width="10.5703125" style="109" bestFit="1" customWidth="1"/>
    <col min="5639" max="5639" width="18.140625" style="109" bestFit="1" customWidth="1"/>
    <col min="5640" max="5640" width="9.140625" style="109" bestFit="1"/>
    <col min="5641" max="5888" width="9.140625" style="109"/>
    <col min="5889" max="5889" width="5.42578125" style="109" bestFit="1" customWidth="1"/>
    <col min="5890" max="5890" width="82" style="109" bestFit="1" customWidth="1"/>
    <col min="5891" max="5891" width="13.140625" style="109" bestFit="1" customWidth="1"/>
    <col min="5892" max="5892" width="30.28515625" style="109" bestFit="1" customWidth="1"/>
    <col min="5893" max="5893" width="14" style="109" bestFit="1" customWidth="1"/>
    <col min="5894" max="5894" width="10.5703125" style="109" bestFit="1" customWidth="1"/>
    <col min="5895" max="5895" width="18.140625" style="109" bestFit="1" customWidth="1"/>
    <col min="5896" max="5896" width="9.140625" style="109" bestFit="1"/>
    <col min="5897" max="6144" width="9.140625" style="109"/>
    <col min="6145" max="6145" width="5.42578125" style="109" bestFit="1" customWidth="1"/>
    <col min="6146" max="6146" width="82" style="109" bestFit="1" customWidth="1"/>
    <col min="6147" max="6147" width="13.140625" style="109" bestFit="1" customWidth="1"/>
    <col min="6148" max="6148" width="30.28515625" style="109" bestFit="1" customWidth="1"/>
    <col min="6149" max="6149" width="14" style="109" bestFit="1" customWidth="1"/>
    <col min="6150" max="6150" width="10.5703125" style="109" bestFit="1" customWidth="1"/>
    <col min="6151" max="6151" width="18.140625" style="109" bestFit="1" customWidth="1"/>
    <col min="6152" max="6152" width="9.140625" style="109" bestFit="1"/>
    <col min="6153" max="6400" width="9.140625" style="109"/>
    <col min="6401" max="6401" width="5.42578125" style="109" bestFit="1" customWidth="1"/>
    <col min="6402" max="6402" width="82" style="109" bestFit="1" customWidth="1"/>
    <col min="6403" max="6403" width="13.140625" style="109" bestFit="1" customWidth="1"/>
    <col min="6404" max="6404" width="30.28515625" style="109" bestFit="1" customWidth="1"/>
    <col min="6405" max="6405" width="14" style="109" bestFit="1" customWidth="1"/>
    <col min="6406" max="6406" width="10.5703125" style="109" bestFit="1" customWidth="1"/>
    <col min="6407" max="6407" width="18.140625" style="109" bestFit="1" customWidth="1"/>
    <col min="6408" max="6408" width="9.140625" style="109" bestFit="1"/>
    <col min="6409" max="6656" width="9.140625" style="109"/>
    <col min="6657" max="6657" width="5.42578125" style="109" bestFit="1" customWidth="1"/>
    <col min="6658" max="6658" width="82" style="109" bestFit="1" customWidth="1"/>
    <col min="6659" max="6659" width="13.140625" style="109" bestFit="1" customWidth="1"/>
    <col min="6660" max="6660" width="30.28515625" style="109" bestFit="1" customWidth="1"/>
    <col min="6661" max="6661" width="14" style="109" bestFit="1" customWidth="1"/>
    <col min="6662" max="6662" width="10.5703125" style="109" bestFit="1" customWidth="1"/>
    <col min="6663" max="6663" width="18.140625" style="109" bestFit="1" customWidth="1"/>
    <col min="6664" max="6664" width="9.140625" style="109" bestFit="1"/>
    <col min="6665" max="6912" width="9.140625" style="109"/>
    <col min="6913" max="6913" width="5.42578125" style="109" bestFit="1" customWidth="1"/>
    <col min="6914" max="6914" width="82" style="109" bestFit="1" customWidth="1"/>
    <col min="6915" max="6915" width="13.140625" style="109" bestFit="1" customWidth="1"/>
    <col min="6916" max="6916" width="30.28515625" style="109" bestFit="1" customWidth="1"/>
    <col min="6917" max="6917" width="14" style="109" bestFit="1" customWidth="1"/>
    <col min="6918" max="6918" width="10.5703125" style="109" bestFit="1" customWidth="1"/>
    <col min="6919" max="6919" width="18.140625" style="109" bestFit="1" customWidth="1"/>
    <col min="6920" max="6920" width="9.140625" style="109" bestFit="1"/>
    <col min="6921" max="7168" width="9.140625" style="109"/>
    <col min="7169" max="7169" width="5.42578125" style="109" bestFit="1" customWidth="1"/>
    <col min="7170" max="7170" width="82" style="109" bestFit="1" customWidth="1"/>
    <col min="7171" max="7171" width="13.140625" style="109" bestFit="1" customWidth="1"/>
    <col min="7172" max="7172" width="30.28515625" style="109" bestFit="1" customWidth="1"/>
    <col min="7173" max="7173" width="14" style="109" bestFit="1" customWidth="1"/>
    <col min="7174" max="7174" width="10.5703125" style="109" bestFit="1" customWidth="1"/>
    <col min="7175" max="7175" width="18.140625" style="109" bestFit="1" customWidth="1"/>
    <col min="7176" max="7176" width="9.140625" style="109" bestFit="1"/>
    <col min="7177" max="7424" width="9.140625" style="109"/>
    <col min="7425" max="7425" width="5.42578125" style="109" bestFit="1" customWidth="1"/>
    <col min="7426" max="7426" width="82" style="109" bestFit="1" customWidth="1"/>
    <col min="7427" max="7427" width="13.140625" style="109" bestFit="1" customWidth="1"/>
    <col min="7428" max="7428" width="30.28515625" style="109" bestFit="1" customWidth="1"/>
    <col min="7429" max="7429" width="14" style="109" bestFit="1" customWidth="1"/>
    <col min="7430" max="7430" width="10.5703125" style="109" bestFit="1" customWidth="1"/>
    <col min="7431" max="7431" width="18.140625" style="109" bestFit="1" customWidth="1"/>
    <col min="7432" max="7432" width="9.140625" style="109" bestFit="1"/>
    <col min="7433" max="7680" width="9.140625" style="109"/>
    <col min="7681" max="7681" width="5.42578125" style="109" bestFit="1" customWidth="1"/>
    <col min="7682" max="7682" width="82" style="109" bestFit="1" customWidth="1"/>
    <col min="7683" max="7683" width="13.140625" style="109" bestFit="1" customWidth="1"/>
    <col min="7684" max="7684" width="30.28515625" style="109" bestFit="1" customWidth="1"/>
    <col min="7685" max="7685" width="14" style="109" bestFit="1" customWidth="1"/>
    <col min="7686" max="7686" width="10.5703125" style="109" bestFit="1" customWidth="1"/>
    <col min="7687" max="7687" width="18.140625" style="109" bestFit="1" customWidth="1"/>
    <col min="7688" max="7688" width="9.140625" style="109" bestFit="1"/>
    <col min="7689" max="7936" width="9.140625" style="109"/>
    <col min="7937" max="7937" width="5.42578125" style="109" bestFit="1" customWidth="1"/>
    <col min="7938" max="7938" width="82" style="109" bestFit="1" customWidth="1"/>
    <col min="7939" max="7939" width="13.140625" style="109" bestFit="1" customWidth="1"/>
    <col min="7940" max="7940" width="30.28515625" style="109" bestFit="1" customWidth="1"/>
    <col min="7941" max="7941" width="14" style="109" bestFit="1" customWidth="1"/>
    <col min="7942" max="7942" width="10.5703125" style="109" bestFit="1" customWidth="1"/>
    <col min="7943" max="7943" width="18.140625" style="109" bestFit="1" customWidth="1"/>
    <col min="7944" max="7944" width="9.140625" style="109" bestFit="1"/>
    <col min="7945" max="8192" width="9.140625" style="109"/>
    <col min="8193" max="8193" width="5.42578125" style="109" bestFit="1" customWidth="1"/>
    <col min="8194" max="8194" width="82" style="109" bestFit="1" customWidth="1"/>
    <col min="8195" max="8195" width="13.140625" style="109" bestFit="1" customWidth="1"/>
    <col min="8196" max="8196" width="30.28515625" style="109" bestFit="1" customWidth="1"/>
    <col min="8197" max="8197" width="14" style="109" bestFit="1" customWidth="1"/>
    <col min="8198" max="8198" width="10.5703125" style="109" bestFit="1" customWidth="1"/>
    <col min="8199" max="8199" width="18.140625" style="109" bestFit="1" customWidth="1"/>
    <col min="8200" max="8200" width="9.140625" style="109" bestFit="1"/>
    <col min="8201" max="8448" width="9.140625" style="109"/>
    <col min="8449" max="8449" width="5.42578125" style="109" bestFit="1" customWidth="1"/>
    <col min="8450" max="8450" width="82" style="109" bestFit="1" customWidth="1"/>
    <col min="8451" max="8451" width="13.140625" style="109" bestFit="1" customWidth="1"/>
    <col min="8452" max="8452" width="30.28515625" style="109" bestFit="1" customWidth="1"/>
    <col min="8453" max="8453" width="14" style="109" bestFit="1" customWidth="1"/>
    <col min="8454" max="8454" width="10.5703125" style="109" bestFit="1" customWidth="1"/>
    <col min="8455" max="8455" width="18.140625" style="109" bestFit="1" customWidth="1"/>
    <col min="8456" max="8456" width="9.140625" style="109" bestFit="1"/>
    <col min="8457" max="8704" width="9.140625" style="109"/>
    <col min="8705" max="8705" width="5.42578125" style="109" bestFit="1" customWidth="1"/>
    <col min="8706" max="8706" width="82" style="109" bestFit="1" customWidth="1"/>
    <col min="8707" max="8707" width="13.140625" style="109" bestFit="1" customWidth="1"/>
    <col min="8708" max="8708" width="30.28515625" style="109" bestFit="1" customWidth="1"/>
    <col min="8709" max="8709" width="14" style="109" bestFit="1" customWidth="1"/>
    <col min="8710" max="8710" width="10.5703125" style="109" bestFit="1" customWidth="1"/>
    <col min="8711" max="8711" width="18.140625" style="109" bestFit="1" customWidth="1"/>
    <col min="8712" max="8712" width="9.140625" style="109" bestFit="1"/>
    <col min="8713" max="8960" width="9.140625" style="109"/>
    <col min="8961" max="8961" width="5.42578125" style="109" bestFit="1" customWidth="1"/>
    <col min="8962" max="8962" width="82" style="109" bestFit="1" customWidth="1"/>
    <col min="8963" max="8963" width="13.140625" style="109" bestFit="1" customWidth="1"/>
    <col min="8964" max="8964" width="30.28515625" style="109" bestFit="1" customWidth="1"/>
    <col min="8965" max="8965" width="14" style="109" bestFit="1" customWidth="1"/>
    <col min="8966" max="8966" width="10.5703125" style="109" bestFit="1" customWidth="1"/>
    <col min="8967" max="8967" width="18.140625" style="109" bestFit="1" customWidth="1"/>
    <col min="8968" max="8968" width="9.140625" style="109" bestFit="1"/>
    <col min="8969" max="9216" width="9.140625" style="109"/>
    <col min="9217" max="9217" width="5.42578125" style="109" bestFit="1" customWidth="1"/>
    <col min="9218" max="9218" width="82" style="109" bestFit="1" customWidth="1"/>
    <col min="9219" max="9219" width="13.140625" style="109" bestFit="1" customWidth="1"/>
    <col min="9220" max="9220" width="30.28515625" style="109" bestFit="1" customWidth="1"/>
    <col min="9221" max="9221" width="14" style="109" bestFit="1" customWidth="1"/>
    <col min="9222" max="9222" width="10.5703125" style="109" bestFit="1" customWidth="1"/>
    <col min="9223" max="9223" width="18.140625" style="109" bestFit="1" customWidth="1"/>
    <col min="9224" max="9224" width="9.140625" style="109" bestFit="1"/>
    <col min="9225" max="9472" width="9.140625" style="109"/>
    <col min="9473" max="9473" width="5.42578125" style="109" bestFit="1" customWidth="1"/>
    <col min="9474" max="9474" width="82" style="109" bestFit="1" customWidth="1"/>
    <col min="9475" max="9475" width="13.140625" style="109" bestFit="1" customWidth="1"/>
    <col min="9476" max="9476" width="30.28515625" style="109" bestFit="1" customWidth="1"/>
    <col min="9477" max="9477" width="14" style="109" bestFit="1" customWidth="1"/>
    <col min="9478" max="9478" width="10.5703125" style="109" bestFit="1" customWidth="1"/>
    <col min="9479" max="9479" width="18.140625" style="109" bestFit="1" customWidth="1"/>
    <col min="9480" max="9480" width="9.140625" style="109" bestFit="1"/>
    <col min="9481" max="9728" width="9.140625" style="109"/>
    <col min="9729" max="9729" width="5.42578125" style="109" bestFit="1" customWidth="1"/>
    <col min="9730" max="9730" width="82" style="109" bestFit="1" customWidth="1"/>
    <col min="9731" max="9731" width="13.140625" style="109" bestFit="1" customWidth="1"/>
    <col min="9732" max="9732" width="30.28515625" style="109" bestFit="1" customWidth="1"/>
    <col min="9733" max="9733" width="14" style="109" bestFit="1" customWidth="1"/>
    <col min="9734" max="9734" width="10.5703125" style="109" bestFit="1" customWidth="1"/>
    <col min="9735" max="9735" width="18.140625" style="109" bestFit="1" customWidth="1"/>
    <col min="9736" max="9736" width="9.140625" style="109" bestFit="1"/>
    <col min="9737" max="9984" width="9.140625" style="109"/>
    <col min="9985" max="9985" width="5.42578125" style="109" bestFit="1" customWidth="1"/>
    <col min="9986" max="9986" width="82" style="109" bestFit="1" customWidth="1"/>
    <col min="9987" max="9987" width="13.140625" style="109" bestFit="1" customWidth="1"/>
    <col min="9988" max="9988" width="30.28515625" style="109" bestFit="1" customWidth="1"/>
    <col min="9989" max="9989" width="14" style="109" bestFit="1" customWidth="1"/>
    <col min="9990" max="9990" width="10.5703125" style="109" bestFit="1" customWidth="1"/>
    <col min="9991" max="9991" width="18.140625" style="109" bestFit="1" customWidth="1"/>
    <col min="9992" max="9992" width="9.140625" style="109" bestFit="1"/>
    <col min="9993" max="10240" width="9.140625" style="109"/>
    <col min="10241" max="10241" width="5.42578125" style="109" bestFit="1" customWidth="1"/>
    <col min="10242" max="10242" width="82" style="109" bestFit="1" customWidth="1"/>
    <col min="10243" max="10243" width="13.140625" style="109" bestFit="1" customWidth="1"/>
    <col min="10244" max="10244" width="30.28515625" style="109" bestFit="1" customWidth="1"/>
    <col min="10245" max="10245" width="14" style="109" bestFit="1" customWidth="1"/>
    <col min="10246" max="10246" width="10.5703125" style="109" bestFit="1" customWidth="1"/>
    <col min="10247" max="10247" width="18.140625" style="109" bestFit="1" customWidth="1"/>
    <col min="10248" max="10248" width="9.140625" style="109" bestFit="1"/>
    <col min="10249" max="10496" width="9.140625" style="109"/>
    <col min="10497" max="10497" width="5.42578125" style="109" bestFit="1" customWidth="1"/>
    <col min="10498" max="10498" width="82" style="109" bestFit="1" customWidth="1"/>
    <col min="10499" max="10499" width="13.140625" style="109" bestFit="1" customWidth="1"/>
    <col min="10500" max="10500" width="30.28515625" style="109" bestFit="1" customWidth="1"/>
    <col min="10501" max="10501" width="14" style="109" bestFit="1" customWidth="1"/>
    <col min="10502" max="10502" width="10.5703125" style="109" bestFit="1" customWidth="1"/>
    <col min="10503" max="10503" width="18.140625" style="109" bestFit="1" customWidth="1"/>
    <col min="10504" max="10504" width="9.140625" style="109" bestFit="1"/>
    <col min="10505" max="10752" width="9.140625" style="109"/>
    <col min="10753" max="10753" width="5.42578125" style="109" bestFit="1" customWidth="1"/>
    <col min="10754" max="10754" width="82" style="109" bestFit="1" customWidth="1"/>
    <col min="10755" max="10755" width="13.140625" style="109" bestFit="1" customWidth="1"/>
    <col min="10756" max="10756" width="30.28515625" style="109" bestFit="1" customWidth="1"/>
    <col min="10757" max="10757" width="14" style="109" bestFit="1" customWidth="1"/>
    <col min="10758" max="10758" width="10.5703125" style="109" bestFit="1" customWidth="1"/>
    <col min="10759" max="10759" width="18.140625" style="109" bestFit="1" customWidth="1"/>
    <col min="10760" max="10760" width="9.140625" style="109" bestFit="1"/>
    <col min="10761" max="11008" width="9.140625" style="109"/>
    <col min="11009" max="11009" width="5.42578125" style="109" bestFit="1" customWidth="1"/>
    <col min="11010" max="11010" width="82" style="109" bestFit="1" customWidth="1"/>
    <col min="11011" max="11011" width="13.140625" style="109" bestFit="1" customWidth="1"/>
    <col min="11012" max="11012" width="30.28515625" style="109" bestFit="1" customWidth="1"/>
    <col min="11013" max="11013" width="14" style="109" bestFit="1" customWidth="1"/>
    <col min="11014" max="11014" width="10.5703125" style="109" bestFit="1" customWidth="1"/>
    <col min="11015" max="11015" width="18.140625" style="109" bestFit="1" customWidth="1"/>
    <col min="11016" max="11016" width="9.140625" style="109" bestFit="1"/>
    <col min="11017" max="11264" width="9.140625" style="109"/>
    <col min="11265" max="11265" width="5.42578125" style="109" bestFit="1" customWidth="1"/>
    <col min="11266" max="11266" width="82" style="109" bestFit="1" customWidth="1"/>
    <col min="11267" max="11267" width="13.140625" style="109" bestFit="1" customWidth="1"/>
    <col min="11268" max="11268" width="30.28515625" style="109" bestFit="1" customWidth="1"/>
    <col min="11269" max="11269" width="14" style="109" bestFit="1" customWidth="1"/>
    <col min="11270" max="11270" width="10.5703125" style="109" bestFit="1" customWidth="1"/>
    <col min="11271" max="11271" width="18.140625" style="109" bestFit="1" customWidth="1"/>
    <col min="11272" max="11272" width="9.140625" style="109" bestFit="1"/>
    <col min="11273" max="11520" width="9.140625" style="109"/>
    <col min="11521" max="11521" width="5.42578125" style="109" bestFit="1" customWidth="1"/>
    <col min="11522" max="11522" width="82" style="109" bestFit="1" customWidth="1"/>
    <col min="11523" max="11523" width="13.140625" style="109" bestFit="1" customWidth="1"/>
    <col min="11524" max="11524" width="30.28515625" style="109" bestFit="1" customWidth="1"/>
    <col min="11525" max="11525" width="14" style="109" bestFit="1" customWidth="1"/>
    <col min="11526" max="11526" width="10.5703125" style="109" bestFit="1" customWidth="1"/>
    <col min="11527" max="11527" width="18.140625" style="109" bestFit="1" customWidth="1"/>
    <col min="11528" max="11528" width="9.140625" style="109" bestFit="1"/>
    <col min="11529" max="11776" width="9.140625" style="109"/>
    <col min="11777" max="11777" width="5.42578125" style="109" bestFit="1" customWidth="1"/>
    <col min="11778" max="11778" width="82" style="109" bestFit="1" customWidth="1"/>
    <col min="11779" max="11779" width="13.140625" style="109" bestFit="1" customWidth="1"/>
    <col min="11780" max="11780" width="30.28515625" style="109" bestFit="1" customWidth="1"/>
    <col min="11781" max="11781" width="14" style="109" bestFit="1" customWidth="1"/>
    <col min="11782" max="11782" width="10.5703125" style="109" bestFit="1" customWidth="1"/>
    <col min="11783" max="11783" width="18.140625" style="109" bestFit="1" customWidth="1"/>
    <col min="11784" max="11784" width="9.140625" style="109" bestFit="1"/>
    <col min="11785" max="12032" width="9.140625" style="109"/>
    <col min="12033" max="12033" width="5.42578125" style="109" bestFit="1" customWidth="1"/>
    <col min="12034" max="12034" width="82" style="109" bestFit="1" customWidth="1"/>
    <col min="12035" max="12035" width="13.140625" style="109" bestFit="1" customWidth="1"/>
    <col min="12036" max="12036" width="30.28515625" style="109" bestFit="1" customWidth="1"/>
    <col min="12037" max="12037" width="14" style="109" bestFit="1" customWidth="1"/>
    <col min="12038" max="12038" width="10.5703125" style="109" bestFit="1" customWidth="1"/>
    <col min="12039" max="12039" width="18.140625" style="109" bestFit="1" customWidth="1"/>
    <col min="12040" max="12040" width="9.140625" style="109" bestFit="1"/>
    <col min="12041" max="12288" width="9.140625" style="109"/>
    <col min="12289" max="12289" width="5.42578125" style="109" bestFit="1" customWidth="1"/>
    <col min="12290" max="12290" width="82" style="109" bestFit="1" customWidth="1"/>
    <col min="12291" max="12291" width="13.140625" style="109" bestFit="1" customWidth="1"/>
    <col min="12292" max="12292" width="30.28515625" style="109" bestFit="1" customWidth="1"/>
    <col min="12293" max="12293" width="14" style="109" bestFit="1" customWidth="1"/>
    <col min="12294" max="12294" width="10.5703125" style="109" bestFit="1" customWidth="1"/>
    <col min="12295" max="12295" width="18.140625" style="109" bestFit="1" customWidth="1"/>
    <col min="12296" max="12296" width="9.140625" style="109" bestFit="1"/>
    <col min="12297" max="12544" width="9.140625" style="109"/>
    <col min="12545" max="12545" width="5.42578125" style="109" bestFit="1" customWidth="1"/>
    <col min="12546" max="12546" width="82" style="109" bestFit="1" customWidth="1"/>
    <col min="12547" max="12547" width="13.140625" style="109" bestFit="1" customWidth="1"/>
    <col min="12548" max="12548" width="30.28515625" style="109" bestFit="1" customWidth="1"/>
    <col min="12549" max="12549" width="14" style="109" bestFit="1" customWidth="1"/>
    <col min="12550" max="12550" width="10.5703125" style="109" bestFit="1" customWidth="1"/>
    <col min="12551" max="12551" width="18.140625" style="109" bestFit="1" customWidth="1"/>
    <col min="12552" max="12552" width="9.140625" style="109" bestFit="1"/>
    <col min="12553" max="12800" width="9.140625" style="109"/>
    <col min="12801" max="12801" width="5.42578125" style="109" bestFit="1" customWidth="1"/>
    <col min="12802" max="12802" width="82" style="109" bestFit="1" customWidth="1"/>
    <col min="12803" max="12803" width="13.140625" style="109" bestFit="1" customWidth="1"/>
    <col min="12804" max="12804" width="30.28515625" style="109" bestFit="1" customWidth="1"/>
    <col min="12805" max="12805" width="14" style="109" bestFit="1" customWidth="1"/>
    <col min="12806" max="12806" width="10.5703125" style="109" bestFit="1" customWidth="1"/>
    <col min="12807" max="12807" width="18.140625" style="109" bestFit="1" customWidth="1"/>
    <col min="12808" max="12808" width="9.140625" style="109" bestFit="1"/>
    <col min="12809" max="13056" width="9.140625" style="109"/>
    <col min="13057" max="13057" width="5.42578125" style="109" bestFit="1" customWidth="1"/>
    <col min="13058" max="13058" width="82" style="109" bestFit="1" customWidth="1"/>
    <col min="13059" max="13059" width="13.140625" style="109" bestFit="1" customWidth="1"/>
    <col min="13060" max="13060" width="30.28515625" style="109" bestFit="1" customWidth="1"/>
    <col min="13061" max="13061" width="14" style="109" bestFit="1" customWidth="1"/>
    <col min="13062" max="13062" width="10.5703125" style="109" bestFit="1" customWidth="1"/>
    <col min="13063" max="13063" width="18.140625" style="109" bestFit="1" customWidth="1"/>
    <col min="13064" max="13064" width="9.140625" style="109" bestFit="1"/>
    <col min="13065" max="13312" width="9.140625" style="109"/>
    <col min="13313" max="13313" width="5.42578125" style="109" bestFit="1" customWidth="1"/>
    <col min="13314" max="13314" width="82" style="109" bestFit="1" customWidth="1"/>
    <col min="13315" max="13315" width="13.140625" style="109" bestFit="1" customWidth="1"/>
    <col min="13316" max="13316" width="30.28515625" style="109" bestFit="1" customWidth="1"/>
    <col min="13317" max="13317" width="14" style="109" bestFit="1" customWidth="1"/>
    <col min="13318" max="13318" width="10.5703125" style="109" bestFit="1" customWidth="1"/>
    <col min="13319" max="13319" width="18.140625" style="109" bestFit="1" customWidth="1"/>
    <col min="13320" max="13320" width="9.140625" style="109" bestFit="1"/>
    <col min="13321" max="13568" width="9.140625" style="109"/>
    <col min="13569" max="13569" width="5.42578125" style="109" bestFit="1" customWidth="1"/>
    <col min="13570" max="13570" width="82" style="109" bestFit="1" customWidth="1"/>
    <col min="13571" max="13571" width="13.140625" style="109" bestFit="1" customWidth="1"/>
    <col min="13572" max="13572" width="30.28515625" style="109" bestFit="1" customWidth="1"/>
    <col min="13573" max="13573" width="14" style="109" bestFit="1" customWidth="1"/>
    <col min="13574" max="13574" width="10.5703125" style="109" bestFit="1" customWidth="1"/>
    <col min="13575" max="13575" width="18.140625" style="109" bestFit="1" customWidth="1"/>
    <col min="13576" max="13576" width="9.140625" style="109" bestFit="1"/>
    <col min="13577" max="13824" width="9.140625" style="109"/>
    <col min="13825" max="13825" width="5.42578125" style="109" bestFit="1" customWidth="1"/>
    <col min="13826" max="13826" width="82" style="109" bestFit="1" customWidth="1"/>
    <col min="13827" max="13827" width="13.140625" style="109" bestFit="1" customWidth="1"/>
    <col min="13828" max="13828" width="30.28515625" style="109" bestFit="1" customWidth="1"/>
    <col min="13829" max="13829" width="14" style="109" bestFit="1" customWidth="1"/>
    <col min="13830" max="13830" width="10.5703125" style="109" bestFit="1" customWidth="1"/>
    <col min="13831" max="13831" width="18.140625" style="109" bestFit="1" customWidth="1"/>
    <col min="13832" max="13832" width="9.140625" style="109" bestFit="1"/>
    <col min="13833" max="14080" width="9.140625" style="109"/>
    <col min="14081" max="14081" width="5.42578125" style="109" bestFit="1" customWidth="1"/>
    <col min="14082" max="14082" width="82" style="109" bestFit="1" customWidth="1"/>
    <col min="14083" max="14083" width="13.140625" style="109" bestFit="1" customWidth="1"/>
    <col min="14084" max="14084" width="30.28515625" style="109" bestFit="1" customWidth="1"/>
    <col min="14085" max="14085" width="14" style="109" bestFit="1" customWidth="1"/>
    <col min="14086" max="14086" width="10.5703125" style="109" bestFit="1" customWidth="1"/>
    <col min="14087" max="14087" width="18.140625" style="109" bestFit="1" customWidth="1"/>
    <col min="14088" max="14088" width="9.140625" style="109" bestFit="1"/>
    <col min="14089" max="14336" width="9.140625" style="109"/>
    <col min="14337" max="14337" width="5.42578125" style="109" bestFit="1" customWidth="1"/>
    <col min="14338" max="14338" width="82" style="109" bestFit="1" customWidth="1"/>
    <col min="14339" max="14339" width="13.140625" style="109" bestFit="1" customWidth="1"/>
    <col min="14340" max="14340" width="30.28515625" style="109" bestFit="1" customWidth="1"/>
    <col min="14341" max="14341" width="14" style="109" bestFit="1" customWidth="1"/>
    <col min="14342" max="14342" width="10.5703125" style="109" bestFit="1" customWidth="1"/>
    <col min="14343" max="14343" width="18.140625" style="109" bestFit="1" customWidth="1"/>
    <col min="14344" max="14344" width="9.140625" style="109" bestFit="1"/>
    <col min="14345" max="14592" width="9.140625" style="109"/>
    <col min="14593" max="14593" width="5.42578125" style="109" bestFit="1" customWidth="1"/>
    <col min="14594" max="14594" width="82" style="109" bestFit="1" customWidth="1"/>
    <col min="14595" max="14595" width="13.140625" style="109" bestFit="1" customWidth="1"/>
    <col min="14596" max="14596" width="30.28515625" style="109" bestFit="1" customWidth="1"/>
    <col min="14597" max="14597" width="14" style="109" bestFit="1" customWidth="1"/>
    <col min="14598" max="14598" width="10.5703125" style="109" bestFit="1" customWidth="1"/>
    <col min="14599" max="14599" width="18.140625" style="109" bestFit="1" customWidth="1"/>
    <col min="14600" max="14600" width="9.140625" style="109" bestFit="1"/>
    <col min="14601" max="14848" width="9.140625" style="109"/>
    <col min="14849" max="14849" width="5.42578125" style="109" bestFit="1" customWidth="1"/>
    <col min="14850" max="14850" width="82" style="109" bestFit="1" customWidth="1"/>
    <col min="14851" max="14851" width="13.140625" style="109" bestFit="1" customWidth="1"/>
    <col min="14852" max="14852" width="30.28515625" style="109" bestFit="1" customWidth="1"/>
    <col min="14853" max="14853" width="14" style="109" bestFit="1" customWidth="1"/>
    <col min="14854" max="14854" width="10.5703125" style="109" bestFit="1" customWidth="1"/>
    <col min="14855" max="14855" width="18.140625" style="109" bestFit="1" customWidth="1"/>
    <col min="14856" max="14856" width="9.140625" style="109" bestFit="1"/>
    <col min="14857" max="15104" width="9.140625" style="109"/>
    <col min="15105" max="15105" width="5.42578125" style="109" bestFit="1" customWidth="1"/>
    <col min="15106" max="15106" width="82" style="109" bestFit="1" customWidth="1"/>
    <col min="15107" max="15107" width="13.140625" style="109" bestFit="1" customWidth="1"/>
    <col min="15108" max="15108" width="30.28515625" style="109" bestFit="1" customWidth="1"/>
    <col min="15109" max="15109" width="14" style="109" bestFit="1" customWidth="1"/>
    <col min="15110" max="15110" width="10.5703125" style="109" bestFit="1" customWidth="1"/>
    <col min="15111" max="15111" width="18.140625" style="109" bestFit="1" customWidth="1"/>
    <col min="15112" max="15112" width="9.140625" style="109" bestFit="1"/>
    <col min="15113" max="15360" width="9.140625" style="109"/>
    <col min="15361" max="15361" width="5.42578125" style="109" bestFit="1" customWidth="1"/>
    <col min="15362" max="15362" width="82" style="109" bestFit="1" customWidth="1"/>
    <col min="15363" max="15363" width="13.140625" style="109" bestFit="1" customWidth="1"/>
    <col min="15364" max="15364" width="30.28515625" style="109" bestFit="1" customWidth="1"/>
    <col min="15365" max="15365" width="14" style="109" bestFit="1" customWidth="1"/>
    <col min="15366" max="15366" width="10.5703125" style="109" bestFit="1" customWidth="1"/>
    <col min="15367" max="15367" width="18.140625" style="109" bestFit="1" customWidth="1"/>
    <col min="15368" max="15368" width="9.140625" style="109" bestFit="1"/>
    <col min="15369" max="15616" width="9.140625" style="109"/>
    <col min="15617" max="15617" width="5.42578125" style="109" bestFit="1" customWidth="1"/>
    <col min="15618" max="15618" width="82" style="109" bestFit="1" customWidth="1"/>
    <col min="15619" max="15619" width="13.140625" style="109" bestFit="1" customWidth="1"/>
    <col min="15620" max="15620" width="30.28515625" style="109" bestFit="1" customWidth="1"/>
    <col min="15621" max="15621" width="14" style="109" bestFit="1" customWidth="1"/>
    <col min="15622" max="15622" width="10.5703125" style="109" bestFit="1" customWidth="1"/>
    <col min="15623" max="15623" width="18.140625" style="109" bestFit="1" customWidth="1"/>
    <col min="15624" max="15624" width="9.140625" style="109" bestFit="1"/>
    <col min="15625" max="15872" width="9.140625" style="109"/>
    <col min="15873" max="15873" width="5.42578125" style="109" bestFit="1" customWidth="1"/>
    <col min="15874" max="15874" width="82" style="109" bestFit="1" customWidth="1"/>
    <col min="15875" max="15875" width="13.140625" style="109" bestFit="1" customWidth="1"/>
    <col min="15876" max="15876" width="30.28515625" style="109" bestFit="1" customWidth="1"/>
    <col min="15877" max="15877" width="14" style="109" bestFit="1" customWidth="1"/>
    <col min="15878" max="15878" width="10.5703125" style="109" bestFit="1" customWidth="1"/>
    <col min="15879" max="15879" width="18.140625" style="109" bestFit="1" customWidth="1"/>
    <col min="15880" max="15880" width="9.140625" style="109" bestFit="1"/>
    <col min="15881" max="16128" width="9.140625" style="109"/>
    <col min="16129" max="16129" width="5.42578125" style="109" bestFit="1" customWidth="1"/>
    <col min="16130" max="16130" width="82" style="109" bestFit="1" customWidth="1"/>
    <col min="16131" max="16131" width="13.140625" style="109" bestFit="1" customWidth="1"/>
    <col min="16132" max="16132" width="30.28515625" style="109" bestFit="1" customWidth="1"/>
    <col min="16133" max="16133" width="14" style="109" bestFit="1" customWidth="1"/>
    <col min="16134" max="16134" width="10.5703125" style="109" bestFit="1" customWidth="1"/>
    <col min="16135" max="16135" width="18.140625" style="109" bestFit="1" customWidth="1"/>
    <col min="16136" max="16136" width="9.140625" style="109" bestFit="1"/>
    <col min="16137" max="16384" width="9.140625" style="109"/>
  </cols>
  <sheetData>
    <row r="1" spans="1:9" s="1" customFormat="1">
      <c r="A1" s="3" t="s">
        <v>0</v>
      </c>
      <c r="B1" s="390" t="s">
        <v>45</v>
      </c>
      <c r="C1" s="390"/>
      <c r="D1" s="390"/>
      <c r="E1" s="390"/>
      <c r="F1" s="4"/>
      <c r="G1" s="4"/>
      <c r="H1" s="4"/>
    </row>
    <row r="2" spans="1:9" s="1" customFormat="1" ht="13.5" thickBot="1">
      <c r="C2" s="5"/>
      <c r="F2" s="4"/>
      <c r="G2" s="4"/>
      <c r="H2" s="4"/>
    </row>
    <row r="3" spans="1:9" s="16" customFormat="1" ht="15">
      <c r="B3" s="23" t="s">
        <v>1249</v>
      </c>
      <c r="C3" s="391"/>
      <c r="D3" s="394"/>
      <c r="F3" s="17"/>
      <c r="G3" s="17"/>
      <c r="H3" s="17"/>
    </row>
    <row r="4" spans="1:9" s="16" customFormat="1" ht="15">
      <c r="B4" s="24" t="s">
        <v>2634</v>
      </c>
      <c r="C4" s="392"/>
      <c r="D4" s="395"/>
      <c r="F4" s="17"/>
      <c r="G4" s="17"/>
      <c r="H4" s="17"/>
    </row>
    <row r="5" spans="1:9" s="16" customFormat="1" ht="15">
      <c r="B5" s="24" t="s">
        <v>1081</v>
      </c>
      <c r="C5" s="392"/>
      <c r="D5" s="395"/>
      <c r="F5" s="17"/>
      <c r="G5" s="17"/>
      <c r="H5" s="17"/>
    </row>
    <row r="6" spans="1:9" s="16" customFormat="1" ht="15">
      <c r="B6" s="24" t="s">
        <v>2635</v>
      </c>
      <c r="C6" s="392"/>
      <c r="D6" s="395"/>
      <c r="F6" s="17"/>
      <c r="G6" s="17"/>
      <c r="H6" s="17"/>
    </row>
    <row r="7" spans="1:9" s="16" customFormat="1" ht="30.75" thickBot="1">
      <c r="B7" s="25" t="s">
        <v>2636</v>
      </c>
      <c r="C7" s="393"/>
      <c r="D7" s="396"/>
      <c r="F7" s="17"/>
      <c r="G7" s="17"/>
      <c r="H7" s="17"/>
    </row>
    <row r="8" spans="1:9" s="16" customFormat="1">
      <c r="C8" s="19" t="s">
        <v>1079</v>
      </c>
      <c r="D8" s="19" t="s">
        <v>1078</v>
      </c>
      <c r="F8" s="17"/>
      <c r="G8" s="17"/>
      <c r="H8" s="17"/>
    </row>
    <row r="11" spans="1:9">
      <c r="B11" s="109" t="s">
        <v>101</v>
      </c>
    </row>
    <row r="13" spans="1:9">
      <c r="B13" s="240" t="s">
        <v>102</v>
      </c>
      <c r="C13" s="241" t="s">
        <v>103</v>
      </c>
      <c r="D13" s="240" t="s">
        <v>135</v>
      </c>
      <c r="E13" s="240" t="s">
        <v>105</v>
      </c>
      <c r="F13" s="242" t="s">
        <v>106</v>
      </c>
      <c r="G13" s="242" t="s">
        <v>107</v>
      </c>
      <c r="H13" s="242" t="s">
        <v>108</v>
      </c>
      <c r="I13" s="243" t="s">
        <v>136</v>
      </c>
    </row>
    <row r="14" spans="1:9">
      <c r="B14" s="243" t="s">
        <v>137</v>
      </c>
      <c r="C14" s="173"/>
    </row>
    <row r="15" spans="1:9">
      <c r="B15" s="243" t="s">
        <v>110</v>
      </c>
      <c r="C15" s="173"/>
    </row>
    <row r="16" spans="1:9">
      <c r="B16" s="109" t="s">
        <v>2390</v>
      </c>
      <c r="C16" s="173" t="s">
        <v>138</v>
      </c>
      <c r="D16" s="109" t="s">
        <v>154</v>
      </c>
      <c r="E16" s="109" t="s">
        <v>155</v>
      </c>
      <c r="F16" s="116">
        <v>40100</v>
      </c>
      <c r="G16" s="116">
        <v>1079.71</v>
      </c>
      <c r="H16" s="116">
        <v>7.22</v>
      </c>
    </row>
    <row r="17" spans="2:8">
      <c r="B17" s="109" t="s">
        <v>2139</v>
      </c>
      <c r="C17" s="173" t="s">
        <v>138</v>
      </c>
      <c r="D17" s="109" t="s">
        <v>248</v>
      </c>
      <c r="E17" s="109" t="s">
        <v>371</v>
      </c>
      <c r="F17" s="116">
        <v>92300</v>
      </c>
      <c r="G17" s="116">
        <v>728.89</v>
      </c>
      <c r="H17" s="116">
        <v>4.87</v>
      </c>
    </row>
    <row r="18" spans="2:8">
      <c r="B18" s="109" t="s">
        <v>1075</v>
      </c>
      <c r="C18" s="173" t="s">
        <v>138</v>
      </c>
      <c r="D18" s="109" t="s">
        <v>142</v>
      </c>
      <c r="E18" s="109" t="s">
        <v>143</v>
      </c>
      <c r="F18" s="116">
        <v>25810</v>
      </c>
      <c r="G18" s="116">
        <v>704.96</v>
      </c>
      <c r="H18" s="116">
        <v>4.71</v>
      </c>
    </row>
    <row r="19" spans="2:8">
      <c r="B19" s="109" t="s">
        <v>2212</v>
      </c>
      <c r="C19" s="173" t="s">
        <v>138</v>
      </c>
      <c r="D19" s="109" t="s">
        <v>147</v>
      </c>
      <c r="E19" s="109" t="s">
        <v>158</v>
      </c>
      <c r="F19" s="116">
        <v>24290</v>
      </c>
      <c r="G19" s="116">
        <v>652.03</v>
      </c>
      <c r="H19" s="116">
        <v>4.3600000000000003</v>
      </c>
    </row>
    <row r="20" spans="2:8">
      <c r="B20" s="109" t="s">
        <v>1039</v>
      </c>
      <c r="C20" s="173" t="s">
        <v>138</v>
      </c>
      <c r="D20" s="109" t="s">
        <v>139</v>
      </c>
      <c r="E20" s="109" t="s">
        <v>301</v>
      </c>
      <c r="F20" s="116">
        <v>55800</v>
      </c>
      <c r="G20" s="116">
        <v>651.63</v>
      </c>
      <c r="H20" s="116">
        <v>4.3600000000000003</v>
      </c>
    </row>
    <row r="21" spans="2:8">
      <c r="B21" s="109" t="s">
        <v>2138</v>
      </c>
      <c r="C21" s="173" t="s">
        <v>138</v>
      </c>
      <c r="D21" s="109" t="s">
        <v>198</v>
      </c>
      <c r="E21" s="109" t="s">
        <v>519</v>
      </c>
      <c r="F21" s="116">
        <v>73750</v>
      </c>
      <c r="G21" s="116">
        <v>649.74</v>
      </c>
      <c r="H21" s="116">
        <v>4.34</v>
      </c>
    </row>
    <row r="22" spans="2:8">
      <c r="B22" s="109" t="s">
        <v>1068</v>
      </c>
      <c r="C22" s="173" t="s">
        <v>138</v>
      </c>
      <c r="D22" s="109" t="s">
        <v>172</v>
      </c>
      <c r="E22" s="109" t="s">
        <v>310</v>
      </c>
      <c r="F22" s="116">
        <v>107480</v>
      </c>
      <c r="G22" s="116">
        <v>613.44000000000005</v>
      </c>
      <c r="H22" s="116">
        <v>4.0999999999999996</v>
      </c>
    </row>
    <row r="23" spans="2:8">
      <c r="B23" s="109" t="s">
        <v>2237</v>
      </c>
      <c r="C23" s="173" t="s">
        <v>138</v>
      </c>
      <c r="D23" s="109" t="s">
        <v>144</v>
      </c>
      <c r="E23" s="109" t="s">
        <v>304</v>
      </c>
      <c r="F23" s="116">
        <v>55200</v>
      </c>
      <c r="G23" s="116">
        <v>594.5</v>
      </c>
      <c r="H23" s="116">
        <v>3.97</v>
      </c>
    </row>
    <row r="24" spans="2:8">
      <c r="B24" s="109" t="s">
        <v>1065</v>
      </c>
      <c r="C24" s="173" t="s">
        <v>138</v>
      </c>
      <c r="D24" s="109" t="s">
        <v>144</v>
      </c>
      <c r="E24" s="109" t="s">
        <v>146</v>
      </c>
      <c r="F24" s="116">
        <v>15855</v>
      </c>
      <c r="G24" s="116">
        <v>537.61</v>
      </c>
      <c r="H24" s="116">
        <v>3.59</v>
      </c>
    </row>
    <row r="25" spans="2:8">
      <c r="B25" s="109" t="s">
        <v>2215</v>
      </c>
      <c r="C25" s="173" t="s">
        <v>138</v>
      </c>
      <c r="D25" s="109" t="s">
        <v>144</v>
      </c>
      <c r="E25" s="109" t="s">
        <v>145</v>
      </c>
      <c r="F25" s="116">
        <v>30900</v>
      </c>
      <c r="G25" s="116">
        <v>505.2</v>
      </c>
      <c r="H25" s="116">
        <v>3.38</v>
      </c>
    </row>
    <row r="26" spans="2:8">
      <c r="B26" s="109" t="s">
        <v>1076</v>
      </c>
      <c r="C26" s="173" t="s">
        <v>138</v>
      </c>
      <c r="D26" s="109" t="s">
        <v>139</v>
      </c>
      <c r="E26" s="109" t="s">
        <v>141</v>
      </c>
      <c r="F26" s="116">
        <v>31200</v>
      </c>
      <c r="G26" s="116">
        <v>501.84</v>
      </c>
      <c r="H26" s="116">
        <v>3.35</v>
      </c>
    </row>
    <row r="27" spans="2:8">
      <c r="B27" s="109" t="s">
        <v>2229</v>
      </c>
      <c r="C27" s="173" t="s">
        <v>138</v>
      </c>
      <c r="D27" s="109" t="s">
        <v>159</v>
      </c>
      <c r="E27" s="109" t="s">
        <v>160</v>
      </c>
      <c r="F27" s="116">
        <v>20100</v>
      </c>
      <c r="G27" s="116">
        <v>417.04</v>
      </c>
      <c r="H27" s="116">
        <v>2.79</v>
      </c>
    </row>
    <row r="28" spans="2:8">
      <c r="B28" s="109" t="s">
        <v>1077</v>
      </c>
      <c r="C28" s="173" t="s">
        <v>138</v>
      </c>
      <c r="D28" s="109" t="s">
        <v>139</v>
      </c>
      <c r="E28" s="109" t="s">
        <v>140</v>
      </c>
      <c r="F28" s="116">
        <v>43325</v>
      </c>
      <c r="G28" s="116">
        <v>412.84</v>
      </c>
      <c r="H28" s="116">
        <v>2.76</v>
      </c>
    </row>
    <row r="29" spans="2:8">
      <c r="B29" s="109" t="s">
        <v>1052</v>
      </c>
      <c r="C29" s="173" t="s">
        <v>138</v>
      </c>
      <c r="D29" s="109" t="s">
        <v>139</v>
      </c>
      <c r="E29" s="109" t="s">
        <v>149</v>
      </c>
      <c r="F29" s="116">
        <v>12203</v>
      </c>
      <c r="G29" s="116">
        <v>237.6</v>
      </c>
      <c r="H29" s="116">
        <v>1.59</v>
      </c>
    </row>
    <row r="30" spans="2:8">
      <c r="B30" s="109" t="s">
        <v>2244</v>
      </c>
      <c r="C30" s="173" t="s">
        <v>138</v>
      </c>
      <c r="D30" s="109" t="s">
        <v>288</v>
      </c>
      <c r="E30" s="109" t="s">
        <v>289</v>
      </c>
      <c r="F30" s="116">
        <v>24600</v>
      </c>
      <c r="G30" s="116">
        <v>208.79</v>
      </c>
      <c r="H30" s="116">
        <v>1.4</v>
      </c>
    </row>
    <row r="31" spans="2:8">
      <c r="B31" s="109" t="s">
        <v>1074</v>
      </c>
      <c r="C31" s="173" t="s">
        <v>138</v>
      </c>
      <c r="D31" s="109" t="s">
        <v>147</v>
      </c>
      <c r="E31" s="109" t="s">
        <v>148</v>
      </c>
      <c r="F31" s="116">
        <v>55000</v>
      </c>
      <c r="G31" s="116">
        <v>187</v>
      </c>
      <c r="H31" s="116">
        <v>1.25</v>
      </c>
    </row>
    <row r="32" spans="2:8">
      <c r="B32" s="109" t="s">
        <v>1054</v>
      </c>
      <c r="C32" s="173" t="s">
        <v>138</v>
      </c>
      <c r="D32" s="109" t="s">
        <v>144</v>
      </c>
      <c r="E32" s="109" t="s">
        <v>294</v>
      </c>
      <c r="F32" s="116">
        <v>14700</v>
      </c>
      <c r="G32" s="116">
        <v>164.76</v>
      </c>
      <c r="H32" s="116">
        <v>1.1000000000000001</v>
      </c>
    </row>
    <row r="33" spans="2:8">
      <c r="B33" s="109" t="s">
        <v>1049</v>
      </c>
      <c r="C33" s="173" t="s">
        <v>138</v>
      </c>
      <c r="D33" s="109" t="s">
        <v>196</v>
      </c>
      <c r="E33" s="109" t="s">
        <v>317</v>
      </c>
      <c r="F33" s="116">
        <v>12500</v>
      </c>
      <c r="G33" s="116">
        <v>160.36000000000001</v>
      </c>
      <c r="H33" s="116">
        <v>1.07</v>
      </c>
    </row>
    <row r="34" spans="2:8">
      <c r="B34" s="109" t="s">
        <v>2168</v>
      </c>
      <c r="C34" s="173" t="s">
        <v>138</v>
      </c>
      <c r="D34" s="109" t="s">
        <v>274</v>
      </c>
      <c r="E34" s="109" t="s">
        <v>299</v>
      </c>
      <c r="F34" s="116">
        <v>89500</v>
      </c>
      <c r="G34" s="116">
        <v>154.12</v>
      </c>
      <c r="H34" s="116">
        <v>1.03</v>
      </c>
    </row>
    <row r="35" spans="2:8">
      <c r="B35" s="109" t="s">
        <v>286</v>
      </c>
      <c r="C35" s="173" t="s">
        <v>138</v>
      </c>
      <c r="D35" s="109" t="s">
        <v>139</v>
      </c>
      <c r="E35" s="109" t="s">
        <v>287</v>
      </c>
      <c r="F35" s="116">
        <v>23900</v>
      </c>
      <c r="G35" s="116">
        <v>143.99</v>
      </c>
      <c r="H35" s="116">
        <v>0.96</v>
      </c>
    </row>
    <row r="36" spans="2:8">
      <c r="B36" s="109" t="s">
        <v>1064</v>
      </c>
      <c r="C36" s="173" t="s">
        <v>138</v>
      </c>
      <c r="D36" s="109" t="s">
        <v>182</v>
      </c>
      <c r="E36" s="109" t="s">
        <v>183</v>
      </c>
      <c r="F36" s="116">
        <v>16500</v>
      </c>
      <c r="G36" s="116">
        <v>134.97999999999999</v>
      </c>
      <c r="H36" s="116">
        <v>0.9</v>
      </c>
    </row>
    <row r="37" spans="2:8">
      <c r="B37" s="109" t="s">
        <v>2224</v>
      </c>
      <c r="C37" s="173" t="s">
        <v>138</v>
      </c>
      <c r="D37" s="109" t="s">
        <v>191</v>
      </c>
      <c r="E37" s="109" t="s">
        <v>591</v>
      </c>
      <c r="F37" s="116">
        <v>20904</v>
      </c>
      <c r="G37" s="116">
        <v>122.99</v>
      </c>
      <c r="H37" s="116">
        <v>0.82</v>
      </c>
    </row>
    <row r="38" spans="2:8">
      <c r="B38" s="109" t="s">
        <v>1042</v>
      </c>
      <c r="C38" s="173" t="s">
        <v>138</v>
      </c>
      <c r="D38" s="109" t="s">
        <v>274</v>
      </c>
      <c r="E38" s="109" t="s">
        <v>300</v>
      </c>
      <c r="F38" s="116">
        <v>47363</v>
      </c>
      <c r="G38" s="116">
        <v>106.09</v>
      </c>
      <c r="H38" s="116">
        <v>0.71</v>
      </c>
    </row>
    <row r="39" spans="2:8">
      <c r="B39" s="109" t="s">
        <v>2159</v>
      </c>
      <c r="C39" s="173" t="s">
        <v>138</v>
      </c>
      <c r="D39" s="109" t="s">
        <v>233</v>
      </c>
      <c r="E39" s="109" t="s">
        <v>524</v>
      </c>
      <c r="F39" s="116">
        <v>1810</v>
      </c>
      <c r="G39" s="116">
        <v>85.55</v>
      </c>
      <c r="H39" s="116">
        <v>0.56999999999999995</v>
      </c>
    </row>
    <row r="40" spans="2:8">
      <c r="B40" s="109" t="s">
        <v>2220</v>
      </c>
      <c r="C40" s="173" t="s">
        <v>138</v>
      </c>
      <c r="D40" s="109" t="s">
        <v>174</v>
      </c>
      <c r="E40" s="109" t="s">
        <v>295</v>
      </c>
      <c r="F40" s="116">
        <v>8000</v>
      </c>
      <c r="G40" s="116">
        <v>83.68</v>
      </c>
      <c r="H40" s="116">
        <v>0.56000000000000005</v>
      </c>
    </row>
    <row r="41" spans="2:8">
      <c r="B41" s="109" t="s">
        <v>2155</v>
      </c>
      <c r="C41" s="173" t="s">
        <v>138</v>
      </c>
      <c r="D41" s="109" t="s">
        <v>174</v>
      </c>
      <c r="E41" s="109" t="s">
        <v>424</v>
      </c>
      <c r="F41" s="116">
        <v>17000</v>
      </c>
      <c r="G41" s="116">
        <v>79.45</v>
      </c>
      <c r="H41" s="116">
        <v>0.53</v>
      </c>
    </row>
    <row r="42" spans="2:8">
      <c r="B42" s="109" t="s">
        <v>2394</v>
      </c>
      <c r="C42" s="173" t="s">
        <v>138</v>
      </c>
      <c r="D42" s="109" t="s">
        <v>174</v>
      </c>
      <c r="E42" s="109" t="s">
        <v>201</v>
      </c>
      <c r="F42" s="116">
        <v>2300</v>
      </c>
      <c r="G42" s="116">
        <v>78.31</v>
      </c>
      <c r="H42" s="116">
        <v>0.52</v>
      </c>
    </row>
    <row r="43" spans="2:8">
      <c r="B43" s="109" t="s">
        <v>2200</v>
      </c>
      <c r="C43" s="173" t="s">
        <v>138</v>
      </c>
      <c r="D43" s="109" t="s">
        <v>274</v>
      </c>
      <c r="E43" s="109" t="s">
        <v>383</v>
      </c>
      <c r="F43" s="116">
        <v>11000</v>
      </c>
      <c r="G43" s="116">
        <v>59.15</v>
      </c>
      <c r="H43" s="116">
        <v>0.4</v>
      </c>
    </row>
    <row r="44" spans="2:8">
      <c r="B44" s="109" t="s">
        <v>1057</v>
      </c>
      <c r="C44" s="173" t="s">
        <v>138</v>
      </c>
      <c r="D44" s="109" t="s">
        <v>150</v>
      </c>
      <c r="E44" s="109" t="s">
        <v>291</v>
      </c>
      <c r="F44" s="116">
        <v>1605</v>
      </c>
      <c r="G44" s="116">
        <v>50.96</v>
      </c>
      <c r="H44" s="116">
        <v>0.34</v>
      </c>
    </row>
    <row r="45" spans="2:8">
      <c r="B45" s="109" t="s">
        <v>1046</v>
      </c>
      <c r="C45" s="173" t="s">
        <v>138</v>
      </c>
      <c r="D45" s="109" t="s">
        <v>172</v>
      </c>
      <c r="E45" s="109" t="s">
        <v>173</v>
      </c>
      <c r="F45" s="116">
        <v>1920</v>
      </c>
      <c r="G45" s="116">
        <v>49.21</v>
      </c>
      <c r="H45" s="116">
        <v>0.33</v>
      </c>
    </row>
    <row r="46" spans="2:8">
      <c r="B46" s="109" t="s">
        <v>2421</v>
      </c>
      <c r="C46" s="173" t="s">
        <v>138</v>
      </c>
      <c r="D46" s="109" t="s">
        <v>206</v>
      </c>
      <c r="E46" s="109" t="s">
        <v>422</v>
      </c>
      <c r="F46" s="116">
        <v>900</v>
      </c>
      <c r="G46" s="116">
        <v>33.76</v>
      </c>
      <c r="H46" s="116">
        <v>0.23</v>
      </c>
    </row>
    <row r="47" spans="2:8">
      <c r="B47" s="109" t="s">
        <v>2148</v>
      </c>
      <c r="C47" s="173" t="s">
        <v>138</v>
      </c>
      <c r="D47" s="109" t="s">
        <v>167</v>
      </c>
      <c r="E47" s="109" t="s">
        <v>593</v>
      </c>
      <c r="F47" s="116">
        <v>1180</v>
      </c>
      <c r="G47" s="116">
        <v>32.74</v>
      </c>
      <c r="H47" s="116">
        <v>0.22</v>
      </c>
    </row>
    <row r="48" spans="2:8">
      <c r="B48" s="109" t="s">
        <v>2188</v>
      </c>
      <c r="C48" s="173" t="s">
        <v>138</v>
      </c>
      <c r="D48" s="109" t="s">
        <v>172</v>
      </c>
      <c r="E48" s="109" t="s">
        <v>178</v>
      </c>
      <c r="F48" s="116">
        <v>300</v>
      </c>
      <c r="G48" s="116">
        <v>21.23</v>
      </c>
      <c r="H48" s="116">
        <v>0.14000000000000001</v>
      </c>
    </row>
    <row r="49" spans="2:8">
      <c r="B49" s="109" t="s">
        <v>2401</v>
      </c>
      <c r="C49" s="173" t="s">
        <v>138</v>
      </c>
      <c r="D49" s="109" t="s">
        <v>288</v>
      </c>
      <c r="E49" s="109" t="s">
        <v>551</v>
      </c>
      <c r="F49" s="116">
        <v>1285</v>
      </c>
      <c r="G49" s="116">
        <v>5.97</v>
      </c>
      <c r="H49" s="116">
        <v>0.04</v>
      </c>
    </row>
    <row r="50" spans="2:8">
      <c r="B50" s="109" t="s">
        <v>2311</v>
      </c>
      <c r="C50" s="173" t="s">
        <v>138</v>
      </c>
      <c r="D50" s="109" t="s">
        <v>182</v>
      </c>
      <c r="E50" s="109" t="s">
        <v>183</v>
      </c>
      <c r="F50" s="116">
        <v>-1800</v>
      </c>
      <c r="G50" s="116">
        <v>-14.8</v>
      </c>
      <c r="H50" s="116">
        <v>-0.1</v>
      </c>
    </row>
    <row r="51" spans="2:8">
      <c r="B51" s="109" t="s">
        <v>2357</v>
      </c>
      <c r="C51" s="173" t="s">
        <v>138</v>
      </c>
      <c r="D51" s="109" t="s">
        <v>174</v>
      </c>
      <c r="E51" s="109" t="s">
        <v>424</v>
      </c>
      <c r="F51" s="116">
        <v>-17000</v>
      </c>
      <c r="G51" s="116">
        <v>-80.010000000000005</v>
      </c>
      <c r="H51" s="116">
        <v>-0.53</v>
      </c>
    </row>
    <row r="52" spans="2:8">
      <c r="B52" s="109" t="s">
        <v>2403</v>
      </c>
      <c r="C52" s="173" t="s">
        <v>138</v>
      </c>
      <c r="D52" s="109" t="s">
        <v>144</v>
      </c>
      <c r="E52" s="109" t="s">
        <v>294</v>
      </c>
      <c r="F52" s="116">
        <v>-14700</v>
      </c>
      <c r="G52" s="116">
        <v>-166.12</v>
      </c>
      <c r="H52" s="116">
        <v>-1.1100000000000001</v>
      </c>
    </row>
    <row r="53" spans="2:8">
      <c r="B53" s="109" t="s">
        <v>2277</v>
      </c>
      <c r="C53" s="173" t="s">
        <v>138</v>
      </c>
      <c r="D53" s="109" t="s">
        <v>159</v>
      </c>
      <c r="E53" s="109" t="s">
        <v>160</v>
      </c>
      <c r="F53" s="116">
        <v>-11700</v>
      </c>
      <c r="G53" s="116">
        <v>-244.73</v>
      </c>
      <c r="H53" s="116">
        <v>-1.64</v>
      </c>
    </row>
    <row r="54" spans="2:8">
      <c r="B54" s="109" t="s">
        <v>2404</v>
      </c>
      <c r="C54" s="173" t="s">
        <v>138</v>
      </c>
      <c r="D54" s="109" t="s">
        <v>144</v>
      </c>
      <c r="E54" s="109" t="s">
        <v>146</v>
      </c>
      <c r="F54" s="116">
        <v>-8100</v>
      </c>
      <c r="G54" s="116">
        <v>-276.8</v>
      </c>
      <c r="H54" s="116">
        <v>-1.85</v>
      </c>
    </row>
    <row r="55" spans="2:8">
      <c r="B55" s="109" t="s">
        <v>2294</v>
      </c>
      <c r="C55" s="173" t="s">
        <v>138</v>
      </c>
      <c r="D55" s="109" t="s">
        <v>147</v>
      </c>
      <c r="E55" s="109" t="s">
        <v>158</v>
      </c>
      <c r="F55" s="116">
        <v>-18000</v>
      </c>
      <c r="G55" s="116">
        <v>-485.61</v>
      </c>
      <c r="H55" s="116">
        <v>-3.25</v>
      </c>
    </row>
    <row r="56" spans="2:8">
      <c r="B56" s="109" t="s">
        <v>2387</v>
      </c>
      <c r="C56" s="173" t="s">
        <v>138</v>
      </c>
      <c r="D56" s="109" t="s">
        <v>172</v>
      </c>
      <c r="E56" s="109" t="s">
        <v>310</v>
      </c>
      <c r="F56" s="116">
        <v>-102600</v>
      </c>
      <c r="G56" s="116">
        <v>-590.66999999999996</v>
      </c>
      <c r="H56" s="116">
        <v>-3.95</v>
      </c>
    </row>
    <row r="57" spans="2:8">
      <c r="B57" s="109" t="s">
        <v>2268</v>
      </c>
      <c r="C57" s="173" t="s">
        <v>138</v>
      </c>
      <c r="D57" s="109" t="s">
        <v>144</v>
      </c>
      <c r="E57" s="109" t="s">
        <v>304</v>
      </c>
      <c r="F57" s="116">
        <v>-55200</v>
      </c>
      <c r="G57" s="116">
        <v>-599.36</v>
      </c>
      <c r="H57" s="116">
        <v>-4.01</v>
      </c>
    </row>
    <row r="58" spans="2:8">
      <c r="B58" s="109" t="s">
        <v>2382</v>
      </c>
      <c r="C58" s="173" t="s">
        <v>138</v>
      </c>
      <c r="D58" s="109" t="s">
        <v>198</v>
      </c>
      <c r="E58" s="109" t="s">
        <v>519</v>
      </c>
      <c r="F58" s="116">
        <v>-73750</v>
      </c>
      <c r="G58" s="116">
        <v>-654.35</v>
      </c>
      <c r="H58" s="116">
        <v>-4.37</v>
      </c>
    </row>
    <row r="59" spans="2:8">
      <c r="B59" s="109" t="s">
        <v>2377</v>
      </c>
      <c r="C59" s="173" t="s">
        <v>138</v>
      </c>
      <c r="D59" s="109" t="s">
        <v>139</v>
      </c>
      <c r="E59" s="109" t="s">
        <v>301</v>
      </c>
      <c r="F59" s="116">
        <v>-55800</v>
      </c>
      <c r="G59" s="116">
        <v>-656.93</v>
      </c>
      <c r="H59" s="116">
        <v>-4.3899999999999997</v>
      </c>
    </row>
    <row r="60" spans="2:8">
      <c r="B60" s="109" t="s">
        <v>2381</v>
      </c>
      <c r="C60" s="173" t="s">
        <v>138</v>
      </c>
      <c r="D60" s="109" t="s">
        <v>248</v>
      </c>
      <c r="E60" s="109" t="s">
        <v>371</v>
      </c>
      <c r="F60" s="116">
        <v>-92300</v>
      </c>
      <c r="G60" s="116">
        <v>-732.45</v>
      </c>
      <c r="H60" s="116">
        <v>-4.9000000000000004</v>
      </c>
    </row>
    <row r="61" spans="2:8">
      <c r="B61" s="109" t="s">
        <v>2405</v>
      </c>
      <c r="C61" s="173" t="s">
        <v>138</v>
      </c>
      <c r="D61" s="109" t="s">
        <v>154</v>
      </c>
      <c r="E61" s="109" t="s">
        <v>155</v>
      </c>
      <c r="F61" s="116">
        <v>-28200</v>
      </c>
      <c r="G61" s="116">
        <v>-763.26</v>
      </c>
      <c r="H61" s="116">
        <v>-5.0999999999999996</v>
      </c>
    </row>
    <row r="62" spans="2:8">
      <c r="B62" s="367" t="s">
        <v>2015</v>
      </c>
      <c r="C62" s="173"/>
      <c r="G62" s="245">
        <f>SUM(G16:G49)</f>
        <v>10250.119999999997</v>
      </c>
      <c r="H62" s="245">
        <f>SUM(H16:H49)</f>
        <v>68.510000000000005</v>
      </c>
    </row>
    <row r="63" spans="2:8">
      <c r="B63" s="246" t="s">
        <v>2016</v>
      </c>
      <c r="C63" s="173"/>
    </row>
    <row r="64" spans="2:8">
      <c r="B64" s="246" t="s">
        <v>2017</v>
      </c>
      <c r="C64" s="173"/>
    </row>
    <row r="65" spans="2:8">
      <c r="B65" s="109" t="s">
        <v>273</v>
      </c>
      <c r="C65" s="173" t="s">
        <v>138</v>
      </c>
      <c r="D65" s="109" t="s">
        <v>274</v>
      </c>
      <c r="E65" s="109" t="s">
        <v>275</v>
      </c>
      <c r="F65" s="116">
        <v>513486</v>
      </c>
      <c r="G65" s="116">
        <v>663.68</v>
      </c>
      <c r="H65" s="116">
        <v>4.4400000000000004</v>
      </c>
    </row>
    <row r="66" spans="2:8">
      <c r="B66" s="246" t="s">
        <v>2018</v>
      </c>
      <c r="C66" s="173"/>
      <c r="G66" s="245">
        <f>+G65</f>
        <v>663.68</v>
      </c>
      <c r="H66" s="245">
        <f>+H65</f>
        <v>4.4400000000000004</v>
      </c>
    </row>
    <row r="67" spans="2:8">
      <c r="B67" s="246" t="s">
        <v>2019</v>
      </c>
      <c r="C67" s="173"/>
      <c r="G67" s="245">
        <f>+G62+G66</f>
        <v>10913.799999999997</v>
      </c>
      <c r="H67" s="245">
        <f>+H62+H66</f>
        <v>72.95</v>
      </c>
    </row>
    <row r="68" spans="2:8">
      <c r="B68" s="240" t="s">
        <v>102</v>
      </c>
      <c r="C68" s="241" t="s">
        <v>103</v>
      </c>
      <c r="D68" s="240" t="s">
        <v>104</v>
      </c>
      <c r="E68" s="240" t="s">
        <v>105</v>
      </c>
      <c r="F68" s="242" t="s">
        <v>106</v>
      </c>
      <c r="G68" s="242" t="s">
        <v>107</v>
      </c>
      <c r="H68" s="242" t="s">
        <v>108</v>
      </c>
    </row>
    <row r="69" spans="2:8">
      <c r="B69" s="243" t="s">
        <v>109</v>
      </c>
      <c r="C69" s="173"/>
    </row>
    <row r="70" spans="2:8">
      <c r="B70" s="243" t="s">
        <v>110</v>
      </c>
      <c r="C70" s="173"/>
    </row>
    <row r="71" spans="2:8">
      <c r="B71" s="243" t="s">
        <v>111</v>
      </c>
      <c r="C71" s="173"/>
    </row>
    <row r="72" spans="2:8">
      <c r="B72" s="109" t="s">
        <v>2611</v>
      </c>
      <c r="C72" s="173">
        <v>7.14</v>
      </c>
      <c r="D72" s="109" t="s">
        <v>113</v>
      </c>
      <c r="E72" s="109" t="s">
        <v>336</v>
      </c>
      <c r="F72" s="116">
        <v>500000</v>
      </c>
      <c r="G72" s="116">
        <v>504.6</v>
      </c>
      <c r="H72" s="116">
        <v>3.37</v>
      </c>
    </row>
    <row r="73" spans="2:8">
      <c r="B73" s="109" t="s">
        <v>2606</v>
      </c>
      <c r="C73" s="173">
        <v>7.1</v>
      </c>
      <c r="D73" s="109" t="s">
        <v>113</v>
      </c>
      <c r="E73" s="109" t="s">
        <v>786</v>
      </c>
      <c r="F73" s="116">
        <v>500000</v>
      </c>
      <c r="G73" s="116">
        <v>476.85</v>
      </c>
      <c r="H73" s="116">
        <v>3.19</v>
      </c>
    </row>
    <row r="74" spans="2:8">
      <c r="B74" s="109" t="s">
        <v>2601</v>
      </c>
      <c r="C74" s="173">
        <v>6.64</v>
      </c>
      <c r="D74" s="109" t="s">
        <v>113</v>
      </c>
      <c r="E74" s="109" t="s">
        <v>687</v>
      </c>
      <c r="F74" s="116">
        <v>300000</v>
      </c>
      <c r="G74" s="116">
        <v>300.77999999999997</v>
      </c>
      <c r="H74" s="116">
        <v>2.0099999999999998</v>
      </c>
    </row>
    <row r="75" spans="2:8">
      <c r="B75" s="109" t="s">
        <v>2600</v>
      </c>
      <c r="C75" s="173">
        <v>6.83</v>
      </c>
      <c r="D75" s="109" t="s">
        <v>113</v>
      </c>
      <c r="E75" s="109" t="s">
        <v>557</v>
      </c>
      <c r="F75" s="116">
        <v>200000</v>
      </c>
      <c r="G75" s="116">
        <v>201.05</v>
      </c>
      <c r="H75" s="116">
        <v>1.34</v>
      </c>
    </row>
    <row r="76" spans="2:8">
      <c r="B76" s="109" t="s">
        <v>2608</v>
      </c>
      <c r="C76" s="173">
        <v>6.19</v>
      </c>
      <c r="D76" s="109" t="s">
        <v>113</v>
      </c>
      <c r="E76" s="109" t="s">
        <v>114</v>
      </c>
      <c r="F76" s="116">
        <v>200000</v>
      </c>
      <c r="G76" s="116">
        <v>200.06</v>
      </c>
      <c r="H76" s="116">
        <v>1.34</v>
      </c>
    </row>
    <row r="77" spans="2:8">
      <c r="B77" s="243" t="s">
        <v>115</v>
      </c>
      <c r="C77" s="244"/>
      <c r="D77" s="243"/>
      <c r="E77" s="243"/>
      <c r="F77" s="245"/>
      <c r="G77" s="245">
        <f>SUM(G68:G76)</f>
        <v>1683.34</v>
      </c>
      <c r="H77" s="245">
        <f>SUM(H68:H76)</f>
        <v>11.25</v>
      </c>
    </row>
    <row r="78" spans="2:8">
      <c r="B78" s="243" t="s">
        <v>116</v>
      </c>
      <c r="C78" s="173"/>
    </row>
    <row r="79" spans="2:8">
      <c r="B79" s="109" t="s">
        <v>1797</v>
      </c>
      <c r="C79" s="173">
        <v>7.67</v>
      </c>
      <c r="D79" s="109" t="s">
        <v>117</v>
      </c>
      <c r="E79" s="109" t="s">
        <v>710</v>
      </c>
      <c r="F79" s="116">
        <v>50</v>
      </c>
      <c r="G79" s="116">
        <v>515.38</v>
      </c>
      <c r="H79" s="116">
        <v>3.44</v>
      </c>
    </row>
    <row r="80" spans="2:8">
      <c r="B80" s="109" t="s">
        <v>563</v>
      </c>
      <c r="C80" s="173">
        <v>7.39</v>
      </c>
      <c r="D80" s="109" t="s">
        <v>117</v>
      </c>
      <c r="E80" s="109" t="s">
        <v>564</v>
      </c>
      <c r="F80" s="116">
        <v>20</v>
      </c>
      <c r="G80" s="116">
        <v>198.54</v>
      </c>
      <c r="H80" s="116">
        <v>1.33</v>
      </c>
    </row>
    <row r="81" spans="2:8">
      <c r="B81" s="243" t="s">
        <v>118</v>
      </c>
      <c r="C81" s="244"/>
      <c r="D81" s="243"/>
      <c r="E81" s="243"/>
      <c r="F81" s="245"/>
      <c r="G81" s="245">
        <f>SUM(G78:G80)</f>
        <v>713.92</v>
      </c>
      <c r="H81" s="245">
        <f>SUM(H78:H80)</f>
        <v>4.7699999999999996</v>
      </c>
    </row>
    <row r="82" spans="2:8">
      <c r="B82" s="246" t="s">
        <v>2014</v>
      </c>
      <c r="C82" s="173"/>
    </row>
    <row r="83" spans="2:8">
      <c r="B83" s="109" t="s">
        <v>24</v>
      </c>
      <c r="C83" s="173" t="s">
        <v>138</v>
      </c>
      <c r="D83" s="109" t="s">
        <v>505</v>
      </c>
      <c r="E83" s="109" t="s">
        <v>783</v>
      </c>
      <c r="F83" s="116">
        <v>1424928.7279999999</v>
      </c>
      <c r="G83" s="116">
        <v>616.28</v>
      </c>
      <c r="H83" s="116">
        <v>4.12</v>
      </c>
    </row>
    <row r="84" spans="2:8">
      <c r="B84" s="109" t="s">
        <v>16</v>
      </c>
      <c r="C84" s="173" t="s">
        <v>138</v>
      </c>
      <c r="D84" s="109" t="s">
        <v>505</v>
      </c>
      <c r="E84" s="109" t="s">
        <v>784</v>
      </c>
      <c r="F84" s="116">
        <v>12862.902</v>
      </c>
      <c r="G84" s="116">
        <v>507.99</v>
      </c>
      <c r="H84" s="116">
        <v>3.4</v>
      </c>
    </row>
    <row r="85" spans="2:8">
      <c r="B85" s="246" t="s">
        <v>1330</v>
      </c>
      <c r="C85" s="236"/>
      <c r="D85" s="243"/>
      <c r="E85" s="243"/>
      <c r="F85" s="245"/>
      <c r="G85" s="245">
        <f>SUM(G82:G84)</f>
        <v>1124.27</v>
      </c>
      <c r="H85" s="245">
        <f>SUM(H82:H84)</f>
        <v>7.52</v>
      </c>
    </row>
    <row r="86" spans="2:8">
      <c r="B86" s="243" t="s">
        <v>277</v>
      </c>
      <c r="C86" s="236"/>
      <c r="D86" s="243"/>
      <c r="E86" s="243"/>
      <c r="F86" s="245"/>
      <c r="G86" s="245">
        <v>614.65</v>
      </c>
      <c r="H86" s="245">
        <v>4.1100000000000003</v>
      </c>
    </row>
    <row r="87" spans="2:8">
      <c r="B87" s="243" t="s">
        <v>125</v>
      </c>
      <c r="C87" s="236"/>
      <c r="D87" s="243"/>
      <c r="E87" s="243"/>
      <c r="F87" s="245"/>
      <c r="G87" s="245">
        <f>+G67+G77+G81+G85+G86</f>
        <v>15049.979999999998</v>
      </c>
      <c r="H87" s="245">
        <f>+H67+H77+H81+H85+H86</f>
        <v>100.6</v>
      </c>
    </row>
    <row r="88" spans="2:8">
      <c r="B88" s="243" t="s">
        <v>126</v>
      </c>
      <c r="C88" s="236"/>
      <c r="D88" s="243"/>
      <c r="E88" s="243"/>
      <c r="F88" s="245"/>
      <c r="G88" s="245">
        <f>+G89-G87</f>
        <v>-88.320797359998323</v>
      </c>
      <c r="H88" s="245">
        <f>+H89-H87</f>
        <v>-0.59999999999999432</v>
      </c>
    </row>
    <row r="89" spans="2:8">
      <c r="B89" s="243" t="s">
        <v>127</v>
      </c>
      <c r="C89" s="236"/>
      <c r="D89" s="243"/>
      <c r="E89" s="243"/>
      <c r="F89" s="245"/>
      <c r="G89" s="245">
        <v>14961.659202639999</v>
      </c>
      <c r="H89" s="245">
        <v>100</v>
      </c>
    </row>
    <row r="90" spans="2:8">
      <c r="B90" s="109" t="s">
        <v>128</v>
      </c>
    </row>
    <row r="91" spans="2:8">
      <c r="B91" s="109" t="s">
        <v>129</v>
      </c>
    </row>
    <row r="92" spans="2:8">
      <c r="B92" s="243" t="s">
        <v>2598</v>
      </c>
    </row>
    <row r="93" spans="2:8">
      <c r="B93" s="109" t="s">
        <v>130</v>
      </c>
      <c r="C93" s="249">
        <v>44895</v>
      </c>
    </row>
    <row r="94" spans="2:8" ht="25.5">
      <c r="B94" s="250" t="s">
        <v>131</v>
      </c>
      <c r="C94" s="117" t="s">
        <v>132</v>
      </c>
    </row>
    <row r="95" spans="2:8">
      <c r="B95" s="243"/>
    </row>
    <row r="96" spans="2:8">
      <c r="B96" s="243" t="s">
        <v>3261</v>
      </c>
      <c r="C96" s="117" t="s">
        <v>132</v>
      </c>
    </row>
    <row r="97" spans="2:3">
      <c r="B97" s="243" t="s">
        <v>3262</v>
      </c>
      <c r="C97" s="117" t="s">
        <v>132</v>
      </c>
    </row>
    <row r="98" spans="2:3">
      <c r="B98" s="243" t="s">
        <v>3263</v>
      </c>
      <c r="C98" s="117" t="s">
        <v>132</v>
      </c>
    </row>
    <row r="99" spans="2:3">
      <c r="B99" s="243" t="s">
        <v>787</v>
      </c>
      <c r="C99" s="236"/>
    </row>
    <row r="100" spans="2:3">
      <c r="B100" s="243" t="s">
        <v>788</v>
      </c>
      <c r="C100" s="236"/>
    </row>
    <row r="101" spans="2:3">
      <c r="B101" s="243" t="s">
        <v>789</v>
      </c>
      <c r="C101" s="236"/>
    </row>
    <row r="102" spans="2:3">
      <c r="B102" s="243" t="s">
        <v>790</v>
      </c>
      <c r="C102" s="236"/>
    </row>
    <row r="103" spans="2:3">
      <c r="B103" s="243" t="s">
        <v>791</v>
      </c>
      <c r="C103" s="236"/>
    </row>
    <row r="104" spans="2:3">
      <c r="B104" s="243" t="s">
        <v>792</v>
      </c>
      <c r="C104" s="236"/>
    </row>
    <row r="105" spans="2:3">
      <c r="B105" s="243" t="s">
        <v>793</v>
      </c>
      <c r="C105" s="236"/>
    </row>
    <row r="106" spans="2:3">
      <c r="B106" s="243" t="s">
        <v>794</v>
      </c>
      <c r="C106" s="236"/>
    </row>
    <row r="107" spans="2:3">
      <c r="B107" s="243" t="s">
        <v>795</v>
      </c>
      <c r="C107" s="236"/>
    </row>
    <row r="108" spans="2:3">
      <c r="B108" s="243" t="s">
        <v>796</v>
      </c>
      <c r="C108" s="236"/>
    </row>
    <row r="109" spans="2:3">
      <c r="B109" s="243" t="s">
        <v>797</v>
      </c>
      <c r="C109" s="236"/>
    </row>
    <row r="110" spans="2:3">
      <c r="B110" s="243" t="s">
        <v>798</v>
      </c>
      <c r="C110" s="236"/>
    </row>
    <row r="111" spans="2:3">
      <c r="B111" s="251" t="s">
        <v>3208</v>
      </c>
      <c r="C111" s="236"/>
    </row>
    <row r="112" spans="2:3">
      <c r="B112" s="243" t="s">
        <v>133</v>
      </c>
    </row>
    <row r="113" spans="2:6">
      <c r="B113" s="254" t="s">
        <v>2613</v>
      </c>
    </row>
    <row r="114" spans="2:6">
      <c r="B114" s="243" t="s">
        <v>134</v>
      </c>
    </row>
    <row r="115" spans="2:6">
      <c r="B115" s="243"/>
      <c r="C115" s="236"/>
    </row>
    <row r="117" spans="2:6" ht="14.25">
      <c r="B117" s="263" t="s">
        <v>2597</v>
      </c>
      <c r="C117" s="264"/>
    </row>
    <row r="118" spans="2:6" ht="25.5">
      <c r="B118" s="265" t="s">
        <v>2588</v>
      </c>
      <c r="C118" s="265" t="s">
        <v>2589</v>
      </c>
    </row>
    <row r="119" spans="2:6">
      <c r="B119" s="266" t="s">
        <v>2590</v>
      </c>
      <c r="C119" s="267">
        <v>0</v>
      </c>
    </row>
    <row r="120" spans="2:6">
      <c r="B120" s="266" t="s">
        <v>2591</v>
      </c>
      <c r="C120" s="267">
        <v>0</v>
      </c>
    </row>
    <row r="121" spans="2:6">
      <c r="B121" s="266" t="s">
        <v>2592</v>
      </c>
      <c r="C121" s="267">
        <v>1700</v>
      </c>
    </row>
    <row r="122" spans="2:6">
      <c r="B122" s="266" t="s">
        <v>2593</v>
      </c>
      <c r="C122" s="267">
        <v>0</v>
      </c>
    </row>
    <row r="123" spans="2:6">
      <c r="B123" s="266" t="s">
        <v>2594</v>
      </c>
      <c r="C123" s="267">
        <v>1123.976498</v>
      </c>
    </row>
    <row r="124" spans="2:6">
      <c r="B124" s="266" t="s">
        <v>2595</v>
      </c>
      <c r="C124" s="267">
        <v>0</v>
      </c>
    </row>
    <row r="125" spans="2:6">
      <c r="B125" s="268" t="s">
        <v>2596</v>
      </c>
      <c r="C125" s="269">
        <f>SUM(C119:C124)</f>
        <v>2823.976498</v>
      </c>
    </row>
    <row r="128" spans="2:6" ht="15">
      <c r="B128" s="270" t="s">
        <v>2733</v>
      </c>
      <c r="C128" s="271">
        <v>44895</v>
      </c>
      <c r="D128" s="111"/>
      <c r="E128" s="111"/>
      <c r="F128" s="272"/>
    </row>
    <row r="129" spans="2:6" ht="45">
      <c r="B129" s="273" t="s">
        <v>2734</v>
      </c>
      <c r="C129" s="273" t="s">
        <v>2735</v>
      </c>
      <c r="D129" s="212" t="s">
        <v>2736</v>
      </c>
      <c r="E129" s="273" t="s">
        <v>2737</v>
      </c>
      <c r="F129" s="274" t="s">
        <v>2738</v>
      </c>
    </row>
    <row r="130" spans="2:6" ht="15">
      <c r="B130" s="234" t="s">
        <v>2742</v>
      </c>
      <c r="C130" s="239">
        <v>-73750</v>
      </c>
      <c r="D130" s="235">
        <v>896.05550000000005</v>
      </c>
      <c r="E130" s="235">
        <v>887.25</v>
      </c>
      <c r="F130" s="275">
        <v>2823.976498</v>
      </c>
    </row>
    <row r="131" spans="2:6" ht="15">
      <c r="B131" s="234" t="s">
        <v>2746</v>
      </c>
      <c r="C131" s="239">
        <v>-102600</v>
      </c>
      <c r="D131" s="235">
        <v>576.05589999999995</v>
      </c>
      <c r="E131" s="235">
        <v>575.70000000000005</v>
      </c>
      <c r="F131" s="276"/>
    </row>
    <row r="132" spans="2:6" ht="15">
      <c r="B132" s="234" t="s">
        <v>2752</v>
      </c>
      <c r="C132" s="239">
        <v>-17000</v>
      </c>
      <c r="D132" s="235">
        <v>476.86349999999999</v>
      </c>
      <c r="E132" s="235">
        <v>470.65</v>
      </c>
      <c r="F132" s="276"/>
    </row>
    <row r="133" spans="2:6" ht="15">
      <c r="B133" s="234" t="s">
        <v>2879</v>
      </c>
      <c r="C133" s="239">
        <v>-14700</v>
      </c>
      <c r="D133" s="235">
        <v>1101.2773999999999</v>
      </c>
      <c r="E133" s="235">
        <v>1130.05</v>
      </c>
      <c r="F133" s="276"/>
    </row>
    <row r="134" spans="2:6" ht="15">
      <c r="B134" s="234" t="s">
        <v>2799</v>
      </c>
      <c r="C134" s="239">
        <v>-18000</v>
      </c>
      <c r="D134" s="235">
        <v>2488.3481000000002</v>
      </c>
      <c r="E134" s="235">
        <v>2697.85</v>
      </c>
      <c r="F134" s="276"/>
    </row>
    <row r="135" spans="2:6" ht="15">
      <c r="B135" s="234" t="s">
        <v>2880</v>
      </c>
      <c r="C135" s="239">
        <v>-28200</v>
      </c>
      <c r="D135" s="235">
        <v>2678.4207000000001</v>
      </c>
      <c r="E135" s="235">
        <v>2706.6</v>
      </c>
      <c r="F135" s="276"/>
    </row>
    <row r="136" spans="2:6" ht="15">
      <c r="B136" s="234" t="s">
        <v>2810</v>
      </c>
      <c r="C136" s="239">
        <v>-55800</v>
      </c>
      <c r="D136" s="235">
        <v>1143.1129000000001</v>
      </c>
      <c r="E136" s="235">
        <v>1177.3</v>
      </c>
      <c r="F136" s="276"/>
    </row>
    <row r="137" spans="2:6" ht="15">
      <c r="B137" s="234" t="s">
        <v>2821</v>
      </c>
      <c r="C137" s="239">
        <v>-11700</v>
      </c>
      <c r="D137" s="235">
        <v>2029.1723</v>
      </c>
      <c r="E137" s="235">
        <v>2091.6999999999998</v>
      </c>
      <c r="F137" s="276"/>
    </row>
    <row r="138" spans="2:6" ht="15">
      <c r="B138" s="234" t="s">
        <v>2883</v>
      </c>
      <c r="C138" s="239">
        <v>-8100</v>
      </c>
      <c r="D138" s="235">
        <v>3372.9522000000002</v>
      </c>
      <c r="E138" s="235">
        <v>3417.3</v>
      </c>
      <c r="F138" s="276"/>
    </row>
    <row r="139" spans="2:6" ht="15">
      <c r="B139" s="234" t="s">
        <v>2860</v>
      </c>
      <c r="C139" s="239">
        <v>-1800</v>
      </c>
      <c r="D139" s="235">
        <v>784.19330000000002</v>
      </c>
      <c r="E139" s="235">
        <v>822.05</v>
      </c>
      <c r="F139" s="276"/>
    </row>
    <row r="140" spans="2:6" ht="15">
      <c r="B140" s="234" t="s">
        <v>2864</v>
      </c>
      <c r="C140" s="239">
        <v>-55200</v>
      </c>
      <c r="D140" s="235">
        <v>1056.4887000000001</v>
      </c>
      <c r="E140" s="235">
        <v>1085.8</v>
      </c>
      <c r="F140" s="276"/>
    </row>
    <row r="141" spans="2:6" ht="15">
      <c r="B141" s="234" t="s">
        <v>2872</v>
      </c>
      <c r="C141" s="239">
        <v>-92300</v>
      </c>
      <c r="D141" s="235">
        <v>769.30110000000002</v>
      </c>
      <c r="E141" s="235">
        <v>793.55</v>
      </c>
      <c r="F141" s="277"/>
    </row>
    <row r="144" spans="2:6">
      <c r="B144" s="324" t="s">
        <v>3176</v>
      </c>
      <c r="C144" s="325">
        <v>0.35199999999999998</v>
      </c>
    </row>
    <row r="147" spans="2:3" ht="15">
      <c r="B147" s="280" t="s">
        <v>2887</v>
      </c>
      <c r="C147" s="368"/>
    </row>
    <row r="148" spans="2:3" ht="15.75">
      <c r="B148" s="304" t="s">
        <v>2885</v>
      </c>
      <c r="C148" s="206" t="s">
        <v>3170</v>
      </c>
    </row>
    <row r="149" spans="2:3" ht="15">
      <c r="B149" s="234" t="s">
        <v>2892</v>
      </c>
      <c r="C149" s="284">
        <v>97</v>
      </c>
    </row>
    <row r="150" spans="2:3" ht="15">
      <c r="B150" s="234" t="s">
        <v>2900</v>
      </c>
      <c r="C150" s="284">
        <v>60</v>
      </c>
    </row>
    <row r="151" spans="2:3" ht="15">
      <c r="B151" s="234" t="s">
        <v>2901</v>
      </c>
      <c r="C151" s="284">
        <v>94</v>
      </c>
    </row>
    <row r="152" spans="2:3" ht="15">
      <c r="B152" s="234" t="s">
        <v>2904</v>
      </c>
      <c r="C152" s="284">
        <v>27</v>
      </c>
    </row>
    <row r="153" spans="2:3" ht="15">
      <c r="B153" s="234" t="s">
        <v>2916</v>
      </c>
      <c r="C153" s="284">
        <v>71</v>
      </c>
    </row>
    <row r="154" spans="2:3" ht="15">
      <c r="B154" s="234" t="s">
        <v>2937</v>
      </c>
      <c r="C154" s="284">
        <v>34</v>
      </c>
    </row>
    <row r="155" spans="2:3" ht="15">
      <c r="B155" s="234" t="s">
        <v>2938</v>
      </c>
      <c r="C155" s="284">
        <v>21</v>
      </c>
    </row>
    <row r="156" spans="2:3" ht="15">
      <c r="B156" s="234" t="s">
        <v>2969</v>
      </c>
      <c r="C156" s="284">
        <v>30</v>
      </c>
    </row>
    <row r="157" spans="2:3" ht="15">
      <c r="B157" s="234" t="s">
        <v>2982</v>
      </c>
      <c r="C157" s="284">
        <v>62</v>
      </c>
    </row>
    <row r="158" spans="2:3" ht="15">
      <c r="B158" s="234" t="s">
        <v>2992</v>
      </c>
      <c r="C158" s="284">
        <v>1</v>
      </c>
    </row>
    <row r="159" spans="2:3" ht="15">
      <c r="B159" s="234" t="s">
        <v>2993</v>
      </c>
      <c r="C159" s="284">
        <v>46</v>
      </c>
    </row>
    <row r="160" spans="2:3" ht="15">
      <c r="B160" s="234" t="s">
        <v>3020</v>
      </c>
      <c r="C160" s="284">
        <v>26</v>
      </c>
    </row>
    <row r="163" spans="2:3" ht="15.75">
      <c r="B163" s="304" t="s">
        <v>3178</v>
      </c>
      <c r="C163" s="206" t="s">
        <v>3170</v>
      </c>
    </row>
    <row r="164" spans="2:3" ht="15">
      <c r="B164" s="234" t="s">
        <v>2892</v>
      </c>
      <c r="C164" s="284">
        <v>97</v>
      </c>
    </row>
    <row r="165" spans="2:3" ht="15">
      <c r="B165" s="234" t="s">
        <v>2900</v>
      </c>
      <c r="C165" s="284">
        <v>60</v>
      </c>
    </row>
    <row r="166" spans="2:3" ht="15">
      <c r="B166" s="234" t="s">
        <v>2901</v>
      </c>
      <c r="C166" s="284">
        <v>94</v>
      </c>
    </row>
    <row r="167" spans="2:3" ht="15">
      <c r="B167" s="234" t="s">
        <v>2904</v>
      </c>
      <c r="C167" s="284">
        <v>27</v>
      </c>
    </row>
    <row r="168" spans="2:3" ht="15">
      <c r="B168" s="234" t="s">
        <v>2916</v>
      </c>
      <c r="C168" s="284">
        <v>71</v>
      </c>
    </row>
    <row r="169" spans="2:3" ht="15">
      <c r="B169" s="234" t="s">
        <v>2937</v>
      </c>
      <c r="C169" s="284">
        <v>34</v>
      </c>
    </row>
    <row r="170" spans="2:3" ht="15">
      <c r="B170" s="234" t="s">
        <v>2938</v>
      </c>
      <c r="C170" s="284">
        <v>21</v>
      </c>
    </row>
    <row r="171" spans="2:3" ht="15">
      <c r="B171" s="234" t="s">
        <v>2969</v>
      </c>
      <c r="C171" s="284">
        <v>30</v>
      </c>
    </row>
    <row r="172" spans="2:3" ht="15">
      <c r="B172" s="234" t="s">
        <v>2982</v>
      </c>
      <c r="C172" s="284">
        <v>62</v>
      </c>
    </row>
    <row r="173" spans="2:3" ht="15">
      <c r="B173" s="234" t="s">
        <v>2992</v>
      </c>
      <c r="C173" s="284">
        <v>1</v>
      </c>
    </row>
    <row r="174" spans="2:3" ht="15">
      <c r="B174" s="234" t="s">
        <v>2993</v>
      </c>
      <c r="C174" s="284">
        <v>46</v>
      </c>
    </row>
    <row r="175" spans="2:3" ht="15">
      <c r="B175" s="234" t="s">
        <v>3020</v>
      </c>
      <c r="C175" s="284">
        <v>26</v>
      </c>
    </row>
    <row r="178" spans="2:3" ht="15.75">
      <c r="B178" s="282" t="s">
        <v>3161</v>
      </c>
      <c r="C178" s="283" t="s">
        <v>3162</v>
      </c>
    </row>
    <row r="179" spans="2:3" ht="15">
      <c r="B179" s="234" t="s">
        <v>2892</v>
      </c>
      <c r="C179" s="235">
        <v>73155215</v>
      </c>
    </row>
    <row r="180" spans="2:3" ht="15">
      <c r="B180" s="234" t="s">
        <v>2900</v>
      </c>
      <c r="C180" s="235">
        <v>44560724.399999999</v>
      </c>
    </row>
    <row r="181" spans="2:3" ht="15">
      <c r="B181" s="234" t="s">
        <v>2901</v>
      </c>
      <c r="C181" s="235">
        <v>75102646.079999998</v>
      </c>
    </row>
    <row r="182" spans="2:3" ht="15">
      <c r="B182" s="234" t="s">
        <v>2904</v>
      </c>
      <c r="C182" s="235">
        <v>27170640</v>
      </c>
    </row>
    <row r="183" spans="2:3" ht="15">
      <c r="B183" s="234" t="s">
        <v>2916</v>
      </c>
      <c r="C183" s="235">
        <v>70604561.950000003</v>
      </c>
    </row>
    <row r="184" spans="2:3" ht="15">
      <c r="B184" s="234" t="s">
        <v>2937</v>
      </c>
      <c r="C184" s="235">
        <v>58761000.18</v>
      </c>
    </row>
    <row r="185" spans="2:3" ht="15">
      <c r="B185" s="234" t="s">
        <v>2938</v>
      </c>
      <c r="C185" s="235">
        <v>24814124.760000002</v>
      </c>
    </row>
    <row r="186" spans="2:3" ht="15">
      <c r="B186" s="234" t="s">
        <v>2969</v>
      </c>
      <c r="C186" s="235">
        <v>65684309.130000003</v>
      </c>
    </row>
    <row r="187" spans="2:3" ht="15">
      <c r="B187" s="234" t="s">
        <v>2982</v>
      </c>
      <c r="C187" s="235">
        <v>63414652.140000001</v>
      </c>
    </row>
    <row r="188" spans="2:3" ht="15">
      <c r="B188" s="234" t="s">
        <v>2992</v>
      </c>
      <c r="C188" s="235">
        <v>1403325</v>
      </c>
    </row>
    <row r="189" spans="2:3" ht="15">
      <c r="B189" s="234" t="s">
        <v>2993</v>
      </c>
      <c r="C189" s="235">
        <v>57972447.600000001</v>
      </c>
    </row>
    <row r="190" spans="2:3" ht="15">
      <c r="B190" s="234" t="s">
        <v>3020</v>
      </c>
      <c r="C190" s="235">
        <v>8060699.5999999996</v>
      </c>
    </row>
    <row r="191" spans="2:3" ht="15.75">
      <c r="C191" s="285">
        <f>SUM(C179:C190)</f>
        <v>570704345.84000003</v>
      </c>
    </row>
    <row r="194" spans="2:3" ht="15.75">
      <c r="B194" s="282" t="s">
        <v>3163</v>
      </c>
      <c r="C194" s="283" t="s">
        <v>3162</v>
      </c>
    </row>
    <row r="195" spans="2:3" ht="15">
      <c r="B195" s="234" t="s">
        <v>2892</v>
      </c>
      <c r="C195" s="235">
        <v>67696018.890000001</v>
      </c>
    </row>
    <row r="196" spans="2:3" ht="15">
      <c r="B196" s="234" t="s">
        <v>2900</v>
      </c>
      <c r="C196" s="235">
        <v>46503731.799999997</v>
      </c>
    </row>
    <row r="197" spans="2:3" ht="15">
      <c r="B197" s="234" t="s">
        <v>2901</v>
      </c>
      <c r="C197" s="235">
        <v>68150995.340000004</v>
      </c>
    </row>
    <row r="198" spans="2:3" ht="15">
      <c r="B198" s="234" t="s">
        <v>2904</v>
      </c>
      <c r="C198" s="235">
        <v>25513922.199999999</v>
      </c>
    </row>
    <row r="199" spans="2:3" ht="15">
      <c r="B199" s="234" t="s">
        <v>2916</v>
      </c>
      <c r="C199" s="235">
        <v>63176435.870000005</v>
      </c>
    </row>
    <row r="200" spans="2:3" ht="15">
      <c r="B200" s="234" t="s">
        <v>2937</v>
      </c>
      <c r="C200" s="235">
        <v>52539659.140000001</v>
      </c>
    </row>
    <row r="201" spans="2:3" ht="15">
      <c r="B201" s="234" t="s">
        <v>2938</v>
      </c>
      <c r="C201" s="235">
        <v>23280152</v>
      </c>
    </row>
    <row r="202" spans="2:3" ht="15">
      <c r="B202" s="234" t="s">
        <v>2969</v>
      </c>
      <c r="C202" s="235">
        <v>60086912.450000003</v>
      </c>
    </row>
    <row r="203" spans="2:3" ht="15">
      <c r="B203" s="234" t="s">
        <v>2982</v>
      </c>
      <c r="C203" s="235">
        <v>64911629.119999997</v>
      </c>
    </row>
    <row r="204" spans="2:3" ht="15">
      <c r="B204" s="234" t="s">
        <v>2992</v>
      </c>
      <c r="C204" s="235">
        <v>1377529.08</v>
      </c>
    </row>
    <row r="205" spans="2:3" ht="15">
      <c r="B205" s="234" t="s">
        <v>2993</v>
      </c>
      <c r="C205" s="235">
        <v>58893960.759999998</v>
      </c>
    </row>
    <row r="206" spans="2:3" ht="15">
      <c r="B206" s="234" t="s">
        <v>3020</v>
      </c>
      <c r="C206" s="235">
        <v>8985646.5700000003</v>
      </c>
    </row>
    <row r="207" spans="2:3" ht="15.75">
      <c r="C207" s="285">
        <f>SUM(C195:C206)</f>
        <v>541116593.22000003</v>
      </c>
    </row>
    <row r="209" spans="2:8" ht="15.75">
      <c r="B209" s="305" t="s">
        <v>3179</v>
      </c>
      <c r="C209" s="285">
        <f>+C207-C191</f>
        <v>-29587752.620000005</v>
      </c>
    </row>
    <row r="212" spans="2:8" ht="15">
      <c r="B212" s="270" t="s">
        <v>3190</v>
      </c>
      <c r="C212" s="271">
        <v>44895</v>
      </c>
      <c r="D212" s="286"/>
      <c r="E212" s="286"/>
      <c r="F212" s="329"/>
    </row>
    <row r="213" spans="2:8" ht="38.25">
      <c r="B213" s="265" t="s">
        <v>2734</v>
      </c>
      <c r="C213" s="265" t="s">
        <v>2735</v>
      </c>
      <c r="D213" s="208" t="s">
        <v>2736</v>
      </c>
      <c r="E213" s="265" t="s">
        <v>2737</v>
      </c>
      <c r="F213" s="265" t="s">
        <v>2738</v>
      </c>
    </row>
    <row r="214" spans="2:8" ht="15">
      <c r="B214" s="369" t="s">
        <v>132</v>
      </c>
      <c r="C214" s="369" t="s">
        <v>132</v>
      </c>
      <c r="D214" s="369" t="s">
        <v>132</v>
      </c>
      <c r="E214" s="369" t="s">
        <v>132</v>
      </c>
      <c r="F214" s="265" t="s">
        <v>3180</v>
      </c>
    </row>
    <row r="215" spans="2:8" s="111" customFormat="1">
      <c r="B215" s="295" t="s">
        <v>3185</v>
      </c>
      <c r="C215" s="296"/>
      <c r="D215" s="296"/>
      <c r="E215" s="296"/>
      <c r="F215" s="288"/>
      <c r="G215" s="272"/>
      <c r="H215" s="272"/>
    </row>
    <row r="217" spans="2:8">
      <c r="B217" s="370" t="s">
        <v>3191</v>
      </c>
      <c r="C217" s="371" t="s">
        <v>132</v>
      </c>
    </row>
    <row r="220" spans="2:8" ht="15.75">
      <c r="B220" s="344" t="s">
        <v>3192</v>
      </c>
      <c r="C220" s="206" t="s">
        <v>3193</v>
      </c>
    </row>
    <row r="221" spans="2:8" ht="15">
      <c r="B221" s="372" t="s">
        <v>132</v>
      </c>
      <c r="C221" s="372" t="s">
        <v>132</v>
      </c>
    </row>
    <row r="223" spans="2:8" ht="15.75">
      <c r="B223" s="344" t="s">
        <v>3194</v>
      </c>
      <c r="C223" s="206" t="s">
        <v>3193</v>
      </c>
    </row>
    <row r="224" spans="2:8" ht="15">
      <c r="B224" s="372" t="s">
        <v>132</v>
      </c>
      <c r="C224" s="372" t="s">
        <v>132</v>
      </c>
    </row>
    <row r="226" spans="2:6" ht="15.75">
      <c r="B226" s="346" t="s">
        <v>3195</v>
      </c>
      <c r="C226" s="206" t="s">
        <v>3172</v>
      </c>
    </row>
    <row r="227" spans="2:6" ht="15">
      <c r="B227" s="372" t="s">
        <v>132</v>
      </c>
      <c r="C227" s="372" t="s">
        <v>132</v>
      </c>
    </row>
    <row r="228" spans="2:6" ht="15">
      <c r="B228" s="373"/>
      <c r="C228" s="374">
        <v>0</v>
      </c>
    </row>
    <row r="230" spans="2:6" ht="15.75">
      <c r="B230" s="346" t="s">
        <v>3196</v>
      </c>
      <c r="C230" s="206" t="s">
        <v>3172</v>
      </c>
    </row>
    <row r="231" spans="2:6" ht="15">
      <c r="B231" s="372" t="s">
        <v>132</v>
      </c>
      <c r="C231" s="372" t="s">
        <v>132</v>
      </c>
    </row>
    <row r="232" spans="2:6" ht="15">
      <c r="B232" s="373"/>
      <c r="C232" s="374">
        <v>0</v>
      </c>
    </row>
    <row r="234" spans="2:6" ht="15.75">
      <c r="B234" s="347" t="s">
        <v>3179</v>
      </c>
      <c r="C234" s="374">
        <v>0</v>
      </c>
    </row>
    <row r="238" spans="2:6" ht="15">
      <c r="B238" s="286" t="s">
        <v>3197</v>
      </c>
      <c r="C238" s="271">
        <v>44895</v>
      </c>
      <c r="D238" s="210"/>
      <c r="E238" s="337"/>
      <c r="F238" s="329"/>
    </row>
    <row r="239" spans="2:6" ht="45">
      <c r="B239" s="289" t="s">
        <v>2734</v>
      </c>
      <c r="C239" s="289" t="s">
        <v>3198</v>
      </c>
      <c r="D239" s="186" t="s">
        <v>2736</v>
      </c>
      <c r="E239" s="290" t="s">
        <v>2737</v>
      </c>
      <c r="F239" s="265" t="s">
        <v>2738</v>
      </c>
    </row>
    <row r="240" spans="2:6">
      <c r="B240" s="375" t="s">
        <v>132</v>
      </c>
      <c r="C240" s="375" t="s">
        <v>132</v>
      </c>
      <c r="D240" s="375" t="s">
        <v>132</v>
      </c>
      <c r="E240" s="375" t="s">
        <v>132</v>
      </c>
      <c r="F240" s="375" t="s">
        <v>132</v>
      </c>
    </row>
    <row r="243" spans="2:3">
      <c r="B243" s="376" t="s">
        <v>3199</v>
      </c>
      <c r="C243" s="371" t="s">
        <v>132</v>
      </c>
    </row>
    <row r="246" spans="2:3" ht="15.75">
      <c r="B246" s="344" t="s">
        <v>3192</v>
      </c>
      <c r="C246" s="206" t="s">
        <v>3193</v>
      </c>
    </row>
    <row r="247" spans="2:3">
      <c r="B247" s="375" t="s">
        <v>132</v>
      </c>
      <c r="C247" s="375" t="s">
        <v>132</v>
      </c>
    </row>
    <row r="249" spans="2:3" ht="15.75">
      <c r="B249" s="344" t="s">
        <v>3194</v>
      </c>
      <c r="C249" s="206" t="s">
        <v>3193</v>
      </c>
    </row>
    <row r="250" spans="2:3">
      <c r="B250" s="375" t="s">
        <v>132</v>
      </c>
      <c r="C250" s="375" t="s">
        <v>132</v>
      </c>
    </row>
    <row r="252" spans="2:3" ht="15.75">
      <c r="B252" s="346" t="s">
        <v>3195</v>
      </c>
      <c r="C252" s="206" t="s">
        <v>3172</v>
      </c>
    </row>
    <row r="253" spans="2:3">
      <c r="B253" s="375" t="s">
        <v>132</v>
      </c>
      <c r="C253" s="375" t="s">
        <v>132</v>
      </c>
    </row>
    <row r="255" spans="2:3" ht="15.75">
      <c r="B255" s="346" t="s">
        <v>3196</v>
      </c>
      <c r="C255" s="206" t="s">
        <v>3172</v>
      </c>
    </row>
    <row r="256" spans="2:3">
      <c r="B256" s="375" t="s">
        <v>132</v>
      </c>
      <c r="C256" s="375" t="s">
        <v>132</v>
      </c>
    </row>
    <row r="258" spans="2:3" ht="15.75">
      <c r="B258" s="347" t="s">
        <v>3179</v>
      </c>
      <c r="C258" s="375" t="s">
        <v>132</v>
      </c>
    </row>
  </sheetData>
  <mergeCells count="3">
    <mergeCell ref="B1:E1"/>
    <mergeCell ref="C3:C7"/>
    <mergeCell ref="D3:D7"/>
  </mergeCells>
  <hyperlinks>
    <hyperlink ref="A1" location="Index!A1" display="Index" xr:uid="{0E255CE2-B85D-4C25-A85C-993C4E705580}"/>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FAB37-B662-4860-9DB8-D75314E66D62}">
  <dimension ref="A1:L445"/>
  <sheetViews>
    <sheetView workbookViewId="0">
      <selection activeCell="B1" sqref="B1:E1"/>
    </sheetView>
  </sheetViews>
  <sheetFormatPr defaultRowHeight="12.75"/>
  <cols>
    <col min="1" max="1" width="5.42578125" style="109" bestFit="1" customWidth="1"/>
    <col min="2" max="2" width="91.42578125" style="109" customWidth="1"/>
    <col min="3" max="3" width="30.7109375" style="117" customWidth="1"/>
    <col min="4" max="4" width="30.7109375" style="109" customWidth="1"/>
    <col min="5" max="5" width="14" style="109" bestFit="1" customWidth="1"/>
    <col min="6" max="6" width="11.140625" style="116" bestFit="1" customWidth="1"/>
    <col min="7" max="7" width="18.140625" style="116" bestFit="1" customWidth="1"/>
    <col min="8" max="8" width="9.140625" style="116" bestFit="1" customWidth="1"/>
    <col min="9" max="9" width="1.7109375" style="109" bestFit="1" customWidth="1"/>
    <col min="10" max="10" width="9.140625" style="109"/>
    <col min="11" max="11" width="9.5703125" style="109" bestFit="1" customWidth="1"/>
    <col min="12" max="256" width="9.140625" style="109"/>
    <col min="257" max="257" width="5.42578125" style="109" bestFit="1" customWidth="1"/>
    <col min="258" max="258" width="82" style="109" bestFit="1" customWidth="1"/>
    <col min="259" max="259" width="13.140625" style="109" bestFit="1" customWidth="1"/>
    <col min="260" max="260" width="29.7109375" style="109" bestFit="1" customWidth="1"/>
    <col min="261" max="261" width="14" style="109" bestFit="1" customWidth="1"/>
    <col min="262" max="262" width="11.140625" style="109" bestFit="1" customWidth="1"/>
    <col min="263" max="263" width="18.140625" style="109" bestFit="1" customWidth="1"/>
    <col min="264" max="264" width="9.140625" style="109" bestFit="1"/>
    <col min="265" max="265" width="1.7109375" style="109" bestFit="1" customWidth="1"/>
    <col min="266" max="512" width="9.140625" style="109"/>
    <col min="513" max="513" width="5.42578125" style="109" bestFit="1" customWidth="1"/>
    <col min="514" max="514" width="82" style="109" bestFit="1" customWidth="1"/>
    <col min="515" max="515" width="13.140625" style="109" bestFit="1" customWidth="1"/>
    <col min="516" max="516" width="29.7109375" style="109" bestFit="1" customWidth="1"/>
    <col min="517" max="517" width="14" style="109" bestFit="1" customWidth="1"/>
    <col min="518" max="518" width="11.140625" style="109" bestFit="1" customWidth="1"/>
    <col min="519" max="519" width="18.140625" style="109" bestFit="1" customWidth="1"/>
    <col min="520" max="520" width="9.140625" style="109" bestFit="1"/>
    <col min="521" max="521" width="1.7109375" style="109" bestFit="1" customWidth="1"/>
    <col min="522" max="768" width="9.140625" style="109"/>
    <col min="769" max="769" width="5.42578125" style="109" bestFit="1" customWidth="1"/>
    <col min="770" max="770" width="82" style="109" bestFit="1" customWidth="1"/>
    <col min="771" max="771" width="13.140625" style="109" bestFit="1" customWidth="1"/>
    <col min="772" max="772" width="29.7109375" style="109" bestFit="1" customWidth="1"/>
    <col min="773" max="773" width="14" style="109" bestFit="1" customWidth="1"/>
    <col min="774" max="774" width="11.140625" style="109" bestFit="1" customWidth="1"/>
    <col min="775" max="775" width="18.140625" style="109" bestFit="1" customWidth="1"/>
    <col min="776" max="776" width="9.140625" style="109" bestFit="1"/>
    <col min="777" max="777" width="1.7109375" style="109" bestFit="1" customWidth="1"/>
    <col min="778" max="1024" width="9.140625" style="109"/>
    <col min="1025" max="1025" width="5.42578125" style="109" bestFit="1" customWidth="1"/>
    <col min="1026" max="1026" width="82" style="109" bestFit="1" customWidth="1"/>
    <col min="1027" max="1027" width="13.140625" style="109" bestFit="1" customWidth="1"/>
    <col min="1028" max="1028" width="29.7109375" style="109" bestFit="1" customWidth="1"/>
    <col min="1029" max="1029" width="14" style="109" bestFit="1" customWidth="1"/>
    <col min="1030" max="1030" width="11.140625" style="109" bestFit="1" customWidth="1"/>
    <col min="1031" max="1031" width="18.140625" style="109" bestFit="1" customWidth="1"/>
    <col min="1032" max="1032" width="9.140625" style="109" bestFit="1"/>
    <col min="1033" max="1033" width="1.7109375" style="109" bestFit="1" customWidth="1"/>
    <col min="1034" max="1280" width="9.140625" style="109"/>
    <col min="1281" max="1281" width="5.42578125" style="109" bestFit="1" customWidth="1"/>
    <col min="1282" max="1282" width="82" style="109" bestFit="1" customWidth="1"/>
    <col min="1283" max="1283" width="13.140625" style="109" bestFit="1" customWidth="1"/>
    <col min="1284" max="1284" width="29.7109375" style="109" bestFit="1" customWidth="1"/>
    <col min="1285" max="1285" width="14" style="109" bestFit="1" customWidth="1"/>
    <col min="1286" max="1286" width="11.140625" style="109" bestFit="1" customWidth="1"/>
    <col min="1287" max="1287" width="18.140625" style="109" bestFit="1" customWidth="1"/>
    <col min="1288" max="1288" width="9.140625" style="109" bestFit="1"/>
    <col min="1289" max="1289" width="1.7109375" style="109" bestFit="1" customWidth="1"/>
    <col min="1290" max="1536" width="9.140625" style="109"/>
    <col min="1537" max="1537" width="5.42578125" style="109" bestFit="1" customWidth="1"/>
    <col min="1538" max="1538" width="82" style="109" bestFit="1" customWidth="1"/>
    <col min="1539" max="1539" width="13.140625" style="109" bestFit="1" customWidth="1"/>
    <col min="1540" max="1540" width="29.7109375" style="109" bestFit="1" customWidth="1"/>
    <col min="1541" max="1541" width="14" style="109" bestFit="1" customWidth="1"/>
    <col min="1542" max="1542" width="11.140625" style="109" bestFit="1" customWidth="1"/>
    <col min="1543" max="1543" width="18.140625" style="109" bestFit="1" customWidth="1"/>
    <col min="1544" max="1544" width="9.140625" style="109" bestFit="1"/>
    <col min="1545" max="1545" width="1.7109375" style="109" bestFit="1" customWidth="1"/>
    <col min="1546" max="1792" width="9.140625" style="109"/>
    <col min="1793" max="1793" width="5.42578125" style="109" bestFit="1" customWidth="1"/>
    <col min="1794" max="1794" width="82" style="109" bestFit="1" customWidth="1"/>
    <col min="1795" max="1795" width="13.140625" style="109" bestFit="1" customWidth="1"/>
    <col min="1796" max="1796" width="29.7109375" style="109" bestFit="1" customWidth="1"/>
    <col min="1797" max="1797" width="14" style="109" bestFit="1" customWidth="1"/>
    <col min="1798" max="1798" width="11.140625" style="109" bestFit="1" customWidth="1"/>
    <col min="1799" max="1799" width="18.140625" style="109" bestFit="1" customWidth="1"/>
    <col min="1800" max="1800" width="9.140625" style="109" bestFit="1"/>
    <col min="1801" max="1801" width="1.7109375" style="109" bestFit="1" customWidth="1"/>
    <col min="1802" max="2048" width="9.140625" style="109"/>
    <col min="2049" max="2049" width="5.42578125" style="109" bestFit="1" customWidth="1"/>
    <col min="2050" max="2050" width="82" style="109" bestFit="1" customWidth="1"/>
    <col min="2051" max="2051" width="13.140625" style="109" bestFit="1" customWidth="1"/>
    <col min="2052" max="2052" width="29.7109375" style="109" bestFit="1" customWidth="1"/>
    <col min="2053" max="2053" width="14" style="109" bestFit="1" customWidth="1"/>
    <col min="2054" max="2054" width="11.140625" style="109" bestFit="1" customWidth="1"/>
    <col min="2055" max="2055" width="18.140625" style="109" bestFit="1" customWidth="1"/>
    <col min="2056" max="2056" width="9.140625" style="109" bestFit="1"/>
    <col min="2057" max="2057" width="1.7109375" style="109" bestFit="1" customWidth="1"/>
    <col min="2058" max="2304" width="9.140625" style="109"/>
    <col min="2305" max="2305" width="5.42578125" style="109" bestFit="1" customWidth="1"/>
    <col min="2306" max="2306" width="82" style="109" bestFit="1" customWidth="1"/>
    <col min="2307" max="2307" width="13.140625" style="109" bestFit="1" customWidth="1"/>
    <col min="2308" max="2308" width="29.7109375" style="109" bestFit="1" customWidth="1"/>
    <col min="2309" max="2309" width="14" style="109" bestFit="1" customWidth="1"/>
    <col min="2310" max="2310" width="11.140625" style="109" bestFit="1" customWidth="1"/>
    <col min="2311" max="2311" width="18.140625" style="109" bestFit="1" customWidth="1"/>
    <col min="2312" max="2312" width="9.140625" style="109" bestFit="1"/>
    <col min="2313" max="2313" width="1.7109375" style="109" bestFit="1" customWidth="1"/>
    <col min="2314" max="2560" width="9.140625" style="109"/>
    <col min="2561" max="2561" width="5.42578125" style="109" bestFit="1" customWidth="1"/>
    <col min="2562" max="2562" width="82" style="109" bestFit="1" customWidth="1"/>
    <col min="2563" max="2563" width="13.140625" style="109" bestFit="1" customWidth="1"/>
    <col min="2564" max="2564" width="29.7109375" style="109" bestFit="1" customWidth="1"/>
    <col min="2565" max="2565" width="14" style="109" bestFit="1" customWidth="1"/>
    <col min="2566" max="2566" width="11.140625" style="109" bestFit="1" customWidth="1"/>
    <col min="2567" max="2567" width="18.140625" style="109" bestFit="1" customWidth="1"/>
    <col min="2568" max="2568" width="9.140625" style="109" bestFit="1"/>
    <col min="2569" max="2569" width="1.7109375" style="109" bestFit="1" customWidth="1"/>
    <col min="2570" max="2816" width="9.140625" style="109"/>
    <col min="2817" max="2817" width="5.42578125" style="109" bestFit="1" customWidth="1"/>
    <col min="2818" max="2818" width="82" style="109" bestFit="1" customWidth="1"/>
    <col min="2819" max="2819" width="13.140625" style="109" bestFit="1" customWidth="1"/>
    <col min="2820" max="2820" width="29.7109375" style="109" bestFit="1" customWidth="1"/>
    <col min="2821" max="2821" width="14" style="109" bestFit="1" customWidth="1"/>
    <col min="2822" max="2822" width="11.140625" style="109" bestFit="1" customWidth="1"/>
    <col min="2823" max="2823" width="18.140625" style="109" bestFit="1" customWidth="1"/>
    <col min="2824" max="2824" width="9.140625" style="109" bestFit="1"/>
    <col min="2825" max="2825" width="1.7109375" style="109" bestFit="1" customWidth="1"/>
    <col min="2826" max="3072" width="9.140625" style="109"/>
    <col min="3073" max="3073" width="5.42578125" style="109" bestFit="1" customWidth="1"/>
    <col min="3074" max="3074" width="82" style="109" bestFit="1" customWidth="1"/>
    <col min="3075" max="3075" width="13.140625" style="109" bestFit="1" customWidth="1"/>
    <col min="3076" max="3076" width="29.7109375" style="109" bestFit="1" customWidth="1"/>
    <col min="3077" max="3077" width="14" style="109" bestFit="1" customWidth="1"/>
    <col min="3078" max="3078" width="11.140625" style="109" bestFit="1" customWidth="1"/>
    <col min="3079" max="3079" width="18.140625" style="109" bestFit="1" customWidth="1"/>
    <col min="3080" max="3080" width="9.140625" style="109" bestFit="1"/>
    <col min="3081" max="3081" width="1.7109375" style="109" bestFit="1" customWidth="1"/>
    <col min="3082" max="3328" width="9.140625" style="109"/>
    <col min="3329" max="3329" width="5.42578125" style="109" bestFit="1" customWidth="1"/>
    <col min="3330" max="3330" width="82" style="109" bestFit="1" customWidth="1"/>
    <col min="3331" max="3331" width="13.140625" style="109" bestFit="1" customWidth="1"/>
    <col min="3332" max="3332" width="29.7109375" style="109" bestFit="1" customWidth="1"/>
    <col min="3333" max="3333" width="14" style="109" bestFit="1" customWidth="1"/>
    <col min="3334" max="3334" width="11.140625" style="109" bestFit="1" customWidth="1"/>
    <col min="3335" max="3335" width="18.140625" style="109" bestFit="1" customWidth="1"/>
    <col min="3336" max="3336" width="9.140625" style="109" bestFit="1"/>
    <col min="3337" max="3337" width="1.7109375" style="109" bestFit="1" customWidth="1"/>
    <col min="3338" max="3584" width="9.140625" style="109"/>
    <col min="3585" max="3585" width="5.42578125" style="109" bestFit="1" customWidth="1"/>
    <col min="3586" max="3586" width="82" style="109" bestFit="1" customWidth="1"/>
    <col min="3587" max="3587" width="13.140625" style="109" bestFit="1" customWidth="1"/>
    <col min="3588" max="3588" width="29.7109375" style="109" bestFit="1" customWidth="1"/>
    <col min="3589" max="3589" width="14" style="109" bestFit="1" customWidth="1"/>
    <col min="3590" max="3590" width="11.140625" style="109" bestFit="1" customWidth="1"/>
    <col min="3591" max="3591" width="18.140625" style="109" bestFit="1" customWidth="1"/>
    <col min="3592" max="3592" width="9.140625" style="109" bestFit="1"/>
    <col min="3593" max="3593" width="1.7109375" style="109" bestFit="1" customWidth="1"/>
    <col min="3594" max="3840" width="9.140625" style="109"/>
    <col min="3841" max="3841" width="5.42578125" style="109" bestFit="1" customWidth="1"/>
    <col min="3842" max="3842" width="82" style="109" bestFit="1" customWidth="1"/>
    <col min="3843" max="3843" width="13.140625" style="109" bestFit="1" customWidth="1"/>
    <col min="3844" max="3844" width="29.7109375" style="109" bestFit="1" customWidth="1"/>
    <col min="3845" max="3845" width="14" style="109" bestFit="1" customWidth="1"/>
    <col min="3846" max="3846" width="11.140625" style="109" bestFit="1" customWidth="1"/>
    <col min="3847" max="3847" width="18.140625" style="109" bestFit="1" customWidth="1"/>
    <col min="3848" max="3848" width="9.140625" style="109" bestFit="1"/>
    <col min="3849" max="3849" width="1.7109375" style="109" bestFit="1" customWidth="1"/>
    <col min="3850" max="4096" width="9.140625" style="109"/>
    <col min="4097" max="4097" width="5.42578125" style="109" bestFit="1" customWidth="1"/>
    <col min="4098" max="4098" width="82" style="109" bestFit="1" customWidth="1"/>
    <col min="4099" max="4099" width="13.140625" style="109" bestFit="1" customWidth="1"/>
    <col min="4100" max="4100" width="29.7109375" style="109" bestFit="1" customWidth="1"/>
    <col min="4101" max="4101" width="14" style="109" bestFit="1" customWidth="1"/>
    <col min="4102" max="4102" width="11.140625" style="109" bestFit="1" customWidth="1"/>
    <col min="4103" max="4103" width="18.140625" style="109" bestFit="1" customWidth="1"/>
    <col min="4104" max="4104" width="9.140625" style="109" bestFit="1"/>
    <col min="4105" max="4105" width="1.7109375" style="109" bestFit="1" customWidth="1"/>
    <col min="4106" max="4352" width="9.140625" style="109"/>
    <col min="4353" max="4353" width="5.42578125" style="109" bestFit="1" customWidth="1"/>
    <col min="4354" max="4354" width="82" style="109" bestFit="1" customWidth="1"/>
    <col min="4355" max="4355" width="13.140625" style="109" bestFit="1" customWidth="1"/>
    <col min="4356" max="4356" width="29.7109375" style="109" bestFit="1" customWidth="1"/>
    <col min="4357" max="4357" width="14" style="109" bestFit="1" customWidth="1"/>
    <col min="4358" max="4358" width="11.140625" style="109" bestFit="1" customWidth="1"/>
    <col min="4359" max="4359" width="18.140625" style="109" bestFit="1" customWidth="1"/>
    <col min="4360" max="4360" width="9.140625" style="109" bestFit="1"/>
    <col min="4361" max="4361" width="1.7109375" style="109" bestFit="1" customWidth="1"/>
    <col min="4362" max="4608" width="9.140625" style="109"/>
    <col min="4609" max="4609" width="5.42578125" style="109" bestFit="1" customWidth="1"/>
    <col min="4610" max="4610" width="82" style="109" bestFit="1" customWidth="1"/>
    <col min="4611" max="4611" width="13.140625" style="109" bestFit="1" customWidth="1"/>
    <col min="4612" max="4612" width="29.7109375" style="109" bestFit="1" customWidth="1"/>
    <col min="4613" max="4613" width="14" style="109" bestFit="1" customWidth="1"/>
    <col min="4614" max="4614" width="11.140625" style="109" bestFit="1" customWidth="1"/>
    <col min="4615" max="4615" width="18.140625" style="109" bestFit="1" customWidth="1"/>
    <col min="4616" max="4616" width="9.140625" style="109" bestFit="1"/>
    <col min="4617" max="4617" width="1.7109375" style="109" bestFit="1" customWidth="1"/>
    <col min="4618" max="4864" width="9.140625" style="109"/>
    <col min="4865" max="4865" width="5.42578125" style="109" bestFit="1" customWidth="1"/>
    <col min="4866" max="4866" width="82" style="109" bestFit="1" customWidth="1"/>
    <col min="4867" max="4867" width="13.140625" style="109" bestFit="1" customWidth="1"/>
    <col min="4868" max="4868" width="29.7109375" style="109" bestFit="1" customWidth="1"/>
    <col min="4869" max="4869" width="14" style="109" bestFit="1" customWidth="1"/>
    <col min="4870" max="4870" width="11.140625" style="109" bestFit="1" customWidth="1"/>
    <col min="4871" max="4871" width="18.140625" style="109" bestFit="1" customWidth="1"/>
    <col min="4872" max="4872" width="9.140625" style="109" bestFit="1"/>
    <col min="4873" max="4873" width="1.7109375" style="109" bestFit="1" customWidth="1"/>
    <col min="4874" max="5120" width="9.140625" style="109"/>
    <col min="5121" max="5121" width="5.42578125" style="109" bestFit="1" customWidth="1"/>
    <col min="5122" max="5122" width="82" style="109" bestFit="1" customWidth="1"/>
    <col min="5123" max="5123" width="13.140625" style="109" bestFit="1" customWidth="1"/>
    <col min="5124" max="5124" width="29.7109375" style="109" bestFit="1" customWidth="1"/>
    <col min="5125" max="5125" width="14" style="109" bestFit="1" customWidth="1"/>
    <col min="5126" max="5126" width="11.140625" style="109" bestFit="1" customWidth="1"/>
    <col min="5127" max="5127" width="18.140625" style="109" bestFit="1" customWidth="1"/>
    <col min="5128" max="5128" width="9.140625" style="109" bestFit="1"/>
    <col min="5129" max="5129" width="1.7109375" style="109" bestFit="1" customWidth="1"/>
    <col min="5130" max="5376" width="9.140625" style="109"/>
    <col min="5377" max="5377" width="5.42578125" style="109" bestFit="1" customWidth="1"/>
    <col min="5378" max="5378" width="82" style="109" bestFit="1" customWidth="1"/>
    <col min="5379" max="5379" width="13.140625" style="109" bestFit="1" customWidth="1"/>
    <col min="5380" max="5380" width="29.7109375" style="109" bestFit="1" customWidth="1"/>
    <col min="5381" max="5381" width="14" style="109" bestFit="1" customWidth="1"/>
    <col min="5382" max="5382" width="11.140625" style="109" bestFit="1" customWidth="1"/>
    <col min="5383" max="5383" width="18.140625" style="109" bestFit="1" customWidth="1"/>
    <col min="5384" max="5384" width="9.140625" style="109" bestFit="1"/>
    <col min="5385" max="5385" width="1.7109375" style="109" bestFit="1" customWidth="1"/>
    <col min="5386" max="5632" width="9.140625" style="109"/>
    <col min="5633" max="5633" width="5.42578125" style="109" bestFit="1" customWidth="1"/>
    <col min="5634" max="5634" width="82" style="109" bestFit="1" customWidth="1"/>
    <col min="5635" max="5635" width="13.140625" style="109" bestFit="1" customWidth="1"/>
    <col min="5636" max="5636" width="29.7109375" style="109" bestFit="1" customWidth="1"/>
    <col min="5637" max="5637" width="14" style="109" bestFit="1" customWidth="1"/>
    <col min="5638" max="5638" width="11.140625" style="109" bestFit="1" customWidth="1"/>
    <col min="5639" max="5639" width="18.140625" style="109" bestFit="1" customWidth="1"/>
    <col min="5640" max="5640" width="9.140625" style="109" bestFit="1"/>
    <col min="5641" max="5641" width="1.7109375" style="109" bestFit="1" customWidth="1"/>
    <col min="5642" max="5888" width="9.140625" style="109"/>
    <col min="5889" max="5889" width="5.42578125" style="109" bestFit="1" customWidth="1"/>
    <col min="5890" max="5890" width="82" style="109" bestFit="1" customWidth="1"/>
    <col min="5891" max="5891" width="13.140625" style="109" bestFit="1" customWidth="1"/>
    <col min="5892" max="5892" width="29.7109375" style="109" bestFit="1" customWidth="1"/>
    <col min="5893" max="5893" width="14" style="109" bestFit="1" customWidth="1"/>
    <col min="5894" max="5894" width="11.140625" style="109" bestFit="1" customWidth="1"/>
    <col min="5895" max="5895" width="18.140625" style="109" bestFit="1" customWidth="1"/>
    <col min="5896" max="5896" width="9.140625" style="109" bestFit="1"/>
    <col min="5897" max="5897" width="1.7109375" style="109" bestFit="1" customWidth="1"/>
    <col min="5898" max="6144" width="9.140625" style="109"/>
    <col min="6145" max="6145" width="5.42578125" style="109" bestFit="1" customWidth="1"/>
    <col min="6146" max="6146" width="82" style="109" bestFit="1" customWidth="1"/>
    <col min="6147" max="6147" width="13.140625" style="109" bestFit="1" customWidth="1"/>
    <col min="6148" max="6148" width="29.7109375" style="109" bestFit="1" customWidth="1"/>
    <col min="6149" max="6149" width="14" style="109" bestFit="1" customWidth="1"/>
    <col min="6150" max="6150" width="11.140625" style="109" bestFit="1" customWidth="1"/>
    <col min="6151" max="6151" width="18.140625" style="109" bestFit="1" customWidth="1"/>
    <col min="6152" max="6152" width="9.140625" style="109" bestFit="1"/>
    <col min="6153" max="6153" width="1.7109375" style="109" bestFit="1" customWidth="1"/>
    <col min="6154" max="6400" width="9.140625" style="109"/>
    <col min="6401" max="6401" width="5.42578125" style="109" bestFit="1" customWidth="1"/>
    <col min="6402" max="6402" width="82" style="109" bestFit="1" customWidth="1"/>
    <col min="6403" max="6403" width="13.140625" style="109" bestFit="1" customWidth="1"/>
    <col min="6404" max="6404" width="29.7109375" style="109" bestFit="1" customWidth="1"/>
    <col min="6405" max="6405" width="14" style="109" bestFit="1" customWidth="1"/>
    <col min="6406" max="6406" width="11.140625" style="109" bestFit="1" customWidth="1"/>
    <col min="6407" max="6407" width="18.140625" style="109" bestFit="1" customWidth="1"/>
    <col min="6408" max="6408" width="9.140625" style="109" bestFit="1"/>
    <col min="6409" max="6409" width="1.7109375" style="109" bestFit="1" customWidth="1"/>
    <col min="6410" max="6656" width="9.140625" style="109"/>
    <col min="6657" max="6657" width="5.42578125" style="109" bestFit="1" customWidth="1"/>
    <col min="6658" max="6658" width="82" style="109" bestFit="1" customWidth="1"/>
    <col min="6659" max="6659" width="13.140625" style="109" bestFit="1" customWidth="1"/>
    <col min="6660" max="6660" width="29.7109375" style="109" bestFit="1" customWidth="1"/>
    <col min="6661" max="6661" width="14" style="109" bestFit="1" customWidth="1"/>
    <col min="6662" max="6662" width="11.140625" style="109" bestFit="1" customWidth="1"/>
    <col min="6663" max="6663" width="18.140625" style="109" bestFit="1" customWidth="1"/>
    <col min="6664" max="6664" width="9.140625" style="109" bestFit="1"/>
    <col min="6665" max="6665" width="1.7109375" style="109" bestFit="1" customWidth="1"/>
    <col min="6666" max="6912" width="9.140625" style="109"/>
    <col min="6913" max="6913" width="5.42578125" style="109" bestFit="1" customWidth="1"/>
    <col min="6914" max="6914" width="82" style="109" bestFit="1" customWidth="1"/>
    <col min="6915" max="6915" width="13.140625" style="109" bestFit="1" customWidth="1"/>
    <col min="6916" max="6916" width="29.7109375" style="109" bestFit="1" customWidth="1"/>
    <col min="6917" max="6917" width="14" style="109" bestFit="1" customWidth="1"/>
    <col min="6918" max="6918" width="11.140625" style="109" bestFit="1" customWidth="1"/>
    <col min="6919" max="6919" width="18.140625" style="109" bestFit="1" customWidth="1"/>
    <col min="6920" max="6920" width="9.140625" style="109" bestFit="1"/>
    <col min="6921" max="6921" width="1.7109375" style="109" bestFit="1" customWidth="1"/>
    <col min="6922" max="7168" width="9.140625" style="109"/>
    <col min="7169" max="7169" width="5.42578125" style="109" bestFit="1" customWidth="1"/>
    <col min="7170" max="7170" width="82" style="109" bestFit="1" customWidth="1"/>
    <col min="7171" max="7171" width="13.140625" style="109" bestFit="1" customWidth="1"/>
    <col min="7172" max="7172" width="29.7109375" style="109" bestFit="1" customWidth="1"/>
    <col min="7173" max="7173" width="14" style="109" bestFit="1" customWidth="1"/>
    <col min="7174" max="7174" width="11.140625" style="109" bestFit="1" customWidth="1"/>
    <col min="7175" max="7175" width="18.140625" style="109" bestFit="1" customWidth="1"/>
    <col min="7176" max="7176" width="9.140625" style="109" bestFit="1"/>
    <col min="7177" max="7177" width="1.7109375" style="109" bestFit="1" customWidth="1"/>
    <col min="7178" max="7424" width="9.140625" style="109"/>
    <col min="7425" max="7425" width="5.42578125" style="109" bestFit="1" customWidth="1"/>
    <col min="7426" max="7426" width="82" style="109" bestFit="1" customWidth="1"/>
    <col min="7427" max="7427" width="13.140625" style="109" bestFit="1" customWidth="1"/>
    <col min="7428" max="7428" width="29.7109375" style="109" bestFit="1" customWidth="1"/>
    <col min="7429" max="7429" width="14" style="109" bestFit="1" customWidth="1"/>
    <col min="7430" max="7430" width="11.140625" style="109" bestFit="1" customWidth="1"/>
    <col min="7431" max="7431" width="18.140625" style="109" bestFit="1" customWidth="1"/>
    <col min="7432" max="7432" width="9.140625" style="109" bestFit="1"/>
    <col min="7433" max="7433" width="1.7109375" style="109" bestFit="1" customWidth="1"/>
    <col min="7434" max="7680" width="9.140625" style="109"/>
    <col min="7681" max="7681" width="5.42578125" style="109" bestFit="1" customWidth="1"/>
    <col min="7682" max="7682" width="82" style="109" bestFit="1" customWidth="1"/>
    <col min="7683" max="7683" width="13.140625" style="109" bestFit="1" customWidth="1"/>
    <col min="7684" max="7684" width="29.7109375" style="109" bestFit="1" customWidth="1"/>
    <col min="7685" max="7685" width="14" style="109" bestFit="1" customWidth="1"/>
    <col min="7686" max="7686" width="11.140625" style="109" bestFit="1" customWidth="1"/>
    <col min="7687" max="7687" width="18.140625" style="109" bestFit="1" customWidth="1"/>
    <col min="7688" max="7688" width="9.140625" style="109" bestFit="1"/>
    <col min="7689" max="7689" width="1.7109375" style="109" bestFit="1" customWidth="1"/>
    <col min="7690" max="7936" width="9.140625" style="109"/>
    <col min="7937" max="7937" width="5.42578125" style="109" bestFit="1" customWidth="1"/>
    <col min="7938" max="7938" width="82" style="109" bestFit="1" customWidth="1"/>
    <col min="7939" max="7939" width="13.140625" style="109" bestFit="1" customWidth="1"/>
    <col min="7940" max="7940" width="29.7109375" style="109" bestFit="1" customWidth="1"/>
    <col min="7941" max="7941" width="14" style="109" bestFit="1" customWidth="1"/>
    <col min="7942" max="7942" width="11.140625" style="109" bestFit="1" customWidth="1"/>
    <col min="7943" max="7943" width="18.140625" style="109" bestFit="1" customWidth="1"/>
    <col min="7944" max="7944" width="9.140625" style="109" bestFit="1"/>
    <col min="7945" max="7945" width="1.7109375" style="109" bestFit="1" customWidth="1"/>
    <col min="7946" max="8192" width="9.140625" style="109"/>
    <col min="8193" max="8193" width="5.42578125" style="109" bestFit="1" customWidth="1"/>
    <col min="8194" max="8194" width="82" style="109" bestFit="1" customWidth="1"/>
    <col min="8195" max="8195" width="13.140625" style="109" bestFit="1" customWidth="1"/>
    <col min="8196" max="8196" width="29.7109375" style="109" bestFit="1" customWidth="1"/>
    <col min="8197" max="8197" width="14" style="109" bestFit="1" customWidth="1"/>
    <col min="8198" max="8198" width="11.140625" style="109" bestFit="1" customWidth="1"/>
    <col min="8199" max="8199" width="18.140625" style="109" bestFit="1" customWidth="1"/>
    <col min="8200" max="8200" width="9.140625" style="109" bestFit="1"/>
    <col min="8201" max="8201" width="1.7109375" style="109" bestFit="1" customWidth="1"/>
    <col min="8202" max="8448" width="9.140625" style="109"/>
    <col min="8449" max="8449" width="5.42578125" style="109" bestFit="1" customWidth="1"/>
    <col min="8450" max="8450" width="82" style="109" bestFit="1" customWidth="1"/>
    <col min="8451" max="8451" width="13.140625" style="109" bestFit="1" customWidth="1"/>
    <col min="8452" max="8452" width="29.7109375" style="109" bestFit="1" customWidth="1"/>
    <col min="8453" max="8453" width="14" style="109" bestFit="1" customWidth="1"/>
    <col min="8454" max="8454" width="11.140625" style="109" bestFit="1" customWidth="1"/>
    <col min="8455" max="8455" width="18.140625" style="109" bestFit="1" customWidth="1"/>
    <col min="8456" max="8456" width="9.140625" style="109" bestFit="1"/>
    <col min="8457" max="8457" width="1.7109375" style="109" bestFit="1" customWidth="1"/>
    <col min="8458" max="8704" width="9.140625" style="109"/>
    <col min="8705" max="8705" width="5.42578125" style="109" bestFit="1" customWidth="1"/>
    <col min="8706" max="8706" width="82" style="109" bestFit="1" customWidth="1"/>
    <col min="8707" max="8707" width="13.140625" style="109" bestFit="1" customWidth="1"/>
    <col min="8708" max="8708" width="29.7109375" style="109" bestFit="1" customWidth="1"/>
    <col min="8709" max="8709" width="14" style="109" bestFit="1" customWidth="1"/>
    <col min="8710" max="8710" width="11.140625" style="109" bestFit="1" customWidth="1"/>
    <col min="8711" max="8711" width="18.140625" style="109" bestFit="1" customWidth="1"/>
    <col min="8712" max="8712" width="9.140625" style="109" bestFit="1"/>
    <col min="8713" max="8713" width="1.7109375" style="109" bestFit="1" customWidth="1"/>
    <col min="8714" max="8960" width="9.140625" style="109"/>
    <col min="8961" max="8961" width="5.42578125" style="109" bestFit="1" customWidth="1"/>
    <col min="8962" max="8962" width="82" style="109" bestFit="1" customWidth="1"/>
    <col min="8963" max="8963" width="13.140625" style="109" bestFit="1" customWidth="1"/>
    <col min="8964" max="8964" width="29.7109375" style="109" bestFit="1" customWidth="1"/>
    <col min="8965" max="8965" width="14" style="109" bestFit="1" customWidth="1"/>
    <col min="8966" max="8966" width="11.140625" style="109" bestFit="1" customWidth="1"/>
    <col min="8967" max="8967" width="18.140625" style="109" bestFit="1" customWidth="1"/>
    <col min="8968" max="8968" width="9.140625" style="109" bestFit="1"/>
    <col min="8969" max="8969" width="1.7109375" style="109" bestFit="1" customWidth="1"/>
    <col min="8970" max="9216" width="9.140625" style="109"/>
    <col min="9217" max="9217" width="5.42578125" style="109" bestFit="1" customWidth="1"/>
    <col min="9218" max="9218" width="82" style="109" bestFit="1" customWidth="1"/>
    <col min="9219" max="9219" width="13.140625" style="109" bestFit="1" customWidth="1"/>
    <col min="9220" max="9220" width="29.7109375" style="109" bestFit="1" customWidth="1"/>
    <col min="9221" max="9221" width="14" style="109" bestFit="1" customWidth="1"/>
    <col min="9222" max="9222" width="11.140625" style="109" bestFit="1" customWidth="1"/>
    <col min="9223" max="9223" width="18.140625" style="109" bestFit="1" customWidth="1"/>
    <col min="9224" max="9224" width="9.140625" style="109" bestFit="1"/>
    <col min="9225" max="9225" width="1.7109375" style="109" bestFit="1" customWidth="1"/>
    <col min="9226" max="9472" width="9.140625" style="109"/>
    <col min="9473" max="9473" width="5.42578125" style="109" bestFit="1" customWidth="1"/>
    <col min="9474" max="9474" width="82" style="109" bestFit="1" customWidth="1"/>
    <col min="9475" max="9475" width="13.140625" style="109" bestFit="1" customWidth="1"/>
    <col min="9476" max="9476" width="29.7109375" style="109" bestFit="1" customWidth="1"/>
    <col min="9477" max="9477" width="14" style="109" bestFit="1" customWidth="1"/>
    <col min="9478" max="9478" width="11.140625" style="109" bestFit="1" customWidth="1"/>
    <col min="9479" max="9479" width="18.140625" style="109" bestFit="1" customWidth="1"/>
    <col min="9480" max="9480" width="9.140625" style="109" bestFit="1"/>
    <col min="9481" max="9481" width="1.7109375" style="109" bestFit="1" customWidth="1"/>
    <col min="9482" max="9728" width="9.140625" style="109"/>
    <col min="9729" max="9729" width="5.42578125" style="109" bestFit="1" customWidth="1"/>
    <col min="9730" max="9730" width="82" style="109" bestFit="1" customWidth="1"/>
    <col min="9731" max="9731" width="13.140625" style="109" bestFit="1" customWidth="1"/>
    <col min="9732" max="9732" width="29.7109375" style="109" bestFit="1" customWidth="1"/>
    <col min="9733" max="9733" width="14" style="109" bestFit="1" customWidth="1"/>
    <col min="9734" max="9734" width="11.140625" style="109" bestFit="1" customWidth="1"/>
    <col min="9735" max="9735" width="18.140625" style="109" bestFit="1" customWidth="1"/>
    <col min="9736" max="9736" width="9.140625" style="109" bestFit="1"/>
    <col min="9737" max="9737" width="1.7109375" style="109" bestFit="1" customWidth="1"/>
    <col min="9738" max="9984" width="9.140625" style="109"/>
    <col min="9985" max="9985" width="5.42578125" style="109" bestFit="1" customWidth="1"/>
    <col min="9986" max="9986" width="82" style="109" bestFit="1" customWidth="1"/>
    <col min="9987" max="9987" width="13.140625" style="109" bestFit="1" customWidth="1"/>
    <col min="9988" max="9988" width="29.7109375" style="109" bestFit="1" customWidth="1"/>
    <col min="9989" max="9989" width="14" style="109" bestFit="1" customWidth="1"/>
    <col min="9990" max="9990" width="11.140625" style="109" bestFit="1" customWidth="1"/>
    <col min="9991" max="9991" width="18.140625" style="109" bestFit="1" customWidth="1"/>
    <col min="9992" max="9992" width="9.140625" style="109" bestFit="1"/>
    <col min="9993" max="9993" width="1.7109375" style="109" bestFit="1" customWidth="1"/>
    <col min="9994" max="10240" width="9.140625" style="109"/>
    <col min="10241" max="10241" width="5.42578125" style="109" bestFit="1" customWidth="1"/>
    <col min="10242" max="10242" width="82" style="109" bestFit="1" customWidth="1"/>
    <col min="10243" max="10243" width="13.140625" style="109" bestFit="1" customWidth="1"/>
    <col min="10244" max="10244" width="29.7109375" style="109" bestFit="1" customWidth="1"/>
    <col min="10245" max="10245" width="14" style="109" bestFit="1" customWidth="1"/>
    <col min="10246" max="10246" width="11.140625" style="109" bestFit="1" customWidth="1"/>
    <col min="10247" max="10247" width="18.140625" style="109" bestFit="1" customWidth="1"/>
    <col min="10248" max="10248" width="9.140625" style="109" bestFit="1"/>
    <col min="10249" max="10249" width="1.7109375" style="109" bestFit="1" customWidth="1"/>
    <col min="10250" max="10496" width="9.140625" style="109"/>
    <col min="10497" max="10497" width="5.42578125" style="109" bestFit="1" customWidth="1"/>
    <col min="10498" max="10498" width="82" style="109" bestFit="1" customWidth="1"/>
    <col min="10499" max="10499" width="13.140625" style="109" bestFit="1" customWidth="1"/>
    <col min="10500" max="10500" width="29.7109375" style="109" bestFit="1" customWidth="1"/>
    <col min="10501" max="10501" width="14" style="109" bestFit="1" customWidth="1"/>
    <col min="10502" max="10502" width="11.140625" style="109" bestFit="1" customWidth="1"/>
    <col min="10503" max="10503" width="18.140625" style="109" bestFit="1" customWidth="1"/>
    <col min="10504" max="10504" width="9.140625" style="109" bestFit="1"/>
    <col min="10505" max="10505" width="1.7109375" style="109" bestFit="1" customWidth="1"/>
    <col min="10506" max="10752" width="9.140625" style="109"/>
    <col min="10753" max="10753" width="5.42578125" style="109" bestFit="1" customWidth="1"/>
    <col min="10754" max="10754" width="82" style="109" bestFit="1" customWidth="1"/>
    <col min="10755" max="10755" width="13.140625" style="109" bestFit="1" customWidth="1"/>
    <col min="10756" max="10756" width="29.7109375" style="109" bestFit="1" customWidth="1"/>
    <col min="10757" max="10757" width="14" style="109" bestFit="1" customWidth="1"/>
    <col min="10758" max="10758" width="11.140625" style="109" bestFit="1" customWidth="1"/>
    <col min="10759" max="10759" width="18.140625" style="109" bestFit="1" customWidth="1"/>
    <col min="10760" max="10760" width="9.140625" style="109" bestFit="1"/>
    <col min="10761" max="10761" width="1.7109375" style="109" bestFit="1" customWidth="1"/>
    <col min="10762" max="11008" width="9.140625" style="109"/>
    <col min="11009" max="11009" width="5.42578125" style="109" bestFit="1" customWidth="1"/>
    <col min="11010" max="11010" width="82" style="109" bestFit="1" customWidth="1"/>
    <col min="11011" max="11011" width="13.140625" style="109" bestFit="1" customWidth="1"/>
    <col min="11012" max="11012" width="29.7109375" style="109" bestFit="1" customWidth="1"/>
    <col min="11013" max="11013" width="14" style="109" bestFit="1" customWidth="1"/>
    <col min="11014" max="11014" width="11.140625" style="109" bestFit="1" customWidth="1"/>
    <col min="11015" max="11015" width="18.140625" style="109" bestFit="1" customWidth="1"/>
    <col min="11016" max="11016" width="9.140625" style="109" bestFit="1"/>
    <col min="11017" max="11017" width="1.7109375" style="109" bestFit="1" customWidth="1"/>
    <col min="11018" max="11264" width="9.140625" style="109"/>
    <col min="11265" max="11265" width="5.42578125" style="109" bestFit="1" customWidth="1"/>
    <col min="11266" max="11266" width="82" style="109" bestFit="1" customWidth="1"/>
    <col min="11267" max="11267" width="13.140625" style="109" bestFit="1" customWidth="1"/>
    <col min="11268" max="11268" width="29.7109375" style="109" bestFit="1" customWidth="1"/>
    <col min="11269" max="11269" width="14" style="109" bestFit="1" customWidth="1"/>
    <col min="11270" max="11270" width="11.140625" style="109" bestFit="1" customWidth="1"/>
    <col min="11271" max="11271" width="18.140625" style="109" bestFit="1" customWidth="1"/>
    <col min="11272" max="11272" width="9.140625" style="109" bestFit="1"/>
    <col min="11273" max="11273" width="1.7109375" style="109" bestFit="1" customWidth="1"/>
    <col min="11274" max="11520" width="9.140625" style="109"/>
    <col min="11521" max="11521" width="5.42578125" style="109" bestFit="1" customWidth="1"/>
    <col min="11522" max="11522" width="82" style="109" bestFit="1" customWidth="1"/>
    <col min="11523" max="11523" width="13.140625" style="109" bestFit="1" customWidth="1"/>
    <col min="11524" max="11524" width="29.7109375" style="109" bestFit="1" customWidth="1"/>
    <col min="11525" max="11525" width="14" style="109" bestFit="1" customWidth="1"/>
    <col min="11526" max="11526" width="11.140625" style="109" bestFit="1" customWidth="1"/>
    <col min="11527" max="11527" width="18.140625" style="109" bestFit="1" customWidth="1"/>
    <col min="11528" max="11528" width="9.140625" style="109" bestFit="1"/>
    <col min="11529" max="11529" width="1.7109375" style="109" bestFit="1" customWidth="1"/>
    <col min="11530" max="11776" width="9.140625" style="109"/>
    <col min="11777" max="11777" width="5.42578125" style="109" bestFit="1" customWidth="1"/>
    <col min="11778" max="11778" width="82" style="109" bestFit="1" customWidth="1"/>
    <col min="11779" max="11779" width="13.140625" style="109" bestFit="1" customWidth="1"/>
    <col min="11780" max="11780" width="29.7109375" style="109" bestFit="1" customWidth="1"/>
    <col min="11781" max="11781" width="14" style="109" bestFit="1" customWidth="1"/>
    <col min="11782" max="11782" width="11.140625" style="109" bestFit="1" customWidth="1"/>
    <col min="11783" max="11783" width="18.140625" style="109" bestFit="1" customWidth="1"/>
    <col min="11784" max="11784" width="9.140625" style="109" bestFit="1"/>
    <col min="11785" max="11785" width="1.7109375" style="109" bestFit="1" customWidth="1"/>
    <col min="11786" max="12032" width="9.140625" style="109"/>
    <col min="12033" max="12033" width="5.42578125" style="109" bestFit="1" customWidth="1"/>
    <col min="12034" max="12034" width="82" style="109" bestFit="1" customWidth="1"/>
    <col min="12035" max="12035" width="13.140625" style="109" bestFit="1" customWidth="1"/>
    <col min="12036" max="12036" width="29.7109375" style="109" bestFit="1" customWidth="1"/>
    <col min="12037" max="12037" width="14" style="109" bestFit="1" customWidth="1"/>
    <col min="12038" max="12038" width="11.140625" style="109" bestFit="1" customWidth="1"/>
    <col min="12039" max="12039" width="18.140625" style="109" bestFit="1" customWidth="1"/>
    <col min="12040" max="12040" width="9.140625" style="109" bestFit="1"/>
    <col min="12041" max="12041" width="1.7109375" style="109" bestFit="1" customWidth="1"/>
    <col min="12042" max="12288" width="9.140625" style="109"/>
    <col min="12289" max="12289" width="5.42578125" style="109" bestFit="1" customWidth="1"/>
    <col min="12290" max="12290" width="82" style="109" bestFit="1" customWidth="1"/>
    <col min="12291" max="12291" width="13.140625" style="109" bestFit="1" customWidth="1"/>
    <col min="12292" max="12292" width="29.7109375" style="109" bestFit="1" customWidth="1"/>
    <col min="12293" max="12293" width="14" style="109" bestFit="1" customWidth="1"/>
    <col min="12294" max="12294" width="11.140625" style="109" bestFit="1" customWidth="1"/>
    <col min="12295" max="12295" width="18.140625" style="109" bestFit="1" customWidth="1"/>
    <col min="12296" max="12296" width="9.140625" style="109" bestFit="1"/>
    <col min="12297" max="12297" width="1.7109375" style="109" bestFit="1" customWidth="1"/>
    <col min="12298" max="12544" width="9.140625" style="109"/>
    <col min="12545" max="12545" width="5.42578125" style="109" bestFit="1" customWidth="1"/>
    <col min="12546" max="12546" width="82" style="109" bestFit="1" customWidth="1"/>
    <col min="12547" max="12547" width="13.140625" style="109" bestFit="1" customWidth="1"/>
    <col min="12548" max="12548" width="29.7109375" style="109" bestFit="1" customWidth="1"/>
    <col min="12549" max="12549" width="14" style="109" bestFit="1" customWidth="1"/>
    <col min="12550" max="12550" width="11.140625" style="109" bestFit="1" customWidth="1"/>
    <col min="12551" max="12551" width="18.140625" style="109" bestFit="1" customWidth="1"/>
    <col min="12552" max="12552" width="9.140625" style="109" bestFit="1"/>
    <col min="12553" max="12553" width="1.7109375" style="109" bestFit="1" customWidth="1"/>
    <col min="12554" max="12800" width="9.140625" style="109"/>
    <col min="12801" max="12801" width="5.42578125" style="109" bestFit="1" customWidth="1"/>
    <col min="12802" max="12802" width="82" style="109" bestFit="1" customWidth="1"/>
    <col min="12803" max="12803" width="13.140625" style="109" bestFit="1" customWidth="1"/>
    <col min="12804" max="12804" width="29.7109375" style="109" bestFit="1" customWidth="1"/>
    <col min="12805" max="12805" width="14" style="109" bestFit="1" customWidth="1"/>
    <col min="12806" max="12806" width="11.140625" style="109" bestFit="1" customWidth="1"/>
    <col min="12807" max="12807" width="18.140625" style="109" bestFit="1" customWidth="1"/>
    <col min="12808" max="12808" width="9.140625" style="109" bestFit="1"/>
    <col min="12809" max="12809" width="1.7109375" style="109" bestFit="1" customWidth="1"/>
    <col min="12810" max="13056" width="9.140625" style="109"/>
    <col min="13057" max="13057" width="5.42578125" style="109" bestFit="1" customWidth="1"/>
    <col min="13058" max="13058" width="82" style="109" bestFit="1" customWidth="1"/>
    <col min="13059" max="13059" width="13.140625" style="109" bestFit="1" customWidth="1"/>
    <col min="13060" max="13060" width="29.7109375" style="109" bestFit="1" customWidth="1"/>
    <col min="13061" max="13061" width="14" style="109" bestFit="1" customWidth="1"/>
    <col min="13062" max="13062" width="11.140625" style="109" bestFit="1" customWidth="1"/>
    <col min="13063" max="13063" width="18.140625" style="109" bestFit="1" customWidth="1"/>
    <col min="13064" max="13064" width="9.140625" style="109" bestFit="1"/>
    <col min="13065" max="13065" width="1.7109375" style="109" bestFit="1" customWidth="1"/>
    <col min="13066" max="13312" width="9.140625" style="109"/>
    <col min="13313" max="13313" width="5.42578125" style="109" bestFit="1" customWidth="1"/>
    <col min="13314" max="13314" width="82" style="109" bestFit="1" customWidth="1"/>
    <col min="13315" max="13315" width="13.140625" style="109" bestFit="1" customWidth="1"/>
    <col min="13316" max="13316" width="29.7109375" style="109" bestFit="1" customWidth="1"/>
    <col min="13317" max="13317" width="14" style="109" bestFit="1" customWidth="1"/>
    <col min="13318" max="13318" width="11.140625" style="109" bestFit="1" customWidth="1"/>
    <col min="13319" max="13319" width="18.140625" style="109" bestFit="1" customWidth="1"/>
    <col min="13320" max="13320" width="9.140625" style="109" bestFit="1"/>
    <col min="13321" max="13321" width="1.7109375" style="109" bestFit="1" customWidth="1"/>
    <col min="13322" max="13568" width="9.140625" style="109"/>
    <col min="13569" max="13569" width="5.42578125" style="109" bestFit="1" customWidth="1"/>
    <col min="13570" max="13570" width="82" style="109" bestFit="1" customWidth="1"/>
    <col min="13571" max="13571" width="13.140625" style="109" bestFit="1" customWidth="1"/>
    <col min="13572" max="13572" width="29.7109375" style="109" bestFit="1" customWidth="1"/>
    <col min="13573" max="13573" width="14" style="109" bestFit="1" customWidth="1"/>
    <col min="13574" max="13574" width="11.140625" style="109" bestFit="1" customWidth="1"/>
    <col min="13575" max="13575" width="18.140625" style="109" bestFit="1" customWidth="1"/>
    <col min="13576" max="13576" width="9.140625" style="109" bestFit="1"/>
    <col min="13577" max="13577" width="1.7109375" style="109" bestFit="1" customWidth="1"/>
    <col min="13578" max="13824" width="9.140625" style="109"/>
    <col min="13825" max="13825" width="5.42578125" style="109" bestFit="1" customWidth="1"/>
    <col min="13826" max="13826" width="82" style="109" bestFit="1" customWidth="1"/>
    <col min="13827" max="13827" width="13.140625" style="109" bestFit="1" customWidth="1"/>
    <col min="13828" max="13828" width="29.7109375" style="109" bestFit="1" customWidth="1"/>
    <col min="13829" max="13829" width="14" style="109" bestFit="1" customWidth="1"/>
    <col min="13830" max="13830" width="11.140625" style="109" bestFit="1" customWidth="1"/>
    <col min="13831" max="13831" width="18.140625" style="109" bestFit="1" customWidth="1"/>
    <col min="13832" max="13832" width="9.140625" style="109" bestFit="1"/>
    <col min="13833" max="13833" width="1.7109375" style="109" bestFit="1" customWidth="1"/>
    <col min="13834" max="14080" width="9.140625" style="109"/>
    <col min="14081" max="14081" width="5.42578125" style="109" bestFit="1" customWidth="1"/>
    <col min="14082" max="14082" width="82" style="109" bestFit="1" customWidth="1"/>
    <col min="14083" max="14083" width="13.140625" style="109" bestFit="1" customWidth="1"/>
    <col min="14084" max="14084" width="29.7109375" style="109" bestFit="1" customWidth="1"/>
    <col min="14085" max="14085" width="14" style="109" bestFit="1" customWidth="1"/>
    <col min="14086" max="14086" width="11.140625" style="109" bestFit="1" customWidth="1"/>
    <col min="14087" max="14087" width="18.140625" style="109" bestFit="1" customWidth="1"/>
    <col min="14088" max="14088" width="9.140625" style="109" bestFit="1"/>
    <col min="14089" max="14089" width="1.7109375" style="109" bestFit="1" customWidth="1"/>
    <col min="14090" max="14336" width="9.140625" style="109"/>
    <col min="14337" max="14337" width="5.42578125" style="109" bestFit="1" customWidth="1"/>
    <col min="14338" max="14338" width="82" style="109" bestFit="1" customWidth="1"/>
    <col min="14339" max="14339" width="13.140625" style="109" bestFit="1" customWidth="1"/>
    <col min="14340" max="14340" width="29.7109375" style="109" bestFit="1" customWidth="1"/>
    <col min="14341" max="14341" width="14" style="109" bestFit="1" customWidth="1"/>
    <col min="14342" max="14342" width="11.140625" style="109" bestFit="1" customWidth="1"/>
    <col min="14343" max="14343" width="18.140625" style="109" bestFit="1" customWidth="1"/>
    <col min="14344" max="14344" width="9.140625" style="109" bestFit="1"/>
    <col min="14345" max="14345" width="1.7109375" style="109" bestFit="1" customWidth="1"/>
    <col min="14346" max="14592" width="9.140625" style="109"/>
    <col min="14593" max="14593" width="5.42578125" style="109" bestFit="1" customWidth="1"/>
    <col min="14594" max="14594" width="82" style="109" bestFit="1" customWidth="1"/>
    <col min="14595" max="14595" width="13.140625" style="109" bestFit="1" customWidth="1"/>
    <col min="14596" max="14596" width="29.7109375" style="109" bestFit="1" customWidth="1"/>
    <col min="14597" max="14597" width="14" style="109" bestFit="1" customWidth="1"/>
    <col min="14598" max="14598" width="11.140625" style="109" bestFit="1" customWidth="1"/>
    <col min="14599" max="14599" width="18.140625" style="109" bestFit="1" customWidth="1"/>
    <col min="14600" max="14600" width="9.140625" style="109" bestFit="1"/>
    <col min="14601" max="14601" width="1.7109375" style="109" bestFit="1" customWidth="1"/>
    <col min="14602" max="14848" width="9.140625" style="109"/>
    <col min="14849" max="14849" width="5.42578125" style="109" bestFit="1" customWidth="1"/>
    <col min="14850" max="14850" width="82" style="109" bestFit="1" customWidth="1"/>
    <col min="14851" max="14851" width="13.140625" style="109" bestFit="1" customWidth="1"/>
    <col min="14852" max="14852" width="29.7109375" style="109" bestFit="1" customWidth="1"/>
    <col min="14853" max="14853" width="14" style="109" bestFit="1" customWidth="1"/>
    <col min="14854" max="14854" width="11.140625" style="109" bestFit="1" customWidth="1"/>
    <col min="14855" max="14855" width="18.140625" style="109" bestFit="1" customWidth="1"/>
    <col min="14856" max="14856" width="9.140625" style="109" bestFit="1"/>
    <col min="14857" max="14857" width="1.7109375" style="109" bestFit="1" customWidth="1"/>
    <col min="14858" max="15104" width="9.140625" style="109"/>
    <col min="15105" max="15105" width="5.42578125" style="109" bestFit="1" customWidth="1"/>
    <col min="15106" max="15106" width="82" style="109" bestFit="1" customWidth="1"/>
    <col min="15107" max="15107" width="13.140625" style="109" bestFit="1" customWidth="1"/>
    <col min="15108" max="15108" width="29.7109375" style="109" bestFit="1" customWidth="1"/>
    <col min="15109" max="15109" width="14" style="109" bestFit="1" customWidth="1"/>
    <col min="15110" max="15110" width="11.140625" style="109" bestFit="1" customWidth="1"/>
    <col min="15111" max="15111" width="18.140625" style="109" bestFit="1" customWidth="1"/>
    <col min="15112" max="15112" width="9.140625" style="109" bestFit="1"/>
    <col min="15113" max="15113" width="1.7109375" style="109" bestFit="1" customWidth="1"/>
    <col min="15114" max="15360" width="9.140625" style="109"/>
    <col min="15361" max="15361" width="5.42578125" style="109" bestFit="1" customWidth="1"/>
    <col min="15362" max="15362" width="82" style="109" bestFit="1" customWidth="1"/>
    <col min="15363" max="15363" width="13.140625" style="109" bestFit="1" customWidth="1"/>
    <col min="15364" max="15364" width="29.7109375" style="109" bestFit="1" customWidth="1"/>
    <col min="15365" max="15365" width="14" style="109" bestFit="1" customWidth="1"/>
    <col min="15366" max="15366" width="11.140625" style="109" bestFit="1" customWidth="1"/>
    <col min="15367" max="15367" width="18.140625" style="109" bestFit="1" customWidth="1"/>
    <col min="15368" max="15368" width="9.140625" style="109" bestFit="1"/>
    <col min="15369" max="15369" width="1.7109375" style="109" bestFit="1" customWidth="1"/>
    <col min="15370" max="15616" width="9.140625" style="109"/>
    <col min="15617" max="15617" width="5.42578125" style="109" bestFit="1" customWidth="1"/>
    <col min="15618" max="15618" width="82" style="109" bestFit="1" customWidth="1"/>
    <col min="15619" max="15619" width="13.140625" style="109" bestFit="1" customWidth="1"/>
    <col min="15620" max="15620" width="29.7109375" style="109" bestFit="1" customWidth="1"/>
    <col min="15621" max="15621" width="14" style="109" bestFit="1" customWidth="1"/>
    <col min="15622" max="15622" width="11.140625" style="109" bestFit="1" customWidth="1"/>
    <col min="15623" max="15623" width="18.140625" style="109" bestFit="1" customWidth="1"/>
    <col min="15624" max="15624" width="9.140625" style="109" bestFit="1"/>
    <col min="15625" max="15625" width="1.7109375" style="109" bestFit="1" customWidth="1"/>
    <col min="15626" max="15872" width="9.140625" style="109"/>
    <col min="15873" max="15873" width="5.42578125" style="109" bestFit="1" customWidth="1"/>
    <col min="15874" max="15874" width="82" style="109" bestFit="1" customWidth="1"/>
    <col min="15875" max="15875" width="13.140625" style="109" bestFit="1" customWidth="1"/>
    <col min="15876" max="15876" width="29.7109375" style="109" bestFit="1" customWidth="1"/>
    <col min="15877" max="15877" width="14" style="109" bestFit="1" customWidth="1"/>
    <col min="15878" max="15878" width="11.140625" style="109" bestFit="1" customWidth="1"/>
    <col min="15879" max="15879" width="18.140625" style="109" bestFit="1" customWidth="1"/>
    <col min="15880" max="15880" width="9.140625" style="109" bestFit="1"/>
    <col min="15881" max="15881" width="1.7109375" style="109" bestFit="1" customWidth="1"/>
    <col min="15882" max="16128" width="9.140625" style="109"/>
    <col min="16129" max="16129" width="5.42578125" style="109" bestFit="1" customWidth="1"/>
    <col min="16130" max="16130" width="82" style="109" bestFit="1" customWidth="1"/>
    <col min="16131" max="16131" width="13.140625" style="109" bestFit="1" customWidth="1"/>
    <col min="16132" max="16132" width="29.7109375" style="109" bestFit="1" customWidth="1"/>
    <col min="16133" max="16133" width="14" style="109" bestFit="1" customWidth="1"/>
    <col min="16134" max="16134" width="11.140625" style="109" bestFit="1" customWidth="1"/>
    <col min="16135" max="16135" width="18.140625" style="109" bestFit="1" customWidth="1"/>
    <col min="16136" max="16136" width="9.140625" style="109" bestFit="1"/>
    <col min="16137" max="16137" width="1.7109375" style="109" bestFit="1" customWidth="1"/>
    <col min="16138" max="16384" width="9.140625" style="109"/>
  </cols>
  <sheetData>
    <row r="1" spans="1:9" s="1" customFormat="1">
      <c r="A1" s="3" t="s">
        <v>0</v>
      </c>
      <c r="B1" s="390" t="s">
        <v>71</v>
      </c>
      <c r="C1" s="390"/>
      <c r="D1" s="390"/>
      <c r="E1" s="390"/>
      <c r="F1" s="4"/>
      <c r="G1" s="4"/>
      <c r="H1" s="4"/>
    </row>
    <row r="2" spans="1:9" s="1" customFormat="1" ht="13.5" thickBot="1">
      <c r="C2" s="5"/>
      <c r="F2" s="4"/>
      <c r="G2" s="4"/>
      <c r="H2" s="4"/>
    </row>
    <row r="3" spans="1:9" s="16" customFormat="1" ht="15">
      <c r="B3" s="23" t="s">
        <v>2637</v>
      </c>
      <c r="C3" s="391"/>
      <c r="D3" s="394"/>
      <c r="F3" s="17"/>
      <c r="G3" s="17"/>
      <c r="H3" s="17"/>
      <c r="I3" s="174"/>
    </row>
    <row r="4" spans="1:9" s="16" customFormat="1" ht="15">
      <c r="B4" s="24" t="s">
        <v>2638</v>
      </c>
      <c r="C4" s="392"/>
      <c r="D4" s="395"/>
      <c r="F4" s="17"/>
      <c r="G4" s="17"/>
      <c r="H4" s="17"/>
      <c r="I4" s="174"/>
    </row>
    <row r="5" spans="1:9" s="16" customFormat="1" ht="15">
      <c r="B5" s="24" t="s">
        <v>1081</v>
      </c>
      <c r="C5" s="392"/>
      <c r="D5" s="395"/>
      <c r="F5" s="17"/>
      <c r="G5" s="17"/>
      <c r="H5" s="17"/>
      <c r="I5" s="174"/>
    </row>
    <row r="6" spans="1:9" s="16" customFormat="1" ht="15">
      <c r="B6" s="24" t="s">
        <v>2639</v>
      </c>
      <c r="C6" s="392"/>
      <c r="D6" s="395"/>
      <c r="F6" s="17"/>
      <c r="G6" s="17"/>
      <c r="H6" s="17"/>
      <c r="I6" s="174"/>
    </row>
    <row r="7" spans="1:9" s="16" customFormat="1" ht="30.75" thickBot="1">
      <c r="B7" s="25" t="s">
        <v>2640</v>
      </c>
      <c r="C7" s="393"/>
      <c r="D7" s="396"/>
      <c r="F7" s="17"/>
      <c r="G7" s="17"/>
      <c r="H7" s="17"/>
      <c r="I7" s="174"/>
    </row>
    <row r="8" spans="1:9" s="16" customFormat="1">
      <c r="C8" s="19" t="s">
        <v>1079</v>
      </c>
      <c r="D8" s="19" t="s">
        <v>1078</v>
      </c>
      <c r="F8" s="17"/>
      <c r="G8" s="17"/>
      <c r="H8" s="17"/>
    </row>
    <row r="11" spans="1:9">
      <c r="B11" s="109" t="s">
        <v>101</v>
      </c>
    </row>
    <row r="13" spans="1:9">
      <c r="B13" s="240" t="s">
        <v>102</v>
      </c>
      <c r="C13" s="241" t="s">
        <v>103</v>
      </c>
      <c r="D13" s="240" t="s">
        <v>135</v>
      </c>
      <c r="E13" s="240" t="s">
        <v>105</v>
      </c>
      <c r="F13" s="242" t="s">
        <v>106</v>
      </c>
      <c r="G13" s="242" t="s">
        <v>107</v>
      </c>
      <c r="H13" s="242" t="s">
        <v>108</v>
      </c>
      <c r="I13" s="243" t="s">
        <v>136</v>
      </c>
    </row>
    <row r="14" spans="1:9">
      <c r="B14" s="243" t="s">
        <v>137</v>
      </c>
      <c r="C14" s="173"/>
    </row>
    <row r="15" spans="1:9">
      <c r="B15" s="243" t="s">
        <v>110</v>
      </c>
      <c r="C15" s="173"/>
    </row>
    <row r="16" spans="1:9">
      <c r="B16" s="109" t="s">
        <v>1077</v>
      </c>
      <c r="C16" s="173" t="s">
        <v>138</v>
      </c>
      <c r="D16" s="109" t="s">
        <v>139</v>
      </c>
      <c r="E16" s="109" t="s">
        <v>140</v>
      </c>
      <c r="F16" s="116">
        <v>775250</v>
      </c>
      <c r="G16" s="116">
        <v>7387.36</v>
      </c>
      <c r="H16" s="116">
        <v>4.97</v>
      </c>
    </row>
    <row r="17" spans="2:8">
      <c r="B17" s="109" t="s">
        <v>1076</v>
      </c>
      <c r="C17" s="173" t="s">
        <v>138</v>
      </c>
      <c r="D17" s="109" t="s">
        <v>139</v>
      </c>
      <c r="E17" s="109" t="s">
        <v>141</v>
      </c>
      <c r="F17" s="116">
        <v>456150</v>
      </c>
      <c r="G17" s="116">
        <v>7336.94</v>
      </c>
      <c r="H17" s="116">
        <v>4.93</v>
      </c>
    </row>
    <row r="18" spans="2:8">
      <c r="B18" s="109" t="s">
        <v>2390</v>
      </c>
      <c r="C18" s="173" t="s">
        <v>138</v>
      </c>
      <c r="D18" s="109" t="s">
        <v>154</v>
      </c>
      <c r="E18" s="109" t="s">
        <v>155</v>
      </c>
      <c r="F18" s="116">
        <v>226100</v>
      </c>
      <c r="G18" s="116">
        <v>6087.86</v>
      </c>
      <c r="H18" s="116">
        <v>4.09</v>
      </c>
    </row>
    <row r="19" spans="2:8">
      <c r="B19" s="109" t="s">
        <v>1075</v>
      </c>
      <c r="C19" s="173" t="s">
        <v>138</v>
      </c>
      <c r="D19" s="109" t="s">
        <v>142</v>
      </c>
      <c r="E19" s="109" t="s">
        <v>143</v>
      </c>
      <c r="F19" s="116">
        <v>217641</v>
      </c>
      <c r="G19" s="116">
        <v>5944.54</v>
      </c>
      <c r="H19" s="116">
        <v>4</v>
      </c>
    </row>
    <row r="20" spans="2:8">
      <c r="B20" s="109" t="s">
        <v>286</v>
      </c>
      <c r="C20" s="173" t="s">
        <v>138</v>
      </c>
      <c r="D20" s="109" t="s">
        <v>139</v>
      </c>
      <c r="E20" s="109" t="s">
        <v>287</v>
      </c>
      <c r="F20" s="116">
        <v>807000</v>
      </c>
      <c r="G20" s="116">
        <v>4861.7700000000004</v>
      </c>
      <c r="H20" s="116">
        <v>3.27</v>
      </c>
    </row>
    <row r="21" spans="2:8">
      <c r="B21" s="109" t="s">
        <v>2244</v>
      </c>
      <c r="C21" s="173" t="s">
        <v>138</v>
      </c>
      <c r="D21" s="109" t="s">
        <v>288</v>
      </c>
      <c r="E21" s="109" t="s">
        <v>289</v>
      </c>
      <c r="F21" s="116">
        <v>512176</v>
      </c>
      <c r="G21" s="116">
        <v>4347.09</v>
      </c>
      <c r="H21" s="116">
        <v>2.92</v>
      </c>
    </row>
    <row r="22" spans="2:8">
      <c r="B22" s="109" t="s">
        <v>2215</v>
      </c>
      <c r="C22" s="173" t="s">
        <v>138</v>
      </c>
      <c r="D22" s="109" t="s">
        <v>144</v>
      </c>
      <c r="E22" s="109" t="s">
        <v>145</v>
      </c>
      <c r="F22" s="116">
        <v>243000</v>
      </c>
      <c r="G22" s="116">
        <v>3972.93</v>
      </c>
      <c r="H22" s="116">
        <v>2.67</v>
      </c>
    </row>
    <row r="23" spans="2:8">
      <c r="B23" s="109" t="s">
        <v>1065</v>
      </c>
      <c r="C23" s="173" t="s">
        <v>138</v>
      </c>
      <c r="D23" s="109" t="s">
        <v>144</v>
      </c>
      <c r="E23" s="109" t="s">
        <v>146</v>
      </c>
      <c r="F23" s="116">
        <v>113488</v>
      </c>
      <c r="G23" s="116">
        <v>3848.15</v>
      </c>
      <c r="H23" s="116">
        <v>2.59</v>
      </c>
    </row>
    <row r="24" spans="2:8">
      <c r="B24" s="109" t="s">
        <v>2229</v>
      </c>
      <c r="C24" s="173" t="s">
        <v>138</v>
      </c>
      <c r="D24" s="109" t="s">
        <v>159</v>
      </c>
      <c r="E24" s="109" t="s">
        <v>160</v>
      </c>
      <c r="F24" s="116">
        <v>185261</v>
      </c>
      <c r="G24" s="116">
        <v>3843.89</v>
      </c>
      <c r="H24" s="116">
        <v>2.58</v>
      </c>
    </row>
    <row r="25" spans="2:8">
      <c r="B25" s="109" t="s">
        <v>1072</v>
      </c>
      <c r="C25" s="173" t="s">
        <v>138</v>
      </c>
      <c r="D25" s="109" t="s">
        <v>139</v>
      </c>
      <c r="E25" s="109" t="s">
        <v>152</v>
      </c>
      <c r="F25" s="116">
        <v>296900</v>
      </c>
      <c r="G25" s="116">
        <v>2675.81</v>
      </c>
      <c r="H25" s="116">
        <v>1.8</v>
      </c>
    </row>
    <row r="26" spans="2:8">
      <c r="B26" s="109" t="s">
        <v>405</v>
      </c>
      <c r="C26" s="173" t="s">
        <v>138</v>
      </c>
      <c r="D26" s="109" t="s">
        <v>139</v>
      </c>
      <c r="E26" s="109" t="s">
        <v>406</v>
      </c>
      <c r="F26" s="116">
        <v>1415000</v>
      </c>
      <c r="G26" s="116">
        <v>2352.44</v>
      </c>
      <c r="H26" s="116">
        <v>1.58</v>
      </c>
    </row>
    <row r="27" spans="2:8">
      <c r="B27" s="109" t="s">
        <v>2251</v>
      </c>
      <c r="C27" s="173" t="s">
        <v>138</v>
      </c>
      <c r="D27" s="109" t="s">
        <v>373</v>
      </c>
      <c r="E27" s="109" t="s">
        <v>374</v>
      </c>
      <c r="F27" s="116">
        <v>452425</v>
      </c>
      <c r="G27" s="116">
        <v>2039.08</v>
      </c>
      <c r="H27" s="116">
        <v>1.37</v>
      </c>
    </row>
    <row r="28" spans="2:8">
      <c r="B28" s="109" t="s">
        <v>1054</v>
      </c>
      <c r="C28" s="173" t="s">
        <v>138</v>
      </c>
      <c r="D28" s="109" t="s">
        <v>144</v>
      </c>
      <c r="E28" s="109" t="s">
        <v>294</v>
      </c>
      <c r="F28" s="116">
        <v>171300</v>
      </c>
      <c r="G28" s="116">
        <v>1919.93</v>
      </c>
      <c r="H28" s="116">
        <v>1.29</v>
      </c>
    </row>
    <row r="29" spans="2:8">
      <c r="B29" s="109" t="s">
        <v>2188</v>
      </c>
      <c r="C29" s="173" t="s">
        <v>138</v>
      </c>
      <c r="D29" s="109" t="s">
        <v>172</v>
      </c>
      <c r="E29" s="109" t="s">
        <v>178</v>
      </c>
      <c r="F29" s="116">
        <v>26900</v>
      </c>
      <c r="G29" s="116">
        <v>1903.71</v>
      </c>
      <c r="H29" s="116">
        <v>1.28</v>
      </c>
    </row>
    <row r="30" spans="2:8">
      <c r="B30" s="109" t="s">
        <v>2159</v>
      </c>
      <c r="C30" s="173" t="s">
        <v>138</v>
      </c>
      <c r="D30" s="109" t="s">
        <v>233</v>
      </c>
      <c r="E30" s="109" t="s">
        <v>524</v>
      </c>
      <c r="F30" s="116">
        <v>35949</v>
      </c>
      <c r="G30" s="116">
        <v>1699.09</v>
      </c>
      <c r="H30" s="116">
        <v>1.1399999999999999</v>
      </c>
    </row>
    <row r="31" spans="2:8">
      <c r="B31" s="109" t="s">
        <v>2141</v>
      </c>
      <c r="C31" s="173" t="s">
        <v>138</v>
      </c>
      <c r="D31" s="109" t="s">
        <v>250</v>
      </c>
      <c r="E31" s="109" t="s">
        <v>538</v>
      </c>
      <c r="F31" s="116">
        <v>417000</v>
      </c>
      <c r="G31" s="116">
        <v>1679.05</v>
      </c>
      <c r="H31" s="116">
        <v>1.1299999999999999</v>
      </c>
    </row>
    <row r="32" spans="2:8">
      <c r="B32" s="109" t="s">
        <v>2191</v>
      </c>
      <c r="C32" s="173" t="s">
        <v>138</v>
      </c>
      <c r="D32" s="109" t="s">
        <v>206</v>
      </c>
      <c r="E32" s="109" t="s">
        <v>293</v>
      </c>
      <c r="F32" s="116">
        <v>18100</v>
      </c>
      <c r="G32" s="116">
        <v>1624.32</v>
      </c>
      <c r="H32" s="116">
        <v>1.0900000000000001</v>
      </c>
    </row>
    <row r="33" spans="2:8">
      <c r="B33" s="109" t="s">
        <v>378</v>
      </c>
      <c r="C33" s="173" t="s">
        <v>138</v>
      </c>
      <c r="D33" s="109" t="s">
        <v>248</v>
      </c>
      <c r="E33" s="109" t="s">
        <v>379</v>
      </c>
      <c r="F33" s="116">
        <v>2858100</v>
      </c>
      <c r="G33" s="116">
        <v>1621.97</v>
      </c>
      <c r="H33" s="116">
        <v>1.0900000000000001</v>
      </c>
    </row>
    <row r="34" spans="2:8">
      <c r="B34" s="109" t="s">
        <v>2220</v>
      </c>
      <c r="C34" s="173" t="s">
        <v>138</v>
      </c>
      <c r="D34" s="109" t="s">
        <v>174</v>
      </c>
      <c r="E34" s="109" t="s">
        <v>295</v>
      </c>
      <c r="F34" s="116">
        <v>155000</v>
      </c>
      <c r="G34" s="116">
        <v>1621.38</v>
      </c>
      <c r="H34" s="116">
        <v>1.0900000000000001</v>
      </c>
    </row>
    <row r="35" spans="2:8">
      <c r="B35" s="109" t="s">
        <v>1042</v>
      </c>
      <c r="C35" s="173" t="s">
        <v>138</v>
      </c>
      <c r="D35" s="109" t="s">
        <v>274</v>
      </c>
      <c r="E35" s="109" t="s">
        <v>300</v>
      </c>
      <c r="F35" s="116">
        <v>718666</v>
      </c>
      <c r="G35" s="116">
        <v>1609.81</v>
      </c>
      <c r="H35" s="116">
        <v>1.08</v>
      </c>
    </row>
    <row r="36" spans="2:8">
      <c r="B36" s="109" t="s">
        <v>1074</v>
      </c>
      <c r="C36" s="173" t="s">
        <v>138</v>
      </c>
      <c r="D36" s="109" t="s">
        <v>147</v>
      </c>
      <c r="E36" s="109" t="s">
        <v>148</v>
      </c>
      <c r="F36" s="116">
        <v>445000</v>
      </c>
      <c r="G36" s="116">
        <v>1513</v>
      </c>
      <c r="H36" s="116">
        <v>1.02</v>
      </c>
    </row>
    <row r="37" spans="2:8">
      <c r="B37" s="109" t="s">
        <v>2422</v>
      </c>
      <c r="C37" s="173" t="s">
        <v>138</v>
      </c>
      <c r="D37" s="109" t="s">
        <v>250</v>
      </c>
      <c r="E37" s="109" t="s">
        <v>539</v>
      </c>
      <c r="F37" s="116">
        <v>296000</v>
      </c>
      <c r="G37" s="116">
        <v>1439.3</v>
      </c>
      <c r="H37" s="116">
        <v>0.97</v>
      </c>
    </row>
    <row r="38" spans="2:8">
      <c r="B38" s="109" t="s">
        <v>2247</v>
      </c>
      <c r="C38" s="173" t="s">
        <v>138</v>
      </c>
      <c r="D38" s="109" t="s">
        <v>206</v>
      </c>
      <c r="E38" s="109" t="s">
        <v>292</v>
      </c>
      <c r="F38" s="116">
        <v>110000</v>
      </c>
      <c r="G38" s="116">
        <v>1436.16</v>
      </c>
      <c r="H38" s="116">
        <v>0.97</v>
      </c>
    </row>
    <row r="39" spans="2:8">
      <c r="B39" s="109" t="s">
        <v>2168</v>
      </c>
      <c r="C39" s="173" t="s">
        <v>138</v>
      </c>
      <c r="D39" s="109" t="s">
        <v>274</v>
      </c>
      <c r="E39" s="109" t="s">
        <v>299</v>
      </c>
      <c r="F39" s="116">
        <v>815000</v>
      </c>
      <c r="G39" s="116">
        <v>1403.43</v>
      </c>
      <c r="H39" s="116">
        <v>0.94</v>
      </c>
    </row>
    <row r="40" spans="2:8">
      <c r="B40" s="109" t="s">
        <v>2391</v>
      </c>
      <c r="C40" s="173" t="s">
        <v>138</v>
      </c>
      <c r="D40" s="109" t="s">
        <v>163</v>
      </c>
      <c r="E40" s="109" t="s">
        <v>409</v>
      </c>
      <c r="F40" s="116">
        <v>98250</v>
      </c>
      <c r="G40" s="116">
        <v>1388.76</v>
      </c>
      <c r="H40" s="116">
        <v>0.93</v>
      </c>
    </row>
    <row r="41" spans="2:8">
      <c r="B41" s="109" t="s">
        <v>1046</v>
      </c>
      <c r="C41" s="173" t="s">
        <v>138</v>
      </c>
      <c r="D41" s="109" t="s">
        <v>172</v>
      </c>
      <c r="E41" s="109" t="s">
        <v>173</v>
      </c>
      <c r="F41" s="116">
        <v>50900</v>
      </c>
      <c r="G41" s="116">
        <v>1304.69</v>
      </c>
      <c r="H41" s="116">
        <v>0.88</v>
      </c>
    </row>
    <row r="42" spans="2:8">
      <c r="B42" s="109" t="s">
        <v>2176</v>
      </c>
      <c r="C42" s="173" t="s">
        <v>138</v>
      </c>
      <c r="D42" s="109" t="s">
        <v>139</v>
      </c>
      <c r="E42" s="109" t="s">
        <v>322</v>
      </c>
      <c r="F42" s="116">
        <v>846583</v>
      </c>
      <c r="G42" s="116">
        <v>1298.6600000000001</v>
      </c>
      <c r="H42" s="116">
        <v>0.87</v>
      </c>
    </row>
    <row r="43" spans="2:8">
      <c r="B43" s="109" t="s">
        <v>2249</v>
      </c>
      <c r="C43" s="173" t="s">
        <v>138</v>
      </c>
      <c r="D43" s="109" t="s">
        <v>174</v>
      </c>
      <c r="E43" s="109" t="s">
        <v>520</v>
      </c>
      <c r="F43" s="116">
        <v>109000</v>
      </c>
      <c r="G43" s="116">
        <v>1242.22</v>
      </c>
      <c r="H43" s="116">
        <v>0.84</v>
      </c>
    </row>
    <row r="44" spans="2:8">
      <c r="B44" s="109" t="s">
        <v>2423</v>
      </c>
      <c r="C44" s="173" t="s">
        <v>138</v>
      </c>
      <c r="D44" s="109" t="s">
        <v>167</v>
      </c>
      <c r="E44" s="109" t="s">
        <v>168</v>
      </c>
      <c r="F44" s="116">
        <v>55371</v>
      </c>
      <c r="G44" s="116">
        <v>1134.5</v>
      </c>
      <c r="H44" s="116">
        <v>0.76</v>
      </c>
    </row>
    <row r="45" spans="2:8">
      <c r="B45" s="109" t="s">
        <v>2400</v>
      </c>
      <c r="C45" s="173" t="s">
        <v>138</v>
      </c>
      <c r="D45" s="109" t="s">
        <v>150</v>
      </c>
      <c r="E45" s="109" t="s">
        <v>540</v>
      </c>
      <c r="F45" s="116">
        <v>308000</v>
      </c>
      <c r="G45" s="116">
        <v>1117.58</v>
      </c>
      <c r="H45" s="116">
        <v>0.75</v>
      </c>
    </row>
    <row r="46" spans="2:8">
      <c r="B46" s="109" t="s">
        <v>2424</v>
      </c>
      <c r="C46" s="173" t="s">
        <v>138</v>
      </c>
      <c r="D46" s="109" t="s">
        <v>297</v>
      </c>
      <c r="E46" s="109" t="s">
        <v>518</v>
      </c>
      <c r="F46" s="116">
        <v>149850</v>
      </c>
      <c r="G46" s="116">
        <v>1113.98</v>
      </c>
      <c r="H46" s="116">
        <v>0.75</v>
      </c>
    </row>
    <row r="47" spans="2:8">
      <c r="B47" s="109" t="s">
        <v>2248</v>
      </c>
      <c r="C47" s="173" t="s">
        <v>138</v>
      </c>
      <c r="D47" s="109" t="s">
        <v>139</v>
      </c>
      <c r="E47" s="109" t="s">
        <v>403</v>
      </c>
      <c r="F47" s="116">
        <v>800000</v>
      </c>
      <c r="G47" s="116">
        <v>1051.5999999999999</v>
      </c>
      <c r="H47" s="116">
        <v>0.71</v>
      </c>
    </row>
    <row r="48" spans="2:8">
      <c r="B48" s="109" t="s">
        <v>1068</v>
      </c>
      <c r="C48" s="173" t="s">
        <v>138</v>
      </c>
      <c r="D48" s="109" t="s">
        <v>172</v>
      </c>
      <c r="E48" s="109" t="s">
        <v>310</v>
      </c>
      <c r="F48" s="116">
        <v>180000</v>
      </c>
      <c r="G48" s="116">
        <v>1027.3499999999999</v>
      </c>
      <c r="H48" s="116">
        <v>0.69</v>
      </c>
    </row>
    <row r="49" spans="2:8">
      <c r="B49" s="109" t="s">
        <v>210</v>
      </c>
      <c r="C49" s="173" t="s">
        <v>138</v>
      </c>
      <c r="D49" s="109" t="s">
        <v>211</v>
      </c>
      <c r="E49" s="109" t="s">
        <v>212</v>
      </c>
      <c r="F49" s="116">
        <v>171462</v>
      </c>
      <c r="G49" s="116">
        <v>964.22</v>
      </c>
      <c r="H49" s="116">
        <v>0.65</v>
      </c>
    </row>
    <row r="50" spans="2:8">
      <c r="B50" s="109" t="s">
        <v>2425</v>
      </c>
      <c r="C50" s="173" t="s">
        <v>138</v>
      </c>
      <c r="D50" s="109" t="s">
        <v>163</v>
      </c>
      <c r="E50" s="109" t="s">
        <v>541</v>
      </c>
      <c r="F50" s="116">
        <v>111600</v>
      </c>
      <c r="G50" s="116">
        <v>959.26</v>
      </c>
      <c r="H50" s="116">
        <v>0.64</v>
      </c>
    </row>
    <row r="51" spans="2:8">
      <c r="B51" s="109" t="s">
        <v>2237</v>
      </c>
      <c r="C51" s="173" t="s">
        <v>138</v>
      </c>
      <c r="D51" s="109" t="s">
        <v>144</v>
      </c>
      <c r="E51" s="109" t="s">
        <v>304</v>
      </c>
      <c r="F51" s="116">
        <v>86000</v>
      </c>
      <c r="G51" s="116">
        <v>926.22</v>
      </c>
      <c r="H51" s="116">
        <v>0.62</v>
      </c>
    </row>
    <row r="52" spans="2:8">
      <c r="B52" s="109" t="s">
        <v>2173</v>
      </c>
      <c r="C52" s="173" t="s">
        <v>138</v>
      </c>
      <c r="D52" s="109" t="s">
        <v>248</v>
      </c>
      <c r="E52" s="109" t="s">
        <v>370</v>
      </c>
      <c r="F52" s="116">
        <v>26200</v>
      </c>
      <c r="G52" s="116">
        <v>915.15</v>
      </c>
      <c r="H52" s="116">
        <v>0.62</v>
      </c>
    </row>
    <row r="53" spans="2:8">
      <c r="B53" s="109" t="s">
        <v>1045</v>
      </c>
      <c r="C53" s="173" t="s">
        <v>138</v>
      </c>
      <c r="D53" s="109" t="s">
        <v>185</v>
      </c>
      <c r="E53" s="109" t="s">
        <v>319</v>
      </c>
      <c r="F53" s="116">
        <v>40500</v>
      </c>
      <c r="G53" s="116">
        <v>885.78</v>
      </c>
      <c r="H53" s="116">
        <v>0.6</v>
      </c>
    </row>
    <row r="54" spans="2:8">
      <c r="B54" s="109" t="s">
        <v>2165</v>
      </c>
      <c r="C54" s="173" t="s">
        <v>138</v>
      </c>
      <c r="D54" s="109" t="s">
        <v>196</v>
      </c>
      <c r="E54" s="109" t="s">
        <v>197</v>
      </c>
      <c r="F54" s="116">
        <v>70000</v>
      </c>
      <c r="G54" s="116">
        <v>847.81</v>
      </c>
      <c r="H54" s="116">
        <v>0.56999999999999995</v>
      </c>
    </row>
    <row r="55" spans="2:8">
      <c r="B55" s="109" t="s">
        <v>2143</v>
      </c>
      <c r="C55" s="173" t="s">
        <v>138</v>
      </c>
      <c r="D55" s="109" t="s">
        <v>196</v>
      </c>
      <c r="E55" s="109" t="s">
        <v>327</v>
      </c>
      <c r="F55" s="116">
        <v>176000</v>
      </c>
      <c r="G55" s="116">
        <v>838.11</v>
      </c>
      <c r="H55" s="116">
        <v>0.56000000000000005</v>
      </c>
    </row>
    <row r="56" spans="2:8">
      <c r="B56" s="109" t="s">
        <v>2393</v>
      </c>
      <c r="C56" s="173" t="s">
        <v>138</v>
      </c>
      <c r="D56" s="109" t="s">
        <v>167</v>
      </c>
      <c r="E56" s="109" t="s">
        <v>542</v>
      </c>
      <c r="F56" s="116">
        <v>193000</v>
      </c>
      <c r="G56" s="116">
        <v>806.35</v>
      </c>
      <c r="H56" s="116">
        <v>0.54</v>
      </c>
    </row>
    <row r="57" spans="2:8">
      <c r="B57" s="109" t="s">
        <v>2399</v>
      </c>
      <c r="C57" s="173" t="s">
        <v>138</v>
      </c>
      <c r="D57" s="109" t="s">
        <v>167</v>
      </c>
      <c r="E57" s="109" t="s">
        <v>455</v>
      </c>
      <c r="F57" s="116">
        <v>25000</v>
      </c>
      <c r="G57" s="116">
        <v>750.18</v>
      </c>
      <c r="H57" s="116">
        <v>0.5</v>
      </c>
    </row>
    <row r="58" spans="2:8">
      <c r="B58" s="109" t="s">
        <v>2169</v>
      </c>
      <c r="C58" s="173" t="s">
        <v>138</v>
      </c>
      <c r="D58" s="109" t="s">
        <v>174</v>
      </c>
      <c r="E58" s="109" t="s">
        <v>175</v>
      </c>
      <c r="F58" s="116">
        <v>16050</v>
      </c>
      <c r="G58" s="116">
        <v>720.19</v>
      </c>
      <c r="H58" s="116">
        <v>0.48</v>
      </c>
    </row>
    <row r="59" spans="2:8">
      <c r="B59" s="109" t="s">
        <v>2157</v>
      </c>
      <c r="C59" s="173" t="s">
        <v>138</v>
      </c>
      <c r="D59" s="109" t="s">
        <v>297</v>
      </c>
      <c r="E59" s="109" t="s">
        <v>298</v>
      </c>
      <c r="F59" s="116">
        <v>667500</v>
      </c>
      <c r="G59" s="116">
        <v>718.56</v>
      </c>
      <c r="H59" s="116">
        <v>0.48</v>
      </c>
    </row>
    <row r="60" spans="2:8">
      <c r="B60" s="109" t="s">
        <v>2426</v>
      </c>
      <c r="C60" s="173" t="s">
        <v>138</v>
      </c>
      <c r="D60" s="109" t="s">
        <v>176</v>
      </c>
      <c r="E60" s="109" t="s">
        <v>384</v>
      </c>
      <c r="F60" s="116">
        <v>14933</v>
      </c>
      <c r="G60" s="116">
        <v>648.46</v>
      </c>
      <c r="H60" s="116">
        <v>0.44</v>
      </c>
    </row>
    <row r="61" spans="2:8">
      <c r="B61" s="109" t="s">
        <v>2138</v>
      </c>
      <c r="C61" s="173" t="s">
        <v>138</v>
      </c>
      <c r="D61" s="109" t="s">
        <v>198</v>
      </c>
      <c r="E61" s="109" t="s">
        <v>519</v>
      </c>
      <c r="F61" s="116">
        <v>71500</v>
      </c>
      <c r="G61" s="116">
        <v>629.91999999999996</v>
      </c>
      <c r="H61" s="116">
        <v>0.42</v>
      </c>
    </row>
    <row r="62" spans="2:8">
      <c r="B62" s="109" t="s">
        <v>2205</v>
      </c>
      <c r="C62" s="173" t="s">
        <v>138</v>
      </c>
      <c r="D62" s="109" t="s">
        <v>248</v>
      </c>
      <c r="E62" s="109" t="s">
        <v>372</v>
      </c>
      <c r="F62" s="116">
        <v>197372</v>
      </c>
      <c r="G62" s="116">
        <v>601.59</v>
      </c>
      <c r="H62" s="116">
        <v>0.4</v>
      </c>
    </row>
    <row r="63" spans="2:8">
      <c r="B63" s="109" t="s">
        <v>2427</v>
      </c>
      <c r="C63" s="173" t="s">
        <v>138</v>
      </c>
      <c r="D63" s="109" t="s">
        <v>241</v>
      </c>
      <c r="E63" s="109" t="s">
        <v>255</v>
      </c>
      <c r="F63" s="116">
        <v>65000</v>
      </c>
      <c r="G63" s="116">
        <v>590.59</v>
      </c>
      <c r="H63" s="116">
        <v>0.4</v>
      </c>
    </row>
    <row r="64" spans="2:8">
      <c r="B64" s="109" t="s">
        <v>1067</v>
      </c>
      <c r="C64" s="173" t="s">
        <v>138</v>
      </c>
      <c r="D64" s="109" t="s">
        <v>163</v>
      </c>
      <c r="E64" s="109" t="s">
        <v>315</v>
      </c>
      <c r="F64" s="116">
        <v>23000</v>
      </c>
      <c r="G64" s="116">
        <v>589.95000000000005</v>
      </c>
      <c r="H64" s="116">
        <v>0.4</v>
      </c>
    </row>
    <row r="65" spans="2:9">
      <c r="B65" s="109" t="s">
        <v>1061</v>
      </c>
      <c r="C65" s="173" t="s">
        <v>138</v>
      </c>
      <c r="D65" s="109" t="s">
        <v>206</v>
      </c>
      <c r="E65" s="109" t="s">
        <v>207</v>
      </c>
      <c r="F65" s="116">
        <v>12500</v>
      </c>
      <c r="G65" s="116">
        <v>435.56</v>
      </c>
      <c r="H65" s="116">
        <v>0.28999999999999998</v>
      </c>
    </row>
    <row r="66" spans="2:9">
      <c r="B66" s="109" t="s">
        <v>545</v>
      </c>
      <c r="C66" s="173" t="s">
        <v>138</v>
      </c>
      <c r="D66" s="109" t="s">
        <v>211</v>
      </c>
      <c r="E66" s="109" t="s">
        <v>546</v>
      </c>
      <c r="F66" s="116">
        <v>59803</v>
      </c>
      <c r="G66" s="116">
        <v>433.66</v>
      </c>
      <c r="H66" s="116">
        <v>0.28999999999999998</v>
      </c>
    </row>
    <row r="67" spans="2:9">
      <c r="B67" s="109" t="s">
        <v>2428</v>
      </c>
      <c r="C67" s="173" t="s">
        <v>138</v>
      </c>
      <c r="D67" s="109" t="s">
        <v>144</v>
      </c>
      <c r="E67" s="109" t="s">
        <v>547</v>
      </c>
      <c r="F67" s="116">
        <v>23156</v>
      </c>
      <c r="G67" s="116">
        <v>395.74</v>
      </c>
      <c r="H67" s="116">
        <v>0.27</v>
      </c>
    </row>
    <row r="68" spans="2:9">
      <c r="B68" s="109" t="s">
        <v>2197</v>
      </c>
      <c r="C68" s="173" t="s">
        <v>138</v>
      </c>
      <c r="D68" s="109" t="s">
        <v>167</v>
      </c>
      <c r="E68" s="109" t="s">
        <v>548</v>
      </c>
      <c r="F68" s="116">
        <v>400000</v>
      </c>
      <c r="G68" s="116">
        <v>334.8</v>
      </c>
      <c r="H68" s="116">
        <v>0.23</v>
      </c>
    </row>
    <row r="69" spans="2:9">
      <c r="B69" s="109" t="s">
        <v>2429</v>
      </c>
      <c r="C69" s="173" t="s">
        <v>138</v>
      </c>
      <c r="D69" s="109" t="s">
        <v>274</v>
      </c>
      <c r="E69" s="109" t="s">
        <v>549</v>
      </c>
      <c r="F69" s="116">
        <v>285796</v>
      </c>
      <c r="G69" s="116">
        <v>212.63</v>
      </c>
      <c r="H69" s="116">
        <v>0.14000000000000001</v>
      </c>
    </row>
    <row r="70" spans="2:9">
      <c r="B70" s="109" t="s">
        <v>2430</v>
      </c>
      <c r="C70" s="173" t="s">
        <v>138</v>
      </c>
      <c r="D70" s="109" t="s">
        <v>154</v>
      </c>
      <c r="E70" s="109" t="s">
        <v>550</v>
      </c>
      <c r="F70" s="116">
        <v>43689</v>
      </c>
      <c r="G70" s="116">
        <v>195.7</v>
      </c>
      <c r="H70" s="116">
        <v>0.13</v>
      </c>
    </row>
    <row r="71" spans="2:9">
      <c r="B71" s="109" t="s">
        <v>2401</v>
      </c>
      <c r="C71" s="173" t="s">
        <v>138</v>
      </c>
      <c r="D71" s="109" t="s">
        <v>288</v>
      </c>
      <c r="E71" s="109" t="s">
        <v>551</v>
      </c>
      <c r="F71" s="116">
        <v>36562</v>
      </c>
      <c r="G71" s="116">
        <v>169.89</v>
      </c>
      <c r="H71" s="116">
        <v>0.11</v>
      </c>
    </row>
    <row r="72" spans="2:9">
      <c r="B72" s="109" t="s">
        <v>2136</v>
      </c>
      <c r="C72" s="173" t="s">
        <v>138</v>
      </c>
      <c r="D72" s="109" t="s">
        <v>274</v>
      </c>
      <c r="E72" s="109" t="s">
        <v>380</v>
      </c>
      <c r="F72" s="116">
        <v>1250</v>
      </c>
      <c r="G72" s="116">
        <v>2.81</v>
      </c>
      <c r="H72" s="116">
        <v>0</v>
      </c>
      <c r="I72" s="109" t="s">
        <v>440</v>
      </c>
    </row>
    <row r="73" spans="2:9">
      <c r="B73" s="109" t="s">
        <v>2355</v>
      </c>
      <c r="C73" s="173" t="s">
        <v>138</v>
      </c>
      <c r="D73" s="109" t="s">
        <v>297</v>
      </c>
      <c r="E73" s="109" t="s">
        <v>298</v>
      </c>
      <c r="F73" s="116">
        <v>-233750</v>
      </c>
      <c r="G73" s="116">
        <v>-253.62</v>
      </c>
      <c r="H73" s="116">
        <v>-0.17</v>
      </c>
    </row>
    <row r="74" spans="2:9">
      <c r="B74" s="109" t="s">
        <v>2406</v>
      </c>
      <c r="C74" s="173" t="s">
        <v>138</v>
      </c>
      <c r="D74" s="109" t="s">
        <v>139</v>
      </c>
      <c r="E74" s="109" t="s">
        <v>140</v>
      </c>
      <c r="F74" s="116">
        <v>-56375</v>
      </c>
      <c r="G74" s="116">
        <v>-540.07000000000005</v>
      </c>
      <c r="H74" s="116">
        <v>-0.36</v>
      </c>
    </row>
    <row r="75" spans="2:9">
      <c r="B75" s="109" t="s">
        <v>2252</v>
      </c>
      <c r="C75" s="173" t="s">
        <v>138</v>
      </c>
      <c r="D75" s="109" t="s">
        <v>373</v>
      </c>
      <c r="E75" s="109" t="s">
        <v>374</v>
      </c>
      <c r="F75" s="116">
        <v>-213925</v>
      </c>
      <c r="G75" s="116">
        <v>-969.51</v>
      </c>
      <c r="H75" s="116">
        <v>-0.65</v>
      </c>
    </row>
    <row r="76" spans="2:9">
      <c r="B76" s="109" t="s">
        <v>2387</v>
      </c>
      <c r="C76" s="173" t="s">
        <v>138</v>
      </c>
      <c r="D76" s="109" t="s">
        <v>172</v>
      </c>
      <c r="E76" s="109" t="s">
        <v>310</v>
      </c>
      <c r="F76" s="116">
        <v>-180000</v>
      </c>
      <c r="G76" s="116">
        <v>-1036.26</v>
      </c>
      <c r="H76" s="116">
        <v>-0.7</v>
      </c>
    </row>
    <row r="77" spans="2:9">
      <c r="B77" s="109" t="s">
        <v>2404</v>
      </c>
      <c r="C77" s="173" t="s">
        <v>138</v>
      </c>
      <c r="D77" s="109" t="s">
        <v>144</v>
      </c>
      <c r="E77" s="109" t="s">
        <v>146</v>
      </c>
      <c r="F77" s="116">
        <v>-30900</v>
      </c>
      <c r="G77" s="116">
        <v>-1055.95</v>
      </c>
      <c r="H77" s="116">
        <v>-0.71</v>
      </c>
    </row>
    <row r="78" spans="2:9">
      <c r="B78" s="109" t="s">
        <v>2431</v>
      </c>
      <c r="C78" s="173" t="s">
        <v>138</v>
      </c>
      <c r="D78" s="109" t="s">
        <v>297</v>
      </c>
      <c r="E78" s="109" t="s">
        <v>518</v>
      </c>
      <c r="F78" s="116">
        <v>-149850</v>
      </c>
      <c r="G78" s="116">
        <v>-1119.45</v>
      </c>
      <c r="H78" s="116">
        <v>-0.75</v>
      </c>
    </row>
    <row r="79" spans="2:9">
      <c r="B79" s="109" t="s">
        <v>2316</v>
      </c>
      <c r="C79" s="173" t="s">
        <v>138</v>
      </c>
      <c r="D79" s="109" t="s">
        <v>206</v>
      </c>
      <c r="E79" s="109" t="s">
        <v>293</v>
      </c>
      <c r="F79" s="116">
        <v>-18100</v>
      </c>
      <c r="G79" s="116">
        <v>-1635.01</v>
      </c>
      <c r="H79" s="116">
        <v>-1.1000000000000001</v>
      </c>
    </row>
    <row r="80" spans="2:9">
      <c r="B80" s="109" t="s">
        <v>2358</v>
      </c>
      <c r="C80" s="173" t="s">
        <v>138</v>
      </c>
      <c r="D80" s="109" t="s">
        <v>139</v>
      </c>
      <c r="E80" s="109" t="s">
        <v>141</v>
      </c>
      <c r="F80" s="116">
        <v>-196900</v>
      </c>
      <c r="G80" s="116">
        <v>-3193.91</v>
      </c>
      <c r="H80" s="116">
        <v>-2.15</v>
      </c>
    </row>
    <row r="81" spans="2:10">
      <c r="B81" s="109" t="s">
        <v>2405</v>
      </c>
      <c r="C81" s="173" t="s">
        <v>138</v>
      </c>
      <c r="D81" s="109" t="s">
        <v>154</v>
      </c>
      <c r="E81" s="109" t="s">
        <v>155</v>
      </c>
      <c r="F81" s="116">
        <v>-123300</v>
      </c>
      <c r="G81" s="116">
        <v>-3337.24</v>
      </c>
      <c r="H81" s="116">
        <v>-2.2400000000000002</v>
      </c>
    </row>
    <row r="82" spans="2:10">
      <c r="B82" s="243" t="s">
        <v>216</v>
      </c>
      <c r="C82" s="244"/>
      <c r="D82" s="243"/>
      <c r="E82" s="243"/>
      <c r="F82" s="245"/>
      <c r="G82" s="245">
        <f>SUM(G16:G72)</f>
        <v>99421.48</v>
      </c>
      <c r="H82" s="245">
        <f>SUM(H16:H72)</f>
        <v>66.820000000000022</v>
      </c>
    </row>
    <row r="83" spans="2:10">
      <c r="B83" s="254" t="s">
        <v>2020</v>
      </c>
      <c r="C83" s="173"/>
    </row>
    <row r="84" spans="2:10">
      <c r="B84" s="254" t="s">
        <v>2021</v>
      </c>
      <c r="C84" s="173"/>
    </row>
    <row r="85" spans="2:10">
      <c r="B85" s="109" t="s">
        <v>534</v>
      </c>
      <c r="C85" s="173" t="s">
        <v>138</v>
      </c>
      <c r="D85" s="109" t="s">
        <v>2024</v>
      </c>
      <c r="E85" s="109" t="s">
        <v>535</v>
      </c>
      <c r="F85" s="316">
        <v>474</v>
      </c>
      <c r="G85" s="116">
        <v>8047.335</v>
      </c>
      <c r="H85" s="116">
        <v>5.4106170000000002</v>
      </c>
    </row>
    <row r="86" spans="2:10">
      <c r="B86" s="109" t="s">
        <v>536</v>
      </c>
      <c r="C86" s="173" t="s">
        <v>138</v>
      </c>
      <c r="D86" s="109" t="s">
        <v>2025</v>
      </c>
      <c r="E86" s="109" t="s">
        <v>2027</v>
      </c>
      <c r="F86" s="316">
        <v>117</v>
      </c>
      <c r="G86" s="116">
        <v>6140.16</v>
      </c>
      <c r="H86" s="116">
        <v>4.1283300000000001</v>
      </c>
    </row>
    <row r="87" spans="2:10">
      <c r="B87" s="109" t="s">
        <v>543</v>
      </c>
      <c r="C87" s="173" t="s">
        <v>138</v>
      </c>
      <c r="D87" s="109" t="s">
        <v>2029</v>
      </c>
      <c r="E87" s="109" t="s">
        <v>544</v>
      </c>
      <c r="F87" s="316">
        <v>105</v>
      </c>
      <c r="G87" s="116">
        <v>550.55700000000002</v>
      </c>
      <c r="H87" s="116">
        <v>0.370166</v>
      </c>
    </row>
    <row r="88" spans="2:10">
      <c r="B88" s="109" t="s">
        <v>532</v>
      </c>
      <c r="C88" s="173" t="s">
        <v>138</v>
      </c>
      <c r="D88" s="109" t="s">
        <v>2026</v>
      </c>
      <c r="E88" s="109" t="s">
        <v>533</v>
      </c>
      <c r="F88" s="316">
        <v>649</v>
      </c>
      <c r="G88" s="116">
        <v>12118.128000000001</v>
      </c>
      <c r="H88" s="116">
        <v>8.1476109999999995</v>
      </c>
    </row>
    <row r="89" spans="2:10">
      <c r="B89" s="109" t="s">
        <v>537</v>
      </c>
      <c r="C89" s="173" t="s">
        <v>138</v>
      </c>
      <c r="D89" s="109" t="s">
        <v>2026</v>
      </c>
      <c r="E89" s="109" t="s">
        <v>2028</v>
      </c>
      <c r="F89" s="316">
        <v>3450</v>
      </c>
      <c r="G89" s="116">
        <v>2129.1329999999998</v>
      </c>
      <c r="H89" s="116">
        <v>1.4315199999999999</v>
      </c>
      <c r="J89" s="117"/>
    </row>
    <row r="90" spans="2:10">
      <c r="B90" s="254" t="s">
        <v>2022</v>
      </c>
      <c r="C90" s="173"/>
    </row>
    <row r="91" spans="2:10">
      <c r="B91" s="109" t="s">
        <v>2040</v>
      </c>
      <c r="C91" s="173" t="s">
        <v>138</v>
      </c>
      <c r="D91" s="109" t="s">
        <v>2030</v>
      </c>
      <c r="F91" s="116">
        <v>-462</v>
      </c>
      <c r="G91" s="116">
        <v>-7909.44</v>
      </c>
      <c r="H91" s="116">
        <v>-5.317903714670865</v>
      </c>
    </row>
    <row r="92" spans="2:10">
      <c r="B92" s="109" t="s">
        <v>2040</v>
      </c>
      <c r="C92" s="173" t="s">
        <v>138</v>
      </c>
      <c r="D92" s="109" t="s">
        <v>2030</v>
      </c>
      <c r="F92" s="116">
        <v>-10</v>
      </c>
      <c r="G92" s="116">
        <v>-171.2</v>
      </c>
      <c r="H92" s="116">
        <v>-0.11510614101019188</v>
      </c>
    </row>
    <row r="93" spans="2:10">
      <c r="B93" s="109" t="s">
        <v>2041</v>
      </c>
      <c r="C93" s="173" t="s">
        <v>138</v>
      </c>
      <c r="D93" s="109" t="s">
        <v>2031</v>
      </c>
      <c r="F93" s="116">
        <v>10</v>
      </c>
      <c r="G93" s="116">
        <v>172.41249999999999</v>
      </c>
      <c r="H93" s="116">
        <v>0.115921</v>
      </c>
    </row>
    <row r="94" spans="2:10">
      <c r="B94" s="109" t="s">
        <v>2042</v>
      </c>
      <c r="C94" s="173" t="s">
        <v>138</v>
      </c>
      <c r="D94" s="109" t="s">
        <v>2032</v>
      </c>
      <c r="F94" s="116">
        <v>114</v>
      </c>
      <c r="G94" s="116">
        <v>749.09400000000005</v>
      </c>
      <c r="H94" s="116">
        <v>0.50365300000000002</v>
      </c>
    </row>
    <row r="95" spans="2:10">
      <c r="B95" s="109" t="s">
        <v>2043</v>
      </c>
      <c r="C95" s="173" t="s">
        <v>138</v>
      </c>
      <c r="D95" s="109" t="s">
        <v>2033</v>
      </c>
      <c r="F95" s="116">
        <v>44</v>
      </c>
      <c r="G95" s="116">
        <v>290.22399999999999</v>
      </c>
      <c r="H95" s="116">
        <v>0.195132</v>
      </c>
    </row>
    <row r="96" spans="2:10">
      <c r="B96" s="109" t="s">
        <v>2044</v>
      </c>
      <c r="C96" s="173" t="s">
        <v>138</v>
      </c>
      <c r="D96" s="109" t="s">
        <v>2034</v>
      </c>
      <c r="F96" s="116">
        <v>-117</v>
      </c>
      <c r="G96" s="116">
        <v>-6192.9269999999997</v>
      </c>
      <c r="H96" s="116">
        <v>-4.1638080000000004</v>
      </c>
    </row>
    <row r="97" spans="2:8">
      <c r="B97" s="109" t="s">
        <v>2045</v>
      </c>
      <c r="C97" s="173" t="s">
        <v>138</v>
      </c>
      <c r="D97" s="109" t="s">
        <v>2035</v>
      </c>
      <c r="F97" s="116">
        <v>-105</v>
      </c>
      <c r="G97" s="116">
        <v>-553.05600000000004</v>
      </c>
      <c r="H97" s="116">
        <v>-0.37184699999999998</v>
      </c>
    </row>
    <row r="98" spans="2:8">
      <c r="B98" s="109" t="s">
        <v>2046</v>
      </c>
      <c r="C98" s="173" t="s">
        <v>138</v>
      </c>
      <c r="D98" s="109" t="s">
        <v>2036</v>
      </c>
      <c r="F98" s="116">
        <v>7</v>
      </c>
      <c r="G98" s="116">
        <v>51.166499999999999</v>
      </c>
      <c r="H98" s="116">
        <v>3.4402000000000002E-2</v>
      </c>
    </row>
    <row r="99" spans="2:8">
      <c r="B99" s="109" t="s">
        <v>2047</v>
      </c>
      <c r="C99" s="173" t="s">
        <v>138</v>
      </c>
      <c r="D99" s="109" t="s">
        <v>2037</v>
      </c>
      <c r="F99" s="116">
        <v>8</v>
      </c>
      <c r="G99" s="116">
        <v>58.616</v>
      </c>
      <c r="H99" s="116">
        <v>3.9410000000000001E-2</v>
      </c>
    </row>
    <row r="100" spans="2:8">
      <c r="B100" s="109" t="s">
        <v>2048</v>
      </c>
      <c r="C100" s="173" t="s">
        <v>138</v>
      </c>
      <c r="D100" s="109" t="s">
        <v>2038</v>
      </c>
      <c r="F100" s="116">
        <v>-623</v>
      </c>
      <c r="G100" s="116">
        <v>-11860.8609</v>
      </c>
      <c r="H100" s="116">
        <v>-7.9746370000000004</v>
      </c>
    </row>
    <row r="101" spans="2:8">
      <c r="B101" s="109" t="s">
        <v>2049</v>
      </c>
      <c r="C101" s="173" t="s">
        <v>138</v>
      </c>
      <c r="D101" s="109" t="s">
        <v>2039</v>
      </c>
      <c r="F101" s="116">
        <v>-3450</v>
      </c>
      <c r="G101" s="116">
        <v>-2193.7860000000001</v>
      </c>
      <c r="H101" s="116">
        <v>-1.47499</v>
      </c>
    </row>
    <row r="102" spans="2:8">
      <c r="B102" s="254" t="s">
        <v>2023</v>
      </c>
      <c r="C102" s="244"/>
      <c r="D102" s="243"/>
      <c r="E102" s="243"/>
      <c r="F102" s="245"/>
      <c r="G102" s="317">
        <f>+SUMIF(G85:G101,"&gt;0",G85:G101)</f>
        <v>30306.826000000001</v>
      </c>
      <c r="H102" s="317">
        <f>+SUMIF(H85:H101,"&gt;0",H85:H101)</f>
        <v>20.376761999999999</v>
      </c>
    </row>
    <row r="103" spans="2:8">
      <c r="B103" s="240" t="s">
        <v>102</v>
      </c>
      <c r="C103" s="241" t="s">
        <v>103</v>
      </c>
      <c r="D103" s="240" t="s">
        <v>104</v>
      </c>
      <c r="E103" s="240" t="s">
        <v>105</v>
      </c>
      <c r="F103" s="242" t="s">
        <v>106</v>
      </c>
      <c r="G103" s="242" t="s">
        <v>107</v>
      </c>
      <c r="H103" s="242" t="s">
        <v>108</v>
      </c>
    </row>
    <row r="104" spans="2:8">
      <c r="B104" s="243" t="s">
        <v>109</v>
      </c>
      <c r="C104" s="173"/>
    </row>
    <row r="105" spans="2:8">
      <c r="B105" s="243" t="s">
        <v>110</v>
      </c>
      <c r="C105" s="173"/>
    </row>
    <row r="106" spans="2:8">
      <c r="B106" s="243" t="s">
        <v>111</v>
      </c>
      <c r="C106" s="173"/>
    </row>
    <row r="107" spans="2:8">
      <c r="B107" s="109" t="s">
        <v>552</v>
      </c>
      <c r="C107" s="173">
        <v>6.72</v>
      </c>
      <c r="D107" s="109" t="s">
        <v>113</v>
      </c>
      <c r="E107" s="109" t="s">
        <v>553</v>
      </c>
      <c r="F107" s="116">
        <v>2500000</v>
      </c>
      <c r="G107" s="116">
        <v>2505.44</v>
      </c>
      <c r="H107" s="116">
        <v>1.68</v>
      </c>
    </row>
    <row r="108" spans="2:8">
      <c r="B108" s="109" t="s">
        <v>554</v>
      </c>
      <c r="C108" s="173">
        <v>7.08</v>
      </c>
      <c r="D108" s="109" t="s">
        <v>113</v>
      </c>
      <c r="E108" s="109" t="s">
        <v>555</v>
      </c>
      <c r="F108" s="116">
        <v>2500000</v>
      </c>
      <c r="G108" s="116">
        <v>2392.8200000000002</v>
      </c>
      <c r="H108" s="116">
        <v>1.61</v>
      </c>
    </row>
    <row r="109" spans="2:8">
      <c r="B109" s="109" t="s">
        <v>337</v>
      </c>
      <c r="C109" s="173">
        <v>7.09</v>
      </c>
      <c r="D109" s="109" t="s">
        <v>113</v>
      </c>
      <c r="E109" s="109" t="s">
        <v>338</v>
      </c>
      <c r="F109" s="116">
        <v>1800000</v>
      </c>
      <c r="G109" s="116">
        <v>1809.27</v>
      </c>
      <c r="H109" s="116">
        <v>1.22</v>
      </c>
    </row>
    <row r="110" spans="2:8">
      <c r="B110" s="109" t="s">
        <v>556</v>
      </c>
      <c r="C110" s="173">
        <v>6.83</v>
      </c>
      <c r="D110" s="109" t="s">
        <v>113</v>
      </c>
      <c r="E110" s="109" t="s">
        <v>557</v>
      </c>
      <c r="F110" s="116">
        <v>1500000</v>
      </c>
      <c r="G110" s="116">
        <v>1507.87</v>
      </c>
      <c r="H110" s="116">
        <v>1.01</v>
      </c>
    </row>
    <row r="111" spans="2:8">
      <c r="B111" s="109" t="s">
        <v>558</v>
      </c>
      <c r="C111" s="173">
        <v>7.25</v>
      </c>
      <c r="D111" s="109" t="s">
        <v>113</v>
      </c>
      <c r="E111" s="109" t="s">
        <v>559</v>
      </c>
      <c r="F111" s="116">
        <v>79500</v>
      </c>
      <c r="G111" s="116">
        <v>72.64</v>
      </c>
      <c r="H111" s="116">
        <v>0.05</v>
      </c>
    </row>
    <row r="112" spans="2:8">
      <c r="B112" s="243" t="s">
        <v>115</v>
      </c>
      <c r="C112" s="244"/>
      <c r="D112" s="243"/>
      <c r="E112" s="243"/>
      <c r="F112" s="245"/>
      <c r="G112" s="245">
        <f>SUM(G103:G111)</f>
        <v>8288.0400000000009</v>
      </c>
      <c r="H112" s="245">
        <f>SUM(H103:H111)</f>
        <v>5.5699999999999994</v>
      </c>
    </row>
    <row r="113" spans="2:12">
      <c r="B113" s="243" t="s">
        <v>116</v>
      </c>
      <c r="C113" s="173"/>
    </row>
    <row r="114" spans="2:12">
      <c r="B114" s="109" t="s">
        <v>1302</v>
      </c>
      <c r="C114" s="173">
        <v>7.93</v>
      </c>
      <c r="D114" s="109" t="s">
        <v>117</v>
      </c>
      <c r="E114" s="109" t="s">
        <v>560</v>
      </c>
      <c r="F114" s="116">
        <v>250</v>
      </c>
      <c r="G114" s="116">
        <v>2494.81</v>
      </c>
      <c r="H114" s="116">
        <v>1.68</v>
      </c>
    </row>
    <row r="115" spans="2:12">
      <c r="B115" s="109" t="s">
        <v>561</v>
      </c>
      <c r="C115" s="173">
        <v>6.77</v>
      </c>
      <c r="D115" s="109" t="s">
        <v>117</v>
      </c>
      <c r="E115" s="109" t="s">
        <v>562</v>
      </c>
      <c r="F115" s="116">
        <v>50</v>
      </c>
      <c r="G115" s="116">
        <v>501.03</v>
      </c>
      <c r="H115" s="116">
        <v>0.34</v>
      </c>
    </row>
    <row r="116" spans="2:12">
      <c r="B116" s="109" t="s">
        <v>563</v>
      </c>
      <c r="C116" s="173">
        <v>7.39</v>
      </c>
      <c r="D116" s="109" t="s">
        <v>117</v>
      </c>
      <c r="E116" s="109" t="s">
        <v>564</v>
      </c>
      <c r="F116" s="116">
        <v>30</v>
      </c>
      <c r="G116" s="116">
        <v>297.81</v>
      </c>
      <c r="H116" s="116">
        <v>0.2</v>
      </c>
    </row>
    <row r="117" spans="2:12">
      <c r="B117" s="243" t="s">
        <v>118</v>
      </c>
      <c r="C117" s="244"/>
      <c r="D117" s="243"/>
      <c r="E117" s="243"/>
      <c r="F117" s="245"/>
      <c r="G117" s="245">
        <f>SUM(G113:G116)</f>
        <v>3293.65</v>
      </c>
      <c r="H117" s="245">
        <f>SUM(H113:H116)</f>
        <v>2.2200000000000002</v>
      </c>
    </row>
    <row r="118" spans="2:12">
      <c r="B118" s="243" t="s">
        <v>119</v>
      </c>
      <c r="C118" s="173"/>
    </row>
    <row r="119" spans="2:12">
      <c r="B119" s="109" t="s">
        <v>2432</v>
      </c>
      <c r="C119" s="173">
        <v>6.79</v>
      </c>
      <c r="D119" s="109" t="s">
        <v>121</v>
      </c>
      <c r="E119" s="109" t="s">
        <v>565</v>
      </c>
      <c r="F119" s="116">
        <v>500</v>
      </c>
      <c r="G119" s="116">
        <v>2467.44</v>
      </c>
      <c r="H119" s="116">
        <v>1.66</v>
      </c>
    </row>
    <row r="120" spans="2:12">
      <c r="B120" s="243" t="s">
        <v>124</v>
      </c>
      <c r="C120" s="236"/>
      <c r="D120" s="243"/>
      <c r="E120" s="243"/>
      <c r="F120" s="245"/>
      <c r="G120" s="245">
        <f>SUM(G118:G119)</f>
        <v>2467.44</v>
      </c>
      <c r="H120" s="245">
        <f>SUM(H118:H119)</f>
        <v>1.66</v>
      </c>
    </row>
    <row r="121" spans="2:12">
      <c r="B121" s="243" t="s">
        <v>566</v>
      </c>
      <c r="C121" s="236"/>
      <c r="D121" s="243"/>
      <c r="E121" s="243"/>
      <c r="F121" s="245"/>
      <c r="G121" s="245">
        <v>1603.02</v>
      </c>
      <c r="H121" s="245">
        <v>1.08</v>
      </c>
    </row>
    <row r="122" spans="2:12">
      <c r="B122" s="243" t="s">
        <v>125</v>
      </c>
      <c r="C122" s="236"/>
      <c r="D122" s="243"/>
      <c r="E122" s="243"/>
      <c r="F122" s="245"/>
      <c r="G122" s="245">
        <f>+G82+G102+G112+G117+G120+G121</f>
        <v>145380.45599999998</v>
      </c>
      <c r="H122" s="245">
        <f>+H82+H102+H112+H117+H120+H121</f>
        <v>97.726762000000008</v>
      </c>
      <c r="K122" s="245"/>
      <c r="L122" s="245"/>
    </row>
    <row r="123" spans="2:12">
      <c r="B123" s="243" t="s">
        <v>441</v>
      </c>
      <c r="C123" s="236"/>
      <c r="D123" s="243"/>
      <c r="E123" s="243"/>
      <c r="F123" s="245"/>
      <c r="G123" s="245">
        <f>+G124-G122</f>
        <v>3351.8344733900158</v>
      </c>
      <c r="H123" s="245">
        <f>+H124-H122</f>
        <v>2.2732379999999921</v>
      </c>
      <c r="K123" s="245"/>
      <c r="L123" s="245"/>
    </row>
    <row r="124" spans="2:12">
      <c r="B124" s="243" t="s">
        <v>127</v>
      </c>
      <c r="C124" s="236"/>
      <c r="D124" s="243"/>
      <c r="E124" s="243"/>
      <c r="F124" s="245"/>
      <c r="G124" s="245">
        <v>148732.29047338999</v>
      </c>
      <c r="H124" s="245">
        <v>100</v>
      </c>
      <c r="K124" s="245"/>
      <c r="L124" s="245"/>
    </row>
    <row r="125" spans="2:12">
      <c r="B125" s="109" t="s">
        <v>128</v>
      </c>
    </row>
    <row r="126" spans="2:12">
      <c r="B126" s="109" t="s">
        <v>129</v>
      </c>
    </row>
    <row r="127" spans="2:12">
      <c r="B127" s="109" t="s">
        <v>130</v>
      </c>
      <c r="C127" s="249">
        <v>44895</v>
      </c>
    </row>
    <row r="128" spans="2:12" ht="25.5">
      <c r="B128" s="250" t="s">
        <v>131</v>
      </c>
      <c r="C128" s="117" t="s">
        <v>132</v>
      </c>
    </row>
    <row r="129" spans="2:3">
      <c r="B129" s="243"/>
    </row>
    <row r="130" spans="2:3">
      <c r="B130" s="243" t="s">
        <v>3261</v>
      </c>
      <c r="C130" s="117" t="s">
        <v>132</v>
      </c>
    </row>
    <row r="131" spans="2:3">
      <c r="B131" s="243" t="s">
        <v>3262</v>
      </c>
      <c r="C131" s="117" t="s">
        <v>132</v>
      </c>
    </row>
    <row r="132" spans="2:3">
      <c r="B132" s="243" t="s">
        <v>3263</v>
      </c>
      <c r="C132" s="117" t="s">
        <v>132</v>
      </c>
    </row>
    <row r="133" spans="2:3">
      <c r="B133" s="243" t="s">
        <v>567</v>
      </c>
      <c r="C133" s="236"/>
    </row>
    <row r="134" spans="2:3">
      <c r="B134" s="243" t="s">
        <v>568</v>
      </c>
      <c r="C134" s="236"/>
    </row>
    <row r="135" spans="2:3">
      <c r="B135" s="243" t="s">
        <v>569</v>
      </c>
      <c r="C135" s="236"/>
    </row>
    <row r="136" spans="2:3">
      <c r="B136" s="243" t="s">
        <v>570</v>
      </c>
      <c r="C136" s="236"/>
    </row>
    <row r="137" spans="2:3">
      <c r="B137" s="243" t="s">
        <v>571</v>
      </c>
      <c r="C137" s="236"/>
    </row>
    <row r="138" spans="2:3">
      <c r="B138" s="243" t="s">
        <v>572</v>
      </c>
      <c r="C138" s="236"/>
    </row>
    <row r="139" spans="2:3">
      <c r="B139" s="243" t="s">
        <v>573</v>
      </c>
      <c r="C139" s="236"/>
    </row>
    <row r="140" spans="2:3">
      <c r="B140" s="243" t="s">
        <v>574</v>
      </c>
      <c r="C140" s="236"/>
    </row>
    <row r="141" spans="2:3">
      <c r="B141" s="243" t="s">
        <v>3209</v>
      </c>
      <c r="C141" s="236"/>
    </row>
    <row r="142" spans="2:3">
      <c r="B142" s="243" t="s">
        <v>133</v>
      </c>
    </row>
    <row r="143" spans="2:3">
      <c r="B143" s="243" t="s">
        <v>3204</v>
      </c>
    </row>
    <row r="144" spans="2:3">
      <c r="B144" s="243" t="s">
        <v>134</v>
      </c>
    </row>
    <row r="146" spans="2:6" ht="63" customHeight="1">
      <c r="B146" s="397" t="s">
        <v>1019</v>
      </c>
      <c r="C146" s="397"/>
      <c r="D146" s="397"/>
      <c r="E146" s="397"/>
      <c r="F146" s="397"/>
    </row>
    <row r="147" spans="2:6">
      <c r="B147" s="243"/>
      <c r="C147" s="236"/>
    </row>
    <row r="149" spans="2:6" ht="14.25">
      <c r="B149" s="263" t="s">
        <v>2597</v>
      </c>
      <c r="C149" s="264"/>
    </row>
    <row r="150" spans="2:6" ht="25.5">
      <c r="B150" s="265" t="s">
        <v>2588</v>
      </c>
      <c r="C150" s="265" t="s">
        <v>2589</v>
      </c>
    </row>
    <row r="151" spans="2:6">
      <c r="B151" s="266" t="s">
        <v>2590</v>
      </c>
      <c r="C151" s="267">
        <v>3024</v>
      </c>
    </row>
    <row r="152" spans="2:6">
      <c r="B152" s="266" t="s">
        <v>2591</v>
      </c>
      <c r="C152" s="267">
        <v>0</v>
      </c>
    </row>
    <row r="153" spans="2:6">
      <c r="B153" s="266" t="s">
        <v>2592</v>
      </c>
      <c r="C153" s="267">
        <v>8300</v>
      </c>
    </row>
    <row r="154" spans="2:6">
      <c r="B154" s="266" t="s">
        <v>2593</v>
      </c>
      <c r="C154" s="267">
        <v>0</v>
      </c>
    </row>
    <row r="155" spans="2:6">
      <c r="B155" s="266" t="s">
        <v>2594</v>
      </c>
      <c r="C155" s="267">
        <v>0</v>
      </c>
    </row>
    <row r="156" spans="2:6">
      <c r="B156" s="266" t="s">
        <v>2595</v>
      </c>
      <c r="C156" s="267">
        <v>0</v>
      </c>
    </row>
    <row r="157" spans="2:6">
      <c r="B157" s="268" t="s">
        <v>2596</v>
      </c>
      <c r="C157" s="269">
        <f>SUM(C151:C156)</f>
        <v>11324</v>
      </c>
    </row>
    <row r="160" spans="2:6" ht="15">
      <c r="B160" s="270" t="s">
        <v>2733</v>
      </c>
      <c r="C160" s="271">
        <v>44895</v>
      </c>
      <c r="D160" s="111"/>
      <c r="E160" s="111"/>
      <c r="F160" s="272"/>
    </row>
    <row r="161" spans="2:6" ht="45">
      <c r="B161" s="273" t="s">
        <v>2734</v>
      </c>
      <c r="C161" s="273" t="s">
        <v>2735</v>
      </c>
      <c r="D161" s="212" t="s">
        <v>2736</v>
      </c>
      <c r="E161" s="273" t="s">
        <v>2737</v>
      </c>
      <c r="F161" s="318" t="s">
        <v>2738</v>
      </c>
    </row>
    <row r="162" spans="2:6" ht="15">
      <c r="B162" s="319" t="s">
        <v>2746</v>
      </c>
      <c r="C162" s="320">
        <v>-180000</v>
      </c>
      <c r="D162" s="192">
        <v>571.18179999999995</v>
      </c>
      <c r="E162" s="321">
        <v>575.70000000000005</v>
      </c>
      <c r="F162" s="322">
        <v>11324</v>
      </c>
    </row>
    <row r="163" spans="2:6" ht="15">
      <c r="B163" s="319" t="s">
        <v>2794</v>
      </c>
      <c r="C163" s="320">
        <v>-196900</v>
      </c>
      <c r="D163" s="192">
        <v>1623.3371999999999</v>
      </c>
      <c r="E163" s="321">
        <v>1622.1</v>
      </c>
      <c r="F163" s="323"/>
    </row>
    <row r="164" spans="2:6" ht="15">
      <c r="B164" s="319" t="s">
        <v>2795</v>
      </c>
      <c r="C164" s="320">
        <v>-213925</v>
      </c>
      <c r="D164" s="192">
        <v>435.29689999999999</v>
      </c>
      <c r="E164" s="321">
        <v>453.2</v>
      </c>
      <c r="F164" s="323"/>
    </row>
    <row r="165" spans="2:6" ht="15">
      <c r="B165" s="319" t="s">
        <v>2880</v>
      </c>
      <c r="C165" s="320">
        <v>-123300</v>
      </c>
      <c r="D165" s="192">
        <v>2653.4103</v>
      </c>
      <c r="E165" s="321">
        <v>2706.6</v>
      </c>
      <c r="F165" s="323"/>
    </row>
    <row r="166" spans="2:6" ht="15">
      <c r="B166" s="319" t="s">
        <v>2881</v>
      </c>
      <c r="C166" s="320">
        <v>-56375</v>
      </c>
      <c r="D166" s="192">
        <v>920.06600000000003</v>
      </c>
      <c r="E166" s="321">
        <v>958</v>
      </c>
      <c r="F166" s="323"/>
    </row>
    <row r="167" spans="2:6" ht="15">
      <c r="B167" s="319" t="s">
        <v>3245</v>
      </c>
      <c r="C167" s="320">
        <v>-149850</v>
      </c>
      <c r="D167" s="192">
        <v>708.39070000000004</v>
      </c>
      <c r="E167" s="321">
        <v>747.05</v>
      </c>
      <c r="F167" s="323"/>
    </row>
    <row r="168" spans="2:6" ht="15">
      <c r="B168" s="319" t="s">
        <v>2828</v>
      </c>
      <c r="C168" s="320">
        <v>-18100</v>
      </c>
      <c r="D168" s="192">
        <v>8955.5249000000003</v>
      </c>
      <c r="E168" s="321">
        <v>9033.2000000000007</v>
      </c>
      <c r="F168" s="323"/>
    </row>
    <row r="169" spans="2:6" ht="15">
      <c r="B169" s="319" t="s">
        <v>2883</v>
      </c>
      <c r="C169" s="320">
        <v>-30900</v>
      </c>
      <c r="D169" s="192">
        <v>3322.0475999999999</v>
      </c>
      <c r="E169" s="321">
        <v>3417.3</v>
      </c>
      <c r="F169" s="323"/>
    </row>
    <row r="170" spans="2:6" ht="15">
      <c r="B170" s="319" t="s">
        <v>2863</v>
      </c>
      <c r="C170" s="320">
        <v>-233750</v>
      </c>
      <c r="D170" s="192">
        <v>106.73779999999999</v>
      </c>
      <c r="E170" s="321">
        <v>108.5</v>
      </c>
      <c r="F170" s="365"/>
    </row>
    <row r="173" spans="2:6">
      <c r="B173" s="324" t="s">
        <v>3176</v>
      </c>
      <c r="C173" s="325">
        <v>8.8300000000000003E-2</v>
      </c>
    </row>
    <row r="176" spans="2:6" ht="15">
      <c r="B176" s="280" t="s">
        <v>3243</v>
      </c>
      <c r="C176" s="325"/>
    </row>
    <row r="177" spans="2:3" ht="15.75">
      <c r="B177" s="304" t="s">
        <v>2885</v>
      </c>
      <c r="C177" s="206" t="s">
        <v>3193</v>
      </c>
    </row>
    <row r="178" spans="2:3" ht="15">
      <c r="B178" s="234" t="s">
        <v>2888</v>
      </c>
      <c r="C178" s="284">
        <v>358</v>
      </c>
    </row>
    <row r="179" spans="2:3" ht="15">
      <c r="B179" s="234" t="s">
        <v>2892</v>
      </c>
      <c r="C179" s="284">
        <v>60</v>
      </c>
    </row>
    <row r="180" spans="2:3" ht="15">
      <c r="B180" s="234" t="s">
        <v>2895</v>
      </c>
      <c r="C180" s="284">
        <v>181</v>
      </c>
    </row>
    <row r="181" spans="2:3" ht="15">
      <c r="B181" s="234" t="s">
        <v>2901</v>
      </c>
      <c r="C181" s="284">
        <v>411</v>
      </c>
    </row>
    <row r="182" spans="2:3" ht="15">
      <c r="B182" s="234" t="s">
        <v>2903</v>
      </c>
      <c r="C182" s="284">
        <v>96</v>
      </c>
    </row>
    <row r="183" spans="2:3" ht="15">
      <c r="B183" s="234" t="s">
        <v>2904</v>
      </c>
      <c r="C183" s="284">
        <v>103</v>
      </c>
    </row>
    <row r="184" spans="2:3" ht="15">
      <c r="B184" s="234" t="s">
        <v>2919</v>
      </c>
      <c r="C184" s="284">
        <v>50</v>
      </c>
    </row>
    <row r="185" spans="2:3" ht="15">
      <c r="B185" s="234" t="s">
        <v>2937</v>
      </c>
      <c r="C185" s="284">
        <v>60</v>
      </c>
    </row>
    <row r="186" spans="2:3" ht="15">
      <c r="B186" s="234" t="s">
        <v>2944</v>
      </c>
      <c r="C186" s="284">
        <v>14</v>
      </c>
    </row>
    <row r="187" spans="2:3" ht="15">
      <c r="B187" s="234" t="s">
        <v>2950</v>
      </c>
      <c r="C187" s="284">
        <v>56</v>
      </c>
    </row>
    <row r="188" spans="2:3" ht="15">
      <c r="B188" s="234" t="s">
        <v>2962</v>
      </c>
      <c r="C188" s="284">
        <v>80</v>
      </c>
    </row>
    <row r="189" spans="2:3" ht="15">
      <c r="B189" s="234" t="s">
        <v>3052</v>
      </c>
      <c r="C189" s="284">
        <v>52</v>
      </c>
    </row>
    <row r="190" spans="2:3" ht="15">
      <c r="B190" s="234" t="s">
        <v>3058</v>
      </c>
      <c r="C190" s="284">
        <v>55</v>
      </c>
    </row>
    <row r="191" spans="2:3" ht="15">
      <c r="B191" s="234" t="s">
        <v>3177</v>
      </c>
      <c r="C191" s="284">
        <v>6</v>
      </c>
    </row>
    <row r="194" spans="2:3" ht="15.75">
      <c r="B194" s="304" t="s">
        <v>3178</v>
      </c>
      <c r="C194" s="206" t="s">
        <v>3193</v>
      </c>
    </row>
    <row r="195" spans="2:3" ht="15">
      <c r="B195" s="234" t="s">
        <v>2888</v>
      </c>
      <c r="C195" s="284">
        <v>358</v>
      </c>
    </row>
    <row r="196" spans="2:3" ht="15">
      <c r="B196" s="234" t="s">
        <v>2892</v>
      </c>
      <c r="C196" s="284">
        <v>60</v>
      </c>
    </row>
    <row r="197" spans="2:3" ht="15">
      <c r="B197" s="234" t="s">
        <v>2895</v>
      </c>
      <c r="C197" s="284">
        <v>181</v>
      </c>
    </row>
    <row r="198" spans="2:3" ht="15">
      <c r="B198" s="234" t="s">
        <v>2901</v>
      </c>
      <c r="C198" s="284">
        <v>411</v>
      </c>
    </row>
    <row r="199" spans="2:3" ht="15">
      <c r="B199" s="234" t="s">
        <v>2903</v>
      </c>
      <c r="C199" s="284">
        <v>96</v>
      </c>
    </row>
    <row r="200" spans="2:3" ht="15">
      <c r="B200" s="234" t="s">
        <v>2904</v>
      </c>
      <c r="C200" s="284">
        <v>103</v>
      </c>
    </row>
    <row r="201" spans="2:3" ht="15">
      <c r="B201" s="234" t="s">
        <v>2919</v>
      </c>
      <c r="C201" s="284">
        <v>50</v>
      </c>
    </row>
    <row r="202" spans="2:3" ht="15">
      <c r="B202" s="234" t="s">
        <v>2937</v>
      </c>
      <c r="C202" s="284">
        <v>60</v>
      </c>
    </row>
    <row r="203" spans="2:3" ht="15">
      <c r="B203" s="234" t="s">
        <v>2944</v>
      </c>
      <c r="C203" s="284">
        <v>14</v>
      </c>
    </row>
    <row r="204" spans="2:3" ht="15">
      <c r="B204" s="234" t="s">
        <v>2950</v>
      </c>
      <c r="C204" s="284">
        <v>56</v>
      </c>
    </row>
    <row r="205" spans="2:3" ht="15">
      <c r="B205" s="234" t="s">
        <v>2962</v>
      </c>
      <c r="C205" s="284">
        <v>80</v>
      </c>
    </row>
    <row r="206" spans="2:3" ht="15">
      <c r="B206" s="234" t="s">
        <v>3052</v>
      </c>
      <c r="C206" s="284">
        <v>52</v>
      </c>
    </row>
    <row r="207" spans="2:3" ht="15">
      <c r="B207" s="234" t="s">
        <v>3058</v>
      </c>
      <c r="C207" s="284">
        <v>55</v>
      </c>
    </row>
    <row r="208" spans="2:3" ht="15">
      <c r="B208" s="234" t="s">
        <v>3177</v>
      </c>
      <c r="C208" s="284">
        <v>6</v>
      </c>
    </row>
    <row r="211" spans="2:3" ht="15.75">
      <c r="B211" s="282" t="s">
        <v>3161</v>
      </c>
      <c r="C211" s="326" t="s">
        <v>3172</v>
      </c>
    </row>
    <row r="212" spans="2:3" ht="15">
      <c r="B212" s="234" t="s">
        <v>2888</v>
      </c>
      <c r="C212" s="235">
        <v>317788152.99000001</v>
      </c>
    </row>
    <row r="213" spans="2:3" ht="15">
      <c r="B213" s="234" t="s">
        <v>2892</v>
      </c>
      <c r="C213" s="235">
        <v>44401838.039999999</v>
      </c>
    </row>
    <row r="214" spans="2:3" ht="15">
      <c r="B214" s="234" t="s">
        <v>2895</v>
      </c>
      <c r="C214" s="235">
        <v>161197510.38</v>
      </c>
    </row>
    <row r="215" spans="2:3" ht="15">
      <c r="B215" s="234" t="s">
        <v>2901</v>
      </c>
      <c r="C215" s="235">
        <v>325311045.66000003</v>
      </c>
    </row>
    <row r="216" spans="2:3" ht="15">
      <c r="B216" s="234" t="s">
        <v>2903</v>
      </c>
      <c r="C216" s="235">
        <v>120733800</v>
      </c>
    </row>
    <row r="217" spans="2:3" ht="15">
      <c r="B217" s="234" t="s">
        <v>2904</v>
      </c>
      <c r="C217" s="235">
        <v>102073431.56999999</v>
      </c>
    </row>
    <row r="218" spans="2:3" ht="15">
      <c r="B218" s="234" t="s">
        <v>2919</v>
      </c>
      <c r="C218" s="235">
        <v>92541323.719999999</v>
      </c>
    </row>
    <row r="219" spans="2:3" ht="15">
      <c r="B219" s="234" t="s">
        <v>2937</v>
      </c>
      <c r="C219" s="235">
        <v>102203280</v>
      </c>
    </row>
    <row r="220" spans="2:3" ht="15">
      <c r="B220" s="234" t="s">
        <v>2944</v>
      </c>
      <c r="C220" s="235">
        <v>24803422.879999999</v>
      </c>
    </row>
    <row r="221" spans="2:3" ht="15">
      <c r="B221" s="234" t="s">
        <v>2950</v>
      </c>
      <c r="C221" s="235">
        <v>105581268.05</v>
      </c>
    </row>
    <row r="222" spans="2:3" ht="15">
      <c r="B222" s="234" t="s">
        <v>2962</v>
      </c>
      <c r="C222" s="235">
        <v>84102420.480000004</v>
      </c>
    </row>
    <row r="223" spans="2:3" ht="15">
      <c r="B223" s="234" t="s">
        <v>3052</v>
      </c>
      <c r="C223" s="235">
        <v>55002542.399999999</v>
      </c>
    </row>
    <row r="224" spans="2:3" ht="15">
      <c r="B224" s="234" t="s">
        <v>3058</v>
      </c>
      <c r="C224" s="235">
        <v>70534129.189999998</v>
      </c>
    </row>
    <row r="225" spans="2:3" ht="15">
      <c r="B225" s="234" t="s">
        <v>3177</v>
      </c>
      <c r="C225" s="235">
        <v>4684785</v>
      </c>
    </row>
    <row r="226" spans="2:3" ht="15.75">
      <c r="C226" s="285">
        <f>SUM(C212:C225)</f>
        <v>1610958950.3600004</v>
      </c>
    </row>
    <row r="229" spans="2:3" ht="15.75">
      <c r="B229" s="282" t="s">
        <v>3163</v>
      </c>
      <c r="C229" s="206" t="s">
        <v>3172</v>
      </c>
    </row>
    <row r="230" spans="2:3" ht="15">
      <c r="B230" s="234" t="s">
        <v>2888</v>
      </c>
      <c r="C230" s="235">
        <v>289813775.82999998</v>
      </c>
    </row>
    <row r="231" spans="2:3" ht="15">
      <c r="B231" s="234" t="s">
        <v>2892</v>
      </c>
      <c r="C231" s="235">
        <v>42714058.880000003</v>
      </c>
    </row>
    <row r="232" spans="2:3" ht="15">
      <c r="B232" s="234" t="s">
        <v>2895</v>
      </c>
      <c r="C232" s="235">
        <v>157985050.09</v>
      </c>
    </row>
    <row r="233" spans="2:3" ht="15">
      <c r="B233" s="234" t="s">
        <v>2901</v>
      </c>
      <c r="C233" s="235">
        <v>292022498.10000002</v>
      </c>
    </row>
    <row r="234" spans="2:3" ht="15">
      <c r="B234" s="234" t="s">
        <v>2903</v>
      </c>
      <c r="C234" s="235">
        <v>119031989.59</v>
      </c>
    </row>
    <row r="235" spans="2:3" ht="15">
      <c r="B235" s="234" t="s">
        <v>2904</v>
      </c>
      <c r="C235" s="235">
        <v>97899965.61999999</v>
      </c>
    </row>
    <row r="236" spans="2:3" ht="15">
      <c r="B236" s="234" t="s">
        <v>2919</v>
      </c>
      <c r="C236" s="235">
        <v>85082425.359999999</v>
      </c>
    </row>
    <row r="237" spans="2:3" ht="15">
      <c r="B237" s="234" t="s">
        <v>2937</v>
      </c>
      <c r="C237" s="235">
        <v>93414598</v>
      </c>
    </row>
    <row r="238" spans="2:3" ht="15">
      <c r="B238" s="234" t="s">
        <v>2944</v>
      </c>
      <c r="C238" s="235">
        <v>23643831.75</v>
      </c>
    </row>
    <row r="239" spans="2:3" ht="15">
      <c r="B239" s="234" t="s">
        <v>2950</v>
      </c>
      <c r="C239" s="235">
        <v>94210127.140000001</v>
      </c>
    </row>
    <row r="240" spans="2:3" ht="15">
      <c r="B240" s="234" t="s">
        <v>2962</v>
      </c>
      <c r="C240" s="235">
        <v>79682122.920000002</v>
      </c>
    </row>
    <row r="241" spans="2:6" ht="15">
      <c r="B241" s="234" t="s">
        <v>3052</v>
      </c>
      <c r="C241" s="235">
        <v>54442497.68</v>
      </c>
    </row>
    <row r="242" spans="2:6" ht="15">
      <c r="B242" s="234" t="s">
        <v>3058</v>
      </c>
      <c r="C242" s="235">
        <v>69572941.280000001</v>
      </c>
    </row>
    <row r="243" spans="2:6" ht="15">
      <c r="B243" s="234" t="s">
        <v>3177</v>
      </c>
      <c r="C243" s="235">
        <v>4631905.58</v>
      </c>
    </row>
    <row r="244" spans="2:6" ht="15.75">
      <c r="C244" s="285">
        <f>SUM(C230:C243)</f>
        <v>1504147787.8200002</v>
      </c>
    </row>
    <row r="246" spans="2:6" ht="15.75">
      <c r="B246" s="327" t="s">
        <v>3179</v>
      </c>
      <c r="C246" s="328">
        <f>+C244-C226</f>
        <v>-106811162.5400002</v>
      </c>
    </row>
    <row r="249" spans="2:6" ht="15">
      <c r="B249" s="270" t="s">
        <v>3190</v>
      </c>
      <c r="C249" s="271">
        <v>44895</v>
      </c>
      <c r="D249" s="286"/>
      <c r="E249" s="286"/>
      <c r="F249" s="329"/>
    </row>
    <row r="250" spans="2:6" ht="51">
      <c r="B250" s="265" t="s">
        <v>2734</v>
      </c>
      <c r="C250" s="310" t="s">
        <v>2735</v>
      </c>
      <c r="D250" s="226" t="s">
        <v>2736</v>
      </c>
      <c r="E250" s="310" t="s">
        <v>2737</v>
      </c>
      <c r="F250" s="310" t="s">
        <v>2738</v>
      </c>
    </row>
    <row r="251" spans="2:6" ht="15" customHeight="1">
      <c r="B251" s="234" t="s">
        <v>3256</v>
      </c>
      <c r="C251" s="239">
        <v>462</v>
      </c>
      <c r="D251" s="238">
        <v>670.12300000000005</v>
      </c>
      <c r="E251" s="238">
        <v>679.1</v>
      </c>
      <c r="F251" s="330" t="s">
        <v>3180</v>
      </c>
    </row>
    <row r="252" spans="2:6" ht="15" customHeight="1">
      <c r="B252" s="234" t="s">
        <v>2040</v>
      </c>
      <c r="C252" s="239">
        <v>-462</v>
      </c>
      <c r="D252" s="238">
        <v>674.0018</v>
      </c>
      <c r="E252" s="238">
        <v>684.8</v>
      </c>
      <c r="F252" s="331"/>
    </row>
    <row r="253" spans="2:6" ht="15" customHeight="1">
      <c r="B253" s="234" t="s">
        <v>3257</v>
      </c>
      <c r="C253" s="239">
        <v>117</v>
      </c>
      <c r="D253" s="238">
        <v>50027.323100000001</v>
      </c>
      <c r="E253" s="238">
        <v>52480</v>
      </c>
      <c r="F253" s="331"/>
    </row>
    <row r="254" spans="2:6" ht="15" customHeight="1">
      <c r="B254" s="234" t="s">
        <v>2044</v>
      </c>
      <c r="C254" s="239">
        <v>-117</v>
      </c>
      <c r="D254" s="238">
        <v>53154.268400000001</v>
      </c>
      <c r="E254" s="238">
        <v>52931</v>
      </c>
      <c r="F254" s="331"/>
    </row>
    <row r="255" spans="2:6" ht="15" customHeight="1">
      <c r="B255" s="234" t="s">
        <v>3258</v>
      </c>
      <c r="C255" s="239">
        <v>105</v>
      </c>
      <c r="D255" s="238">
        <v>52357</v>
      </c>
      <c r="E255" s="238">
        <v>52434</v>
      </c>
      <c r="F255" s="331"/>
    </row>
    <row r="256" spans="2:6" ht="15" customHeight="1">
      <c r="B256" s="234" t="s">
        <v>2045</v>
      </c>
      <c r="C256" s="239">
        <v>-105</v>
      </c>
      <c r="D256" s="238">
        <v>52780.146099999998</v>
      </c>
      <c r="E256" s="238">
        <v>52672</v>
      </c>
      <c r="F256" s="331"/>
    </row>
    <row r="257" spans="2:10" ht="15" customHeight="1">
      <c r="B257" s="234" t="s">
        <v>2040</v>
      </c>
      <c r="C257" s="239">
        <v>-10</v>
      </c>
      <c r="D257" s="238">
        <v>674.0018</v>
      </c>
      <c r="E257" s="238">
        <v>684.8</v>
      </c>
      <c r="F257" s="331"/>
    </row>
    <row r="258" spans="2:10" ht="15" customHeight="1">
      <c r="B258" s="234" t="s">
        <v>2041</v>
      </c>
      <c r="C258" s="239">
        <v>10</v>
      </c>
      <c r="D258" s="238">
        <v>682.24559999999997</v>
      </c>
      <c r="E258" s="238">
        <v>689.65</v>
      </c>
      <c r="F258" s="331"/>
    </row>
    <row r="259" spans="2:10" ht="15" customHeight="1">
      <c r="B259" s="234" t="s">
        <v>3259</v>
      </c>
      <c r="C259" s="239">
        <v>623</v>
      </c>
      <c r="D259" s="238">
        <v>53717.277300000002</v>
      </c>
      <c r="E259" s="238">
        <v>62240</v>
      </c>
      <c r="F259" s="331"/>
    </row>
    <row r="260" spans="2:10" ht="15" customHeight="1">
      <c r="B260" s="234" t="s">
        <v>2048</v>
      </c>
      <c r="C260" s="239">
        <v>-623</v>
      </c>
      <c r="D260" s="238">
        <v>63272.699500000002</v>
      </c>
      <c r="E260" s="238">
        <v>63461</v>
      </c>
      <c r="F260" s="331"/>
    </row>
    <row r="261" spans="2:10" ht="15" customHeight="1">
      <c r="B261" s="234" t="s">
        <v>3260</v>
      </c>
      <c r="C261" s="239">
        <v>3450</v>
      </c>
      <c r="D261" s="238">
        <v>55270.782599999999</v>
      </c>
      <c r="E261" s="238">
        <v>61714</v>
      </c>
      <c r="F261" s="331"/>
      <c r="H261" s="332"/>
      <c r="J261" s="317"/>
    </row>
    <row r="262" spans="2:10" ht="15" customHeight="1">
      <c r="B262" s="234" t="s">
        <v>2049</v>
      </c>
      <c r="C262" s="239">
        <v>-3450</v>
      </c>
      <c r="D262" s="238">
        <v>57535.214399999997</v>
      </c>
      <c r="E262" s="238">
        <v>63588</v>
      </c>
      <c r="F262" s="333"/>
    </row>
    <row r="263" spans="2:10" s="111" customFormat="1" ht="15">
      <c r="B263" s="295" t="s">
        <v>3185</v>
      </c>
      <c r="C263" s="296"/>
      <c r="D263" s="296"/>
      <c r="E263" s="296"/>
      <c r="F263" s="288"/>
      <c r="G263" s="334"/>
    </row>
    <row r="265" spans="2:10" ht="15">
      <c r="B265" s="335" t="s">
        <v>3191</v>
      </c>
      <c r="C265" s="336">
        <v>0.1928</v>
      </c>
      <c r="G265" s="334"/>
    </row>
    <row r="268" spans="2:10" ht="15">
      <c r="B268" s="286" t="s">
        <v>3197</v>
      </c>
      <c r="C268" s="271">
        <v>44895</v>
      </c>
      <c r="D268" s="210"/>
      <c r="E268" s="337"/>
      <c r="F268" s="329"/>
      <c r="G268" s="334"/>
    </row>
    <row r="269" spans="2:10" ht="51">
      <c r="B269" s="289" t="s">
        <v>2734</v>
      </c>
      <c r="C269" s="289" t="s">
        <v>3198</v>
      </c>
      <c r="D269" s="186" t="s">
        <v>2736</v>
      </c>
      <c r="E269" s="290" t="s">
        <v>2737</v>
      </c>
      <c r="F269" s="310" t="s">
        <v>2738</v>
      </c>
      <c r="G269" s="334"/>
      <c r="H269" s="334"/>
    </row>
    <row r="270" spans="2:10" ht="15" customHeight="1">
      <c r="B270" s="234" t="s">
        <v>3256</v>
      </c>
      <c r="C270" s="237">
        <v>12</v>
      </c>
      <c r="D270" s="238">
        <v>670.12300000000005</v>
      </c>
      <c r="E270" s="366">
        <v>679.1</v>
      </c>
      <c r="F270" s="338" t="s">
        <v>3180</v>
      </c>
      <c r="H270" s="339"/>
    </row>
    <row r="271" spans="2:10" ht="15" customHeight="1">
      <c r="B271" s="234" t="s">
        <v>3259</v>
      </c>
      <c r="C271" s="237">
        <v>26</v>
      </c>
      <c r="D271" s="238">
        <v>53717.277300000002</v>
      </c>
      <c r="E271" s="366">
        <v>62240</v>
      </c>
      <c r="F271" s="341"/>
      <c r="H271" s="339"/>
    </row>
    <row r="272" spans="2:10" ht="15" customHeight="1">
      <c r="B272" s="234" t="s">
        <v>2042</v>
      </c>
      <c r="C272" s="237">
        <v>114</v>
      </c>
      <c r="D272" s="238">
        <v>7250.9580999999998</v>
      </c>
      <c r="E272" s="366">
        <v>6571</v>
      </c>
      <c r="F272" s="341"/>
      <c r="H272" s="339"/>
    </row>
    <row r="273" spans="2:11" ht="15" customHeight="1">
      <c r="B273" s="234" t="s">
        <v>2043</v>
      </c>
      <c r="C273" s="237">
        <v>44</v>
      </c>
      <c r="D273" s="238">
        <v>7086.9152000000004</v>
      </c>
      <c r="E273" s="366">
        <v>6596</v>
      </c>
      <c r="F273" s="341"/>
      <c r="H273" s="339"/>
    </row>
    <row r="274" spans="2:11" ht="15" customHeight="1">
      <c r="B274" s="234" t="s">
        <v>2046</v>
      </c>
      <c r="C274" s="237">
        <v>7</v>
      </c>
      <c r="D274" s="238">
        <v>14640.034900000001</v>
      </c>
      <c r="E274" s="366">
        <v>14619</v>
      </c>
      <c r="F274" s="341"/>
      <c r="H274" s="339"/>
    </row>
    <row r="275" spans="2:11" ht="15" customHeight="1">
      <c r="B275" s="234" t="s">
        <v>2047</v>
      </c>
      <c r="C275" s="237">
        <v>8</v>
      </c>
      <c r="D275" s="238">
        <v>14671.6263</v>
      </c>
      <c r="E275" s="366">
        <v>14654</v>
      </c>
      <c r="F275" s="342"/>
      <c r="H275" s="339"/>
      <c r="J275" s="317"/>
      <c r="K275" s="340"/>
    </row>
    <row r="276" spans="2:11" s="111" customFormat="1" ht="15">
      <c r="B276" s="295" t="s">
        <v>3185</v>
      </c>
      <c r="C276" s="296"/>
      <c r="D276" s="296"/>
      <c r="E276" s="296"/>
      <c r="F276" s="288"/>
      <c r="G276" s="334"/>
      <c r="H276" s="116"/>
      <c r="I276" s="109"/>
      <c r="J276" s="109"/>
    </row>
    <row r="279" spans="2:11" ht="15">
      <c r="B279" s="343" t="s">
        <v>3199</v>
      </c>
      <c r="C279" s="336">
        <v>1.0999999999999999E-2</v>
      </c>
      <c r="G279" s="334"/>
    </row>
    <row r="282" spans="2:11" ht="15.75">
      <c r="B282" s="344" t="s">
        <v>3192</v>
      </c>
      <c r="C282" s="206" t="s">
        <v>3193</v>
      </c>
      <c r="G282" s="334"/>
    </row>
    <row r="283" spans="2:11" ht="15">
      <c r="B283" s="234" t="s">
        <v>3226</v>
      </c>
      <c r="C283" s="345">
        <v>692</v>
      </c>
    </row>
    <row r="284" spans="2:11" ht="15">
      <c r="B284" s="234" t="s">
        <v>3227</v>
      </c>
      <c r="C284" s="345">
        <v>130</v>
      </c>
    </row>
    <row r="285" spans="2:11" ht="15">
      <c r="B285" s="234" t="s">
        <v>3228</v>
      </c>
      <c r="C285" s="345">
        <v>176</v>
      </c>
    </row>
    <row r="286" spans="2:11" ht="15">
      <c r="B286" s="234" t="s">
        <v>3229</v>
      </c>
      <c r="C286" s="345">
        <v>157</v>
      </c>
    </row>
    <row r="287" spans="2:11" ht="15">
      <c r="B287" s="234" t="s">
        <v>3230</v>
      </c>
      <c r="C287" s="345">
        <v>15</v>
      </c>
    </row>
    <row r="288" spans="2:11" ht="15">
      <c r="B288" s="234" t="s">
        <v>3231</v>
      </c>
      <c r="C288" s="345">
        <v>706</v>
      </c>
    </row>
    <row r="289" spans="2:7" ht="15">
      <c r="B289" s="234" t="s">
        <v>3232</v>
      </c>
      <c r="C289" s="345">
        <v>827</v>
      </c>
    </row>
    <row r="290" spans="2:7" ht="15">
      <c r="B290" s="234" t="s">
        <v>3246</v>
      </c>
      <c r="C290" s="345">
        <v>390</v>
      </c>
    </row>
    <row r="291" spans="2:7" ht="15">
      <c r="B291" s="234" t="s">
        <v>3247</v>
      </c>
      <c r="C291" s="345">
        <v>57</v>
      </c>
    </row>
    <row r="292" spans="2:7" ht="15">
      <c r="B292" s="234" t="s">
        <v>3248</v>
      </c>
      <c r="C292" s="345">
        <v>55</v>
      </c>
    </row>
    <row r="293" spans="2:7" ht="15">
      <c r="B293" s="234" t="s">
        <v>3249</v>
      </c>
      <c r="C293" s="345">
        <v>15</v>
      </c>
    </row>
    <row r="294" spans="2:7" ht="15">
      <c r="B294" s="234" t="s">
        <v>3250</v>
      </c>
      <c r="C294" s="345">
        <v>112</v>
      </c>
    </row>
    <row r="295" spans="2:7" ht="15">
      <c r="B295" s="234" t="s">
        <v>3251</v>
      </c>
      <c r="C295" s="345">
        <v>58</v>
      </c>
    </row>
    <row r="296" spans="2:7" ht="15">
      <c r="B296" s="234" t="s">
        <v>3252</v>
      </c>
      <c r="C296" s="345">
        <v>211</v>
      </c>
    </row>
    <row r="297" spans="2:7" ht="15">
      <c r="B297" s="234" t="s">
        <v>3253</v>
      </c>
      <c r="C297" s="345">
        <v>79</v>
      </c>
    </row>
    <row r="298" spans="2:7" ht="15">
      <c r="B298" s="234" t="s">
        <v>3254</v>
      </c>
      <c r="C298" s="345">
        <v>10</v>
      </c>
    </row>
    <row r="301" spans="2:7" ht="15.75">
      <c r="B301" s="344" t="s">
        <v>3194</v>
      </c>
      <c r="C301" s="206" t="s">
        <v>3193</v>
      </c>
      <c r="G301" s="334"/>
    </row>
    <row r="302" spans="2:7" ht="15">
      <c r="B302" s="234" t="s">
        <v>3226</v>
      </c>
      <c r="C302" s="345">
        <v>692</v>
      </c>
    </row>
    <row r="303" spans="2:7" ht="15">
      <c r="B303" s="234" t="s">
        <v>3227</v>
      </c>
      <c r="C303" s="345">
        <v>130</v>
      </c>
    </row>
    <row r="304" spans="2:7" ht="15">
      <c r="B304" s="234" t="s">
        <v>3228</v>
      </c>
      <c r="C304" s="345">
        <v>176</v>
      </c>
    </row>
    <row r="305" spans="2:7" ht="15">
      <c r="B305" s="234" t="s">
        <v>3229</v>
      </c>
      <c r="C305" s="345">
        <v>157</v>
      </c>
    </row>
    <row r="306" spans="2:7" ht="15">
      <c r="B306" s="234" t="s">
        <v>3230</v>
      </c>
      <c r="C306" s="345">
        <v>15</v>
      </c>
    </row>
    <row r="307" spans="2:7" ht="15">
      <c r="B307" s="234" t="s">
        <v>3231</v>
      </c>
      <c r="C307" s="345">
        <v>706</v>
      </c>
    </row>
    <row r="308" spans="2:7" ht="15">
      <c r="B308" s="234" t="s">
        <v>3232</v>
      </c>
      <c r="C308" s="345">
        <v>827</v>
      </c>
    </row>
    <row r="309" spans="2:7" ht="15">
      <c r="B309" s="234" t="s">
        <v>3246</v>
      </c>
      <c r="C309" s="345">
        <v>390</v>
      </c>
    </row>
    <row r="310" spans="2:7" ht="15">
      <c r="B310" s="234" t="s">
        <v>3247</v>
      </c>
      <c r="C310" s="345">
        <v>57</v>
      </c>
    </row>
    <row r="311" spans="2:7" ht="15">
      <c r="B311" s="234" t="s">
        <v>3248</v>
      </c>
      <c r="C311" s="345">
        <v>55</v>
      </c>
    </row>
    <row r="312" spans="2:7" ht="15">
      <c r="B312" s="234" t="s">
        <v>3249</v>
      </c>
      <c r="C312" s="345">
        <v>15</v>
      </c>
    </row>
    <row r="313" spans="2:7" ht="15">
      <c r="B313" s="234" t="s">
        <v>3250</v>
      </c>
      <c r="C313" s="345">
        <v>112</v>
      </c>
    </row>
    <row r="314" spans="2:7" ht="15">
      <c r="B314" s="234" t="s">
        <v>3251</v>
      </c>
      <c r="C314" s="345">
        <v>58</v>
      </c>
    </row>
    <row r="315" spans="2:7" ht="15">
      <c r="B315" s="234" t="s">
        <v>3252</v>
      </c>
      <c r="C315" s="345">
        <v>211</v>
      </c>
    </row>
    <row r="316" spans="2:7" ht="15">
      <c r="B316" s="234" t="s">
        <v>3253</v>
      </c>
      <c r="C316" s="345">
        <v>79</v>
      </c>
    </row>
    <row r="317" spans="2:7" ht="15">
      <c r="B317" s="234" t="s">
        <v>3254</v>
      </c>
      <c r="C317" s="345">
        <v>10</v>
      </c>
    </row>
    <row r="320" spans="2:7" ht="15.75">
      <c r="B320" s="346" t="s">
        <v>3195</v>
      </c>
      <c r="C320" s="206" t="s">
        <v>3172</v>
      </c>
      <c r="G320" s="334"/>
    </row>
    <row r="321" spans="2:3" ht="15">
      <c r="B321" s="234" t="s">
        <v>3226</v>
      </c>
      <c r="C321" s="235">
        <v>1283499300.1899998</v>
      </c>
    </row>
    <row r="322" spans="2:3" ht="15">
      <c r="B322" s="234" t="s">
        <v>3227</v>
      </c>
      <c r="C322" s="235">
        <v>96847400.289999992</v>
      </c>
    </row>
    <row r="323" spans="2:3" ht="15">
      <c r="B323" s="234" t="s">
        <v>3228</v>
      </c>
      <c r="C323" s="235">
        <v>317680829.99000001</v>
      </c>
    </row>
    <row r="324" spans="2:3" ht="15">
      <c r="B324" s="234" t="s">
        <v>3229</v>
      </c>
      <c r="C324" s="235">
        <v>817669200.35000002</v>
      </c>
    </row>
    <row r="325" spans="2:3" ht="15">
      <c r="B325" s="234" t="s">
        <v>3230</v>
      </c>
      <c r="C325" s="235">
        <v>9983875</v>
      </c>
    </row>
    <row r="326" spans="2:3" ht="15">
      <c r="B326" s="234" t="s">
        <v>3231</v>
      </c>
      <c r="C326" s="235">
        <v>370432959.99000001</v>
      </c>
    </row>
    <row r="327" spans="2:3" ht="15">
      <c r="B327" s="234" t="s">
        <v>3232</v>
      </c>
      <c r="C327" s="235">
        <v>1380884149.75</v>
      </c>
    </row>
    <row r="328" spans="2:3" ht="15">
      <c r="B328" s="234" t="s">
        <v>3246</v>
      </c>
      <c r="C328" s="235">
        <v>195273000</v>
      </c>
    </row>
    <row r="329" spans="2:3" ht="15">
      <c r="B329" s="234" t="s">
        <v>3247</v>
      </c>
      <c r="C329" s="235">
        <v>75702008.5</v>
      </c>
    </row>
    <row r="330" spans="2:3" ht="15">
      <c r="B330" s="234" t="s">
        <v>3248</v>
      </c>
      <c r="C330" s="235">
        <v>72115253.5</v>
      </c>
    </row>
    <row r="331" spans="2:3" ht="15">
      <c r="B331" s="234" t="s">
        <v>3249</v>
      </c>
      <c r="C331" s="235">
        <v>10993375</v>
      </c>
    </row>
    <row r="332" spans="2:3" ht="15">
      <c r="B332" s="234" t="s">
        <v>3250</v>
      </c>
      <c r="C332" s="235">
        <v>80948700</v>
      </c>
    </row>
    <row r="333" spans="2:3" ht="15">
      <c r="B333" s="234" t="s">
        <v>3251</v>
      </c>
      <c r="C333" s="235">
        <v>41954550</v>
      </c>
    </row>
    <row r="334" spans="2:3" ht="15">
      <c r="B334" s="234" t="s">
        <v>3252</v>
      </c>
      <c r="C334" s="235">
        <v>111156299.97999999</v>
      </c>
    </row>
    <row r="335" spans="2:3" ht="15">
      <c r="B335" s="234" t="s">
        <v>3253</v>
      </c>
      <c r="C335" s="235">
        <v>132922630.25</v>
      </c>
    </row>
    <row r="336" spans="2:3" ht="15">
      <c r="B336" s="234" t="s">
        <v>3254</v>
      </c>
      <c r="C336" s="235">
        <v>7165125</v>
      </c>
    </row>
    <row r="337" spans="2:7" ht="15.75">
      <c r="C337" s="285">
        <f>SUM(C321:C336)</f>
        <v>5005228657.789999</v>
      </c>
    </row>
    <row r="340" spans="2:7" ht="15.75">
      <c r="B340" s="346" t="s">
        <v>3196</v>
      </c>
      <c r="C340" s="206" t="s">
        <v>3172</v>
      </c>
      <c r="G340" s="334"/>
    </row>
    <row r="341" spans="2:7" ht="15">
      <c r="B341" s="234" t="s">
        <v>3226</v>
      </c>
      <c r="C341" s="235">
        <v>1214783145.1140001</v>
      </c>
    </row>
    <row r="342" spans="2:7" ht="15">
      <c r="B342" s="234" t="s">
        <v>3227</v>
      </c>
      <c r="C342" s="235">
        <v>98989106.469999999</v>
      </c>
    </row>
    <row r="343" spans="2:7" ht="15">
      <c r="B343" s="234" t="s">
        <v>3228</v>
      </c>
      <c r="C343" s="235">
        <v>310893832.04000002</v>
      </c>
    </row>
    <row r="344" spans="2:7" ht="15">
      <c r="B344" s="234" t="s">
        <v>3229</v>
      </c>
      <c r="C344" s="235">
        <v>807779487.79999995</v>
      </c>
    </row>
    <row r="345" spans="2:7" ht="15">
      <c r="B345" s="234" t="s">
        <v>3230</v>
      </c>
      <c r="C345" s="235">
        <v>10440225.99</v>
      </c>
    </row>
    <row r="346" spans="2:7" ht="15">
      <c r="B346" s="234" t="s">
        <v>3231</v>
      </c>
      <c r="C346" s="235">
        <v>360767170.25999999</v>
      </c>
    </row>
    <row r="347" spans="2:7" ht="15">
      <c r="B347" s="234" t="s">
        <v>3232</v>
      </c>
      <c r="C347" s="235">
        <v>1377677087.5650001</v>
      </c>
    </row>
    <row r="348" spans="2:7" ht="15">
      <c r="B348" s="234" t="s">
        <v>3246</v>
      </c>
      <c r="C348" s="235">
        <v>194392847.06</v>
      </c>
    </row>
    <row r="349" spans="2:7" ht="15">
      <c r="B349" s="234" t="s">
        <v>3247</v>
      </c>
      <c r="C349" s="235">
        <v>76448768.340000004</v>
      </c>
    </row>
    <row r="350" spans="2:7" ht="15">
      <c r="B350" s="234" t="s">
        <v>3248</v>
      </c>
      <c r="C350" s="235">
        <v>72018683.590000004</v>
      </c>
    </row>
    <row r="351" spans="2:7" ht="15">
      <c r="B351" s="234" t="s">
        <v>3249</v>
      </c>
      <c r="C351" s="235">
        <v>10059354.5</v>
      </c>
    </row>
    <row r="352" spans="2:7" ht="15">
      <c r="B352" s="234" t="s">
        <v>3250</v>
      </c>
      <c r="C352" s="235">
        <v>79699970.210000008</v>
      </c>
    </row>
    <row r="353" spans="1:9" ht="15">
      <c r="B353" s="234" t="s">
        <v>3251</v>
      </c>
      <c r="C353" s="235">
        <v>42449508.75</v>
      </c>
    </row>
    <row r="354" spans="1:9" ht="15">
      <c r="B354" s="234" t="s">
        <v>3252</v>
      </c>
      <c r="C354" s="235">
        <v>113789898.09</v>
      </c>
    </row>
    <row r="355" spans="1:9" ht="15">
      <c r="B355" s="234" t="s">
        <v>3253</v>
      </c>
      <c r="C355" s="235">
        <v>132235099.68599999</v>
      </c>
    </row>
    <row r="356" spans="1:9" ht="15">
      <c r="B356" s="234" t="s">
        <v>3254</v>
      </c>
      <c r="C356" s="235">
        <v>7674473.3399999999</v>
      </c>
    </row>
    <row r="357" spans="1:9" ht="15.75">
      <c r="C357" s="285">
        <f>SUM(C341:C356)</f>
        <v>4910098658.8050003</v>
      </c>
    </row>
    <row r="359" spans="1:9" s="116" customFormat="1" ht="15.75">
      <c r="A359" s="109"/>
      <c r="B359" s="347" t="s">
        <v>3179</v>
      </c>
      <c r="C359" s="348">
        <f>+C357-C337</f>
        <v>-95129998.984998703</v>
      </c>
      <c r="D359" s="349">
        <f>+C246+C359</f>
        <v>-201941161.5249989</v>
      </c>
      <c r="E359" s="350"/>
      <c r="F359" s="351"/>
      <c r="G359" s="334"/>
      <c r="I359" s="109"/>
    </row>
    <row r="362" spans="1:9" ht="15">
      <c r="B362" s="400" t="s">
        <v>3244</v>
      </c>
      <c r="C362" s="401"/>
    </row>
    <row r="363" spans="1:9" s="352" customFormat="1" ht="51">
      <c r="B363" s="353" t="s">
        <v>2734</v>
      </c>
      <c r="C363" s="265" t="s">
        <v>3233</v>
      </c>
      <c r="D363" s="212" t="s">
        <v>3234</v>
      </c>
      <c r="E363" s="212" t="s">
        <v>3235</v>
      </c>
      <c r="F363" s="265" t="s">
        <v>3236</v>
      </c>
      <c r="G363" s="265" t="s">
        <v>3237</v>
      </c>
      <c r="H363" s="354"/>
    </row>
    <row r="364" spans="1:9" ht="15">
      <c r="B364" s="355" t="s">
        <v>132</v>
      </c>
      <c r="C364" s="356" t="s">
        <v>132</v>
      </c>
      <c r="D364" s="357" t="s">
        <v>132</v>
      </c>
      <c r="E364" s="227" t="s">
        <v>132</v>
      </c>
      <c r="F364" s="227" t="s">
        <v>132</v>
      </c>
      <c r="G364" s="227" t="s">
        <v>132</v>
      </c>
    </row>
    <row r="365" spans="1:9">
      <c r="C365" s="173"/>
    </row>
    <row r="366" spans="1:9">
      <c r="C366" s="173"/>
    </row>
    <row r="367" spans="1:9">
      <c r="C367" s="173"/>
    </row>
    <row r="368" spans="1:9" ht="15">
      <c r="B368" s="358" t="s">
        <v>3238</v>
      </c>
      <c r="C368" s="359" t="s">
        <v>132</v>
      </c>
    </row>
    <row r="369" spans="2:3">
      <c r="C369" s="173"/>
    </row>
    <row r="370" spans="2:3" ht="15">
      <c r="B370" s="280" t="s">
        <v>3255</v>
      </c>
      <c r="C370" s="280"/>
    </row>
    <row r="371" spans="2:3" ht="15">
      <c r="B371" s="360"/>
      <c r="C371" s="109"/>
    </row>
    <row r="372" spans="2:3" ht="15">
      <c r="B372" s="361" t="s">
        <v>3239</v>
      </c>
      <c r="C372" s="228" t="s">
        <v>3170</v>
      </c>
    </row>
    <row r="373" spans="2:3" ht="15">
      <c r="B373" s="362" t="s">
        <v>3267</v>
      </c>
      <c r="C373" s="261">
        <v>25</v>
      </c>
    </row>
    <row r="374" spans="2:3" ht="15">
      <c r="B374" s="362" t="s">
        <v>3268</v>
      </c>
      <c r="C374" s="261">
        <v>25</v>
      </c>
    </row>
    <row r="375" spans="2:3" ht="15">
      <c r="B375" s="362" t="s">
        <v>3269</v>
      </c>
      <c r="C375" s="261">
        <v>25</v>
      </c>
    </row>
    <row r="376" spans="2:3" ht="15">
      <c r="B376" s="362" t="s">
        <v>3270</v>
      </c>
      <c r="C376" s="261">
        <v>25</v>
      </c>
    </row>
    <row r="377" spans="2:3" ht="15">
      <c r="B377" s="362" t="s">
        <v>3271</v>
      </c>
      <c r="C377" s="261">
        <v>70</v>
      </c>
    </row>
    <row r="378" spans="2:3" ht="15">
      <c r="B378" s="362" t="s">
        <v>3272</v>
      </c>
      <c r="C378" s="261">
        <v>30</v>
      </c>
    </row>
    <row r="379" spans="2:3" ht="15">
      <c r="B379" s="362" t="s">
        <v>3273</v>
      </c>
      <c r="C379" s="261">
        <v>30</v>
      </c>
    </row>
    <row r="380" spans="2:3" ht="15">
      <c r="B380" s="362" t="s">
        <v>3274</v>
      </c>
      <c r="C380" s="261">
        <v>70</v>
      </c>
    </row>
    <row r="381" spans="2:3" ht="15">
      <c r="B381" s="362" t="s">
        <v>3275</v>
      </c>
      <c r="C381" s="261">
        <v>45</v>
      </c>
    </row>
    <row r="382" spans="2:3" ht="15">
      <c r="B382" s="362" t="s">
        <v>3276</v>
      </c>
      <c r="C382" s="261">
        <v>45</v>
      </c>
    </row>
    <row r="383" spans="2:3" ht="15">
      <c r="B383" s="362" t="s">
        <v>3277</v>
      </c>
      <c r="C383" s="261">
        <v>45</v>
      </c>
    </row>
    <row r="384" spans="2:3" ht="15">
      <c r="B384" s="362" t="s">
        <v>3278</v>
      </c>
      <c r="C384" s="261">
        <v>45</v>
      </c>
    </row>
    <row r="385" spans="2:3" ht="15">
      <c r="B385" s="362" t="s">
        <v>3279</v>
      </c>
      <c r="C385" s="261">
        <v>40</v>
      </c>
    </row>
    <row r="386" spans="2:3" ht="15">
      <c r="B386" s="362" t="s">
        <v>3280</v>
      </c>
      <c r="C386" s="261">
        <v>20</v>
      </c>
    </row>
    <row r="387" spans="2:3" ht="15">
      <c r="B387" s="362" t="s">
        <v>3281</v>
      </c>
      <c r="C387" s="261">
        <v>20</v>
      </c>
    </row>
    <row r="388" spans="2:3" ht="15">
      <c r="B388" s="362" t="s">
        <v>3282</v>
      </c>
      <c r="C388" s="261">
        <v>20</v>
      </c>
    </row>
    <row r="389" spans="2:3" ht="15">
      <c r="B389" s="362" t="s">
        <v>3283</v>
      </c>
      <c r="C389" s="261">
        <v>20</v>
      </c>
    </row>
    <row r="390" spans="2:3" ht="15">
      <c r="B390" s="362" t="s">
        <v>3284</v>
      </c>
      <c r="C390" s="261">
        <v>24</v>
      </c>
    </row>
    <row r="391" spans="2:3" ht="15">
      <c r="B391" s="362" t="s">
        <v>3285</v>
      </c>
      <c r="C391" s="261">
        <v>23</v>
      </c>
    </row>
    <row r="392" spans="2:3" ht="15">
      <c r="B392" s="362" t="s">
        <v>3286</v>
      </c>
      <c r="C392" s="261">
        <v>23</v>
      </c>
    </row>
    <row r="393" spans="2:3" ht="15">
      <c r="B393" s="362" t="s">
        <v>3287</v>
      </c>
      <c r="C393" s="261">
        <v>23</v>
      </c>
    </row>
    <row r="394" spans="2:3" ht="15">
      <c r="B394" s="300"/>
      <c r="C394" s="229"/>
    </row>
    <row r="395" spans="2:3" ht="15">
      <c r="B395" s="298"/>
      <c r="C395" s="230"/>
    </row>
    <row r="396" spans="2:3" ht="15">
      <c r="B396" s="301" t="s">
        <v>3240</v>
      </c>
      <c r="C396" s="231" t="s">
        <v>3172</v>
      </c>
    </row>
    <row r="397" spans="2:3" ht="15">
      <c r="B397" s="362" t="s">
        <v>3267</v>
      </c>
      <c r="C397" s="262">
        <v>454910.08</v>
      </c>
    </row>
    <row r="398" spans="2:3" ht="15">
      <c r="B398" s="362" t="s">
        <v>3268</v>
      </c>
      <c r="C398" s="262">
        <v>189489.86</v>
      </c>
    </row>
    <row r="399" spans="2:3" ht="15">
      <c r="B399" s="362" t="s">
        <v>3269</v>
      </c>
      <c r="C399" s="262">
        <v>436180.54</v>
      </c>
    </row>
    <row r="400" spans="2:3" ht="15">
      <c r="B400" s="362" t="s">
        <v>3270</v>
      </c>
      <c r="C400" s="262">
        <v>225282.08</v>
      </c>
    </row>
    <row r="401" spans="2:3" ht="15">
      <c r="B401" s="362" t="s">
        <v>3271</v>
      </c>
      <c r="C401" s="262">
        <v>851578.08799999999</v>
      </c>
    </row>
    <row r="402" spans="2:3" ht="15">
      <c r="B402" s="362" t="s">
        <v>3272</v>
      </c>
      <c r="C402" s="262">
        <v>342807.23</v>
      </c>
    </row>
    <row r="403" spans="2:3" ht="15">
      <c r="B403" s="362" t="s">
        <v>3273</v>
      </c>
      <c r="C403" s="262">
        <v>141055.74</v>
      </c>
    </row>
    <row r="404" spans="2:3" ht="15">
      <c r="B404" s="362" t="s">
        <v>3274</v>
      </c>
      <c r="C404" s="262">
        <v>630287.23</v>
      </c>
    </row>
    <row r="405" spans="2:3" ht="15">
      <c r="B405" s="362" t="s">
        <v>3275</v>
      </c>
      <c r="C405" s="262">
        <v>790127.51</v>
      </c>
    </row>
    <row r="406" spans="2:3" ht="15">
      <c r="B406" s="362" t="s">
        <v>3276</v>
      </c>
      <c r="C406" s="262">
        <v>447683.92000000004</v>
      </c>
    </row>
    <row r="407" spans="2:3" ht="15">
      <c r="B407" s="362" t="s">
        <v>3277</v>
      </c>
      <c r="C407" s="262">
        <v>357648</v>
      </c>
    </row>
    <row r="408" spans="2:3" ht="15">
      <c r="B408" s="362" t="s">
        <v>3278</v>
      </c>
      <c r="C408" s="262">
        <v>829506.65</v>
      </c>
    </row>
    <row r="409" spans="2:3" ht="15">
      <c r="B409" s="362" t="s">
        <v>3279</v>
      </c>
      <c r="C409" s="262">
        <v>393205.69</v>
      </c>
    </row>
    <row r="410" spans="2:3" ht="15">
      <c r="B410" s="362" t="s">
        <v>3280</v>
      </c>
      <c r="C410" s="262">
        <v>338713.11</v>
      </c>
    </row>
    <row r="411" spans="2:3" ht="15">
      <c r="B411" s="362" t="s">
        <v>3281</v>
      </c>
      <c r="C411" s="262">
        <v>154789.03</v>
      </c>
    </row>
    <row r="412" spans="2:3" ht="15">
      <c r="B412" s="362" t="s">
        <v>3282</v>
      </c>
      <c r="C412" s="262">
        <v>187253.56</v>
      </c>
    </row>
    <row r="413" spans="2:3" ht="15">
      <c r="B413" s="362" t="s">
        <v>3283</v>
      </c>
      <c r="C413" s="262">
        <v>62705.2</v>
      </c>
    </row>
    <row r="414" spans="2:3" ht="15">
      <c r="B414" s="362" t="s">
        <v>3284</v>
      </c>
      <c r="C414" s="262">
        <v>566705.67999999993</v>
      </c>
    </row>
    <row r="415" spans="2:3" ht="15">
      <c r="B415" s="362" t="s">
        <v>3285</v>
      </c>
      <c r="C415" s="262">
        <v>257692.44</v>
      </c>
    </row>
    <row r="416" spans="2:3" ht="15">
      <c r="B416" s="362" t="s">
        <v>3286</v>
      </c>
      <c r="C416" s="262">
        <v>798401.61</v>
      </c>
    </row>
    <row r="417" spans="2:5" ht="15">
      <c r="B417" s="362" t="s">
        <v>3287</v>
      </c>
      <c r="C417" s="262">
        <v>1040643.19</v>
      </c>
    </row>
    <row r="418" spans="2:5" ht="15.75">
      <c r="C418" s="285">
        <f>SUM(C397:C417)</f>
        <v>9496666.438000001</v>
      </c>
    </row>
    <row r="419" spans="2:5" ht="15">
      <c r="B419" s="300"/>
      <c r="C419" s="232"/>
      <c r="D419" s="363"/>
      <c r="E419" s="363"/>
    </row>
    <row r="420" spans="2:5">
      <c r="C420" s="109"/>
    </row>
    <row r="421" spans="2:5" ht="15">
      <c r="B421" s="301" t="s">
        <v>3241</v>
      </c>
      <c r="C421" s="231" t="s">
        <v>3172</v>
      </c>
    </row>
    <row r="422" spans="2:5" ht="15">
      <c r="B422" s="362" t="s">
        <v>3267</v>
      </c>
      <c r="C422" s="262">
        <v>636007.94999999995</v>
      </c>
    </row>
    <row r="423" spans="2:5" ht="15">
      <c r="B423" s="362" t="s">
        <v>3268</v>
      </c>
      <c r="C423" s="262">
        <v>23171.699999999983</v>
      </c>
    </row>
    <row r="424" spans="2:5" ht="15">
      <c r="B424" s="362" t="s">
        <v>3269</v>
      </c>
      <c r="C424" s="262">
        <v>821147.06</v>
      </c>
    </row>
    <row r="425" spans="2:5" ht="15">
      <c r="B425" s="362" t="s">
        <v>3270</v>
      </c>
      <c r="C425" s="262">
        <v>82416.979999999981</v>
      </c>
    </row>
    <row r="426" spans="2:5" ht="15">
      <c r="B426" s="362" t="s">
        <v>3271</v>
      </c>
      <c r="C426" s="262">
        <v>1013618.666</v>
      </c>
    </row>
    <row r="427" spans="2:5" ht="15">
      <c r="B427" s="362" t="s">
        <v>3272</v>
      </c>
      <c r="C427" s="262">
        <v>131201.33999999997</v>
      </c>
    </row>
    <row r="428" spans="2:5" ht="15">
      <c r="B428" s="362" t="s">
        <v>3273</v>
      </c>
      <c r="C428" s="262">
        <v>79444.139999999985</v>
      </c>
    </row>
    <row r="429" spans="2:5" ht="15">
      <c r="B429" s="362" t="s">
        <v>3274</v>
      </c>
      <c r="C429" s="262">
        <v>625816.05000000005</v>
      </c>
    </row>
    <row r="430" spans="2:5" ht="15">
      <c r="B430" s="362" t="s">
        <v>3275</v>
      </c>
      <c r="C430" s="262">
        <v>973678.46</v>
      </c>
    </row>
    <row r="431" spans="2:5" ht="15">
      <c r="B431" s="362" t="s">
        <v>3276</v>
      </c>
      <c r="C431" s="262">
        <v>353586.33000000007</v>
      </c>
    </row>
    <row r="432" spans="2:5" ht="15">
      <c r="B432" s="362" t="s">
        <v>3277</v>
      </c>
      <c r="C432" s="262">
        <v>419224.83999999997</v>
      </c>
    </row>
    <row r="433" spans="2:4" ht="15">
      <c r="B433" s="362" t="s">
        <v>3278</v>
      </c>
      <c r="C433" s="262">
        <v>677518.04</v>
      </c>
    </row>
    <row r="434" spans="2:4" ht="15">
      <c r="B434" s="362" t="s">
        <v>3279</v>
      </c>
      <c r="C434" s="262">
        <v>535725.92999999993</v>
      </c>
    </row>
    <row r="435" spans="2:4" ht="15">
      <c r="B435" s="362" t="s">
        <v>3280</v>
      </c>
      <c r="C435" s="262">
        <v>514533.81999999995</v>
      </c>
    </row>
    <row r="436" spans="2:4" ht="15">
      <c r="B436" s="362" t="s">
        <v>3281</v>
      </c>
      <c r="C436" s="262">
        <v>223858.57</v>
      </c>
    </row>
    <row r="437" spans="2:4" ht="15">
      <c r="B437" s="362" t="s">
        <v>3282</v>
      </c>
      <c r="C437" s="262">
        <v>289162.86</v>
      </c>
    </row>
    <row r="438" spans="2:4" ht="15">
      <c r="B438" s="362" t="s">
        <v>3283</v>
      </c>
      <c r="C438" s="262">
        <v>19436.879999999997</v>
      </c>
    </row>
    <row r="439" spans="2:4" ht="15">
      <c r="B439" s="362" t="s">
        <v>3284</v>
      </c>
      <c r="C439" s="262">
        <v>686459.97</v>
      </c>
    </row>
    <row r="440" spans="2:4" ht="15">
      <c r="B440" s="362" t="s">
        <v>3285</v>
      </c>
      <c r="C440" s="262">
        <v>196815.21</v>
      </c>
    </row>
    <row r="441" spans="2:4" ht="15">
      <c r="B441" s="362" t="s">
        <v>3286</v>
      </c>
      <c r="C441" s="262">
        <v>1490089.73</v>
      </c>
    </row>
    <row r="442" spans="2:4" ht="15">
      <c r="B442" s="362" t="s">
        <v>3287</v>
      </c>
      <c r="C442" s="262">
        <v>185451.34999999998</v>
      </c>
    </row>
    <row r="443" spans="2:4" ht="15.75">
      <c r="B443" s="300"/>
      <c r="C443" s="285">
        <f>SUM(C422:C442)</f>
        <v>9978365.8760000002</v>
      </c>
      <c r="D443" s="363"/>
    </row>
    <row r="444" spans="2:4" ht="15">
      <c r="B444" s="300"/>
      <c r="C444" s="233"/>
      <c r="D444" s="363"/>
    </row>
    <row r="445" spans="2:4" ht="15.75">
      <c r="B445" s="364" t="s">
        <v>3242</v>
      </c>
      <c r="C445" s="285">
        <f>+C443-C418</f>
        <v>481699.43799999915</v>
      </c>
      <c r="D445" s="363"/>
    </row>
  </sheetData>
  <mergeCells count="5">
    <mergeCell ref="B1:E1"/>
    <mergeCell ref="B146:F146"/>
    <mergeCell ref="C3:C7"/>
    <mergeCell ref="D3:D7"/>
    <mergeCell ref="B362:C362"/>
  </mergeCells>
  <conditionalFormatting sqref="C395">
    <cfRule type="expression" dxfId="0" priority="1" stopIfTrue="1">
      <formula>#REF!="Total"</formula>
    </cfRule>
  </conditionalFormatting>
  <hyperlinks>
    <hyperlink ref="A1" location="Index!A1" display="Index" xr:uid="{EB6582B2-164C-4209-95C1-F3E66FB5D354}"/>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09935-82A2-4076-A84C-B98CEA39CCDB}">
  <dimension ref="A1:I153"/>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8554687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4.85546875" style="1" bestFit="1" customWidth="1"/>
    <col min="262" max="262" width="11.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4.85546875" style="1" bestFit="1" customWidth="1"/>
    <col min="518" max="518" width="11.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4.85546875" style="1" bestFit="1" customWidth="1"/>
    <col min="774" max="774" width="11.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4.85546875" style="1" bestFit="1" customWidth="1"/>
    <col min="1030" max="1030" width="11.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4.85546875" style="1" bestFit="1" customWidth="1"/>
    <col min="1286" max="1286" width="11.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4.85546875" style="1" bestFit="1" customWidth="1"/>
    <col min="1542" max="1542" width="11.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4.85546875" style="1" bestFit="1" customWidth="1"/>
    <col min="1798" max="1798" width="11.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4.85546875" style="1" bestFit="1" customWidth="1"/>
    <col min="2054" max="2054" width="11.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4.85546875" style="1" bestFit="1" customWidth="1"/>
    <col min="2310" max="2310" width="11.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4.85546875" style="1" bestFit="1" customWidth="1"/>
    <col min="2566" max="2566" width="11.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4.85546875" style="1" bestFit="1" customWidth="1"/>
    <col min="2822" max="2822" width="11.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4.85546875" style="1" bestFit="1" customWidth="1"/>
    <col min="3078" max="3078" width="11.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4.85546875" style="1" bestFit="1" customWidth="1"/>
    <col min="3334" max="3334" width="11.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4.85546875" style="1" bestFit="1" customWidth="1"/>
    <col min="3590" max="3590" width="11.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4.85546875" style="1" bestFit="1" customWidth="1"/>
    <col min="3846" max="3846" width="11.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4.85546875" style="1" bestFit="1" customWidth="1"/>
    <col min="4102" max="4102" width="11.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4.85546875" style="1" bestFit="1" customWidth="1"/>
    <col min="4358" max="4358" width="11.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4.85546875" style="1" bestFit="1" customWidth="1"/>
    <col min="4614" max="4614" width="11.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4.85546875" style="1" bestFit="1" customWidth="1"/>
    <col min="4870" max="4870" width="11.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4.85546875" style="1" bestFit="1" customWidth="1"/>
    <col min="5126" max="5126" width="11.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4.85546875" style="1" bestFit="1" customWidth="1"/>
    <col min="5382" max="5382" width="11.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4.85546875" style="1" bestFit="1" customWidth="1"/>
    <col min="5638" max="5638" width="11.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4.85546875" style="1" bestFit="1" customWidth="1"/>
    <col min="5894" max="5894" width="11.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4.85546875" style="1" bestFit="1" customWidth="1"/>
    <col min="6150" max="6150" width="11.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4.85546875" style="1" bestFit="1" customWidth="1"/>
    <col min="6406" max="6406" width="11.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4.85546875" style="1" bestFit="1" customWidth="1"/>
    <col min="6662" max="6662" width="11.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4.85546875" style="1" bestFit="1" customWidth="1"/>
    <col min="6918" max="6918" width="11.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4.85546875" style="1" bestFit="1" customWidth="1"/>
    <col min="7174" max="7174" width="11.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4.85546875" style="1" bestFit="1" customWidth="1"/>
    <col min="7430" max="7430" width="11.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4.85546875" style="1" bestFit="1" customWidth="1"/>
    <col min="7686" max="7686" width="11.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4.85546875" style="1" bestFit="1" customWidth="1"/>
    <col min="7942" max="7942" width="11.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4.85546875" style="1" bestFit="1" customWidth="1"/>
    <col min="8198" max="8198" width="11.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4.85546875" style="1" bestFit="1" customWidth="1"/>
    <col min="8454" max="8454" width="11.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4.85546875" style="1" bestFit="1" customWidth="1"/>
    <col min="8710" max="8710" width="11.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4.85546875" style="1" bestFit="1" customWidth="1"/>
    <col min="8966" max="8966" width="11.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4.85546875" style="1" bestFit="1" customWidth="1"/>
    <col min="9222" max="9222" width="11.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4.85546875" style="1" bestFit="1" customWidth="1"/>
    <col min="9478" max="9478" width="11.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4.85546875" style="1" bestFit="1" customWidth="1"/>
    <col min="9734" max="9734" width="11.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4.85546875" style="1" bestFit="1" customWidth="1"/>
    <col min="9990" max="9990" width="11.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4.85546875" style="1" bestFit="1" customWidth="1"/>
    <col min="10246" max="10246" width="11.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4.85546875" style="1" bestFit="1" customWidth="1"/>
    <col min="10502" max="10502" width="11.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4.85546875" style="1" bestFit="1" customWidth="1"/>
    <col min="10758" max="10758" width="11.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4.85546875" style="1" bestFit="1" customWidth="1"/>
    <col min="11014" max="11014" width="11.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4.85546875" style="1" bestFit="1" customWidth="1"/>
    <col min="11270" max="11270" width="11.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4.85546875" style="1" bestFit="1" customWidth="1"/>
    <col min="11526" max="11526" width="11.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4.85546875" style="1" bestFit="1" customWidth="1"/>
    <col min="11782" max="11782" width="11.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4.85546875" style="1" bestFit="1" customWidth="1"/>
    <col min="12038" max="12038" width="11.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4.85546875" style="1" bestFit="1" customWidth="1"/>
    <col min="12294" max="12294" width="11.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4.85546875" style="1" bestFit="1" customWidth="1"/>
    <col min="12550" max="12550" width="11.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4.85546875" style="1" bestFit="1" customWidth="1"/>
    <col min="12806" max="12806" width="11.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4.85546875" style="1" bestFit="1" customWidth="1"/>
    <col min="13062" max="13062" width="11.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4.85546875" style="1" bestFit="1" customWidth="1"/>
    <col min="13318" max="13318" width="11.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4.85546875" style="1" bestFit="1" customWidth="1"/>
    <col min="13574" max="13574" width="11.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4.85546875" style="1" bestFit="1" customWidth="1"/>
    <col min="13830" max="13830" width="11.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4.85546875" style="1" bestFit="1" customWidth="1"/>
    <col min="14086" max="14086" width="11.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4.85546875" style="1" bestFit="1" customWidth="1"/>
    <col min="14342" max="14342" width="11.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4.85546875" style="1" bestFit="1" customWidth="1"/>
    <col min="14598" max="14598" width="11.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4.85546875" style="1" bestFit="1" customWidth="1"/>
    <col min="14854" max="14854" width="11.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4.85546875" style="1" bestFit="1" customWidth="1"/>
    <col min="15110" max="15110" width="11.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4.85546875" style="1" bestFit="1" customWidth="1"/>
    <col min="15366" max="15366" width="11.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4.85546875" style="1" bestFit="1" customWidth="1"/>
    <col min="15622" max="15622" width="11.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4.85546875" style="1" bestFit="1" customWidth="1"/>
    <col min="15878" max="15878" width="11.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4.85546875" style="1" bestFit="1" customWidth="1"/>
    <col min="16134" max="16134" width="11.5703125" style="1" bestFit="1" customWidth="1"/>
    <col min="16135" max="16135" width="18.140625" style="1" bestFit="1" customWidth="1"/>
    <col min="16136" max="16136" width="9.140625" style="1" bestFit="1"/>
    <col min="16137" max="16384" width="9.140625" style="1"/>
  </cols>
  <sheetData>
    <row r="1" spans="1:9">
      <c r="A1" s="3" t="s">
        <v>0</v>
      </c>
      <c r="B1" s="390" t="s">
        <v>55</v>
      </c>
      <c r="C1" s="390"/>
      <c r="D1" s="390"/>
      <c r="E1" s="390"/>
    </row>
    <row r="2" spans="1:9" ht="13.5" thickBot="1"/>
    <row r="3" spans="1:9" s="16" customFormat="1" ht="15">
      <c r="B3" s="23" t="s">
        <v>2011</v>
      </c>
      <c r="C3" s="391"/>
      <c r="D3" s="394"/>
      <c r="F3" s="17"/>
      <c r="G3" s="17"/>
      <c r="H3" s="17"/>
    </row>
    <row r="4" spans="1:9" s="16" customFormat="1" ht="30">
      <c r="B4" s="24" t="s">
        <v>2641</v>
      </c>
      <c r="C4" s="392"/>
      <c r="D4" s="395"/>
      <c r="F4" s="17"/>
      <c r="G4" s="17"/>
      <c r="H4" s="17"/>
    </row>
    <row r="5" spans="1:9" s="16" customFormat="1" ht="15">
      <c r="B5" s="24"/>
      <c r="C5" s="392"/>
      <c r="D5" s="395"/>
      <c r="F5" s="17"/>
      <c r="G5" s="17"/>
      <c r="H5" s="17"/>
    </row>
    <row r="6" spans="1:9" s="16" customFormat="1" ht="15">
      <c r="B6" s="24" t="s">
        <v>1081</v>
      </c>
      <c r="C6" s="392"/>
      <c r="D6" s="395"/>
      <c r="F6" s="17"/>
      <c r="G6" s="17"/>
      <c r="H6" s="17"/>
    </row>
    <row r="7" spans="1:9" s="16" customFormat="1" ht="15">
      <c r="B7" s="24" t="s">
        <v>2642</v>
      </c>
      <c r="C7" s="392"/>
      <c r="D7" s="395"/>
      <c r="F7" s="17"/>
      <c r="G7" s="17"/>
      <c r="H7" s="17"/>
    </row>
    <row r="8" spans="1:9" s="16" customFormat="1" ht="30.75" thickBot="1">
      <c r="B8" s="25" t="s">
        <v>2643</v>
      </c>
      <c r="C8" s="393"/>
      <c r="D8" s="396"/>
      <c r="F8" s="17"/>
      <c r="G8" s="17"/>
      <c r="H8" s="17"/>
    </row>
    <row r="9" spans="1:9" s="16" customFormat="1">
      <c r="C9" s="19" t="s">
        <v>1079</v>
      </c>
      <c r="D9" s="19" t="s">
        <v>1078</v>
      </c>
      <c r="F9" s="17"/>
      <c r="G9" s="17"/>
      <c r="H9" s="17"/>
    </row>
    <row r="12" spans="1:9">
      <c r="B12" s="1" t="s">
        <v>101</v>
      </c>
    </row>
    <row r="14" spans="1:9">
      <c r="B14" s="6" t="s">
        <v>102</v>
      </c>
      <c r="C14" s="7" t="s">
        <v>103</v>
      </c>
      <c r="D14" s="6" t="s">
        <v>135</v>
      </c>
      <c r="E14" s="6" t="s">
        <v>105</v>
      </c>
      <c r="F14" s="8" t="s">
        <v>106</v>
      </c>
      <c r="G14" s="8" t="s">
        <v>107</v>
      </c>
      <c r="H14" s="8" t="s">
        <v>108</v>
      </c>
      <c r="I14" s="2" t="s">
        <v>136</v>
      </c>
    </row>
    <row r="15" spans="1:9">
      <c r="B15" s="2" t="s">
        <v>137</v>
      </c>
      <c r="C15" s="14"/>
    </row>
    <row r="16" spans="1:9">
      <c r="B16" s="2" t="s">
        <v>110</v>
      </c>
      <c r="C16" s="14"/>
    </row>
    <row r="17" spans="2:8">
      <c r="B17" s="1" t="s">
        <v>1077</v>
      </c>
      <c r="C17" s="14" t="s">
        <v>138</v>
      </c>
      <c r="D17" s="1" t="s">
        <v>139</v>
      </c>
      <c r="E17" s="1" t="s">
        <v>140</v>
      </c>
      <c r="F17" s="4">
        <v>2600000</v>
      </c>
      <c r="G17" s="4">
        <v>24775.4</v>
      </c>
      <c r="H17" s="4">
        <v>7.3</v>
      </c>
    </row>
    <row r="18" spans="2:8">
      <c r="B18" s="1" t="s">
        <v>286</v>
      </c>
      <c r="C18" s="14" t="s">
        <v>138</v>
      </c>
      <c r="D18" s="1" t="s">
        <v>139</v>
      </c>
      <c r="E18" s="1" t="s">
        <v>287</v>
      </c>
      <c r="F18" s="4">
        <v>4000000</v>
      </c>
      <c r="G18" s="4">
        <v>24098</v>
      </c>
      <c r="H18" s="4">
        <v>7.1</v>
      </c>
    </row>
    <row r="19" spans="2:8">
      <c r="B19" s="1" t="s">
        <v>1075</v>
      </c>
      <c r="C19" s="14" t="s">
        <v>138</v>
      </c>
      <c r="D19" s="1" t="s">
        <v>142</v>
      </c>
      <c r="E19" s="1" t="s">
        <v>143</v>
      </c>
      <c r="F19" s="4">
        <v>880000</v>
      </c>
      <c r="G19" s="4">
        <v>24035.88</v>
      </c>
      <c r="H19" s="4">
        <v>7.08</v>
      </c>
    </row>
    <row r="20" spans="2:8">
      <c r="B20" s="1" t="s">
        <v>1076</v>
      </c>
      <c r="C20" s="14" t="s">
        <v>138</v>
      </c>
      <c r="D20" s="1" t="s">
        <v>139</v>
      </c>
      <c r="E20" s="1" t="s">
        <v>141</v>
      </c>
      <c r="F20" s="4">
        <v>1250000</v>
      </c>
      <c r="G20" s="4">
        <v>20105.63</v>
      </c>
      <c r="H20" s="4">
        <v>5.92</v>
      </c>
    </row>
    <row r="21" spans="2:8">
      <c r="B21" s="1" t="s">
        <v>1065</v>
      </c>
      <c r="C21" s="14" t="s">
        <v>138</v>
      </c>
      <c r="D21" s="1" t="s">
        <v>144</v>
      </c>
      <c r="E21" s="1" t="s">
        <v>146</v>
      </c>
      <c r="F21" s="4">
        <v>430000</v>
      </c>
      <c r="G21" s="4">
        <v>14580.44</v>
      </c>
      <c r="H21" s="4">
        <v>4.29</v>
      </c>
    </row>
    <row r="22" spans="2:8">
      <c r="B22" s="1" t="s">
        <v>2215</v>
      </c>
      <c r="C22" s="14" t="s">
        <v>138</v>
      </c>
      <c r="D22" s="1" t="s">
        <v>144</v>
      </c>
      <c r="E22" s="1" t="s">
        <v>145</v>
      </c>
      <c r="F22" s="4">
        <v>850000</v>
      </c>
      <c r="G22" s="4">
        <v>13897.08</v>
      </c>
      <c r="H22" s="4">
        <v>4.09</v>
      </c>
    </row>
    <row r="23" spans="2:8">
      <c r="B23" s="1" t="s">
        <v>2244</v>
      </c>
      <c r="C23" s="14" t="s">
        <v>138</v>
      </c>
      <c r="D23" s="1" t="s">
        <v>288</v>
      </c>
      <c r="E23" s="1" t="s">
        <v>289</v>
      </c>
      <c r="F23" s="4">
        <v>1500000</v>
      </c>
      <c r="G23" s="4">
        <v>12731.25</v>
      </c>
      <c r="H23" s="4">
        <v>3.75</v>
      </c>
    </row>
    <row r="24" spans="2:8">
      <c r="B24" s="1" t="s">
        <v>2433</v>
      </c>
      <c r="C24" s="14" t="s">
        <v>138</v>
      </c>
      <c r="D24" s="1" t="s">
        <v>176</v>
      </c>
      <c r="E24" s="1" t="s">
        <v>228</v>
      </c>
      <c r="F24" s="4">
        <v>418127</v>
      </c>
      <c r="G24" s="4">
        <v>11127.4</v>
      </c>
      <c r="H24" s="4">
        <v>3.28</v>
      </c>
    </row>
    <row r="25" spans="2:8">
      <c r="B25" s="1" t="s">
        <v>2390</v>
      </c>
      <c r="C25" s="14" t="s">
        <v>138</v>
      </c>
      <c r="D25" s="1" t="s">
        <v>154</v>
      </c>
      <c r="E25" s="1" t="s">
        <v>155</v>
      </c>
      <c r="F25" s="4">
        <v>410000</v>
      </c>
      <c r="G25" s="4">
        <v>11039.46</v>
      </c>
      <c r="H25" s="4">
        <v>3.25</v>
      </c>
    </row>
    <row r="26" spans="2:8">
      <c r="B26" s="1" t="s">
        <v>1074</v>
      </c>
      <c r="C26" s="14" t="s">
        <v>138</v>
      </c>
      <c r="D26" s="1" t="s">
        <v>147</v>
      </c>
      <c r="E26" s="1" t="s">
        <v>148</v>
      </c>
      <c r="F26" s="4">
        <v>3200000</v>
      </c>
      <c r="G26" s="4">
        <v>10880</v>
      </c>
      <c r="H26" s="4">
        <v>3.2</v>
      </c>
    </row>
    <row r="27" spans="2:8">
      <c r="B27" s="1" t="s">
        <v>2229</v>
      </c>
      <c r="C27" s="14" t="s">
        <v>138</v>
      </c>
      <c r="D27" s="1" t="s">
        <v>159</v>
      </c>
      <c r="E27" s="1" t="s">
        <v>160</v>
      </c>
      <c r="F27" s="4">
        <v>445000</v>
      </c>
      <c r="G27" s="4">
        <v>9233.08</v>
      </c>
      <c r="H27" s="4">
        <v>2.72</v>
      </c>
    </row>
    <row r="28" spans="2:8">
      <c r="B28" s="1" t="s">
        <v>2212</v>
      </c>
      <c r="C28" s="14" t="s">
        <v>138</v>
      </c>
      <c r="D28" s="1" t="s">
        <v>147</v>
      </c>
      <c r="E28" s="1" t="s">
        <v>158</v>
      </c>
      <c r="F28" s="4">
        <v>300000</v>
      </c>
      <c r="G28" s="4">
        <v>8053.05</v>
      </c>
      <c r="H28" s="4">
        <v>2.37</v>
      </c>
    </row>
    <row r="29" spans="2:8">
      <c r="B29" s="1" t="s">
        <v>2396</v>
      </c>
      <c r="C29" s="14" t="s">
        <v>138</v>
      </c>
      <c r="D29" s="1" t="s">
        <v>165</v>
      </c>
      <c r="E29" s="1" t="s">
        <v>605</v>
      </c>
      <c r="F29" s="4">
        <v>600000</v>
      </c>
      <c r="G29" s="4">
        <v>7498.5</v>
      </c>
      <c r="H29" s="4">
        <v>2.21</v>
      </c>
    </row>
    <row r="30" spans="2:8">
      <c r="B30" s="1" t="s">
        <v>2434</v>
      </c>
      <c r="C30" s="14" t="s">
        <v>138</v>
      </c>
      <c r="D30" s="1" t="s">
        <v>225</v>
      </c>
      <c r="E30" s="1" t="s">
        <v>226</v>
      </c>
      <c r="F30" s="4">
        <v>4000000</v>
      </c>
      <c r="G30" s="4">
        <v>7182</v>
      </c>
      <c r="H30" s="4">
        <v>2.12</v>
      </c>
    </row>
    <row r="31" spans="2:8">
      <c r="B31" s="1" t="s">
        <v>2188</v>
      </c>
      <c r="C31" s="14" t="s">
        <v>138</v>
      </c>
      <c r="D31" s="1" t="s">
        <v>172</v>
      </c>
      <c r="E31" s="1" t="s">
        <v>178</v>
      </c>
      <c r="F31" s="4">
        <v>80000</v>
      </c>
      <c r="G31" s="4">
        <v>5661.6</v>
      </c>
      <c r="H31" s="4">
        <v>1.67</v>
      </c>
    </row>
    <row r="32" spans="2:8">
      <c r="B32" s="1" t="s">
        <v>1052</v>
      </c>
      <c r="C32" s="14" t="s">
        <v>138</v>
      </c>
      <c r="D32" s="1" t="s">
        <v>139</v>
      </c>
      <c r="E32" s="1" t="s">
        <v>149</v>
      </c>
      <c r="F32" s="4">
        <v>280000</v>
      </c>
      <c r="G32" s="4">
        <v>5451.74</v>
      </c>
      <c r="H32" s="4">
        <v>1.61</v>
      </c>
    </row>
    <row r="33" spans="2:8">
      <c r="B33" s="1" t="s">
        <v>2187</v>
      </c>
      <c r="C33" s="14" t="s">
        <v>138</v>
      </c>
      <c r="D33" s="1" t="s">
        <v>187</v>
      </c>
      <c r="E33" s="1" t="s">
        <v>463</v>
      </c>
      <c r="F33" s="4">
        <v>1700000</v>
      </c>
      <c r="G33" s="4">
        <v>5343.1</v>
      </c>
      <c r="H33" s="4">
        <v>1.57</v>
      </c>
    </row>
    <row r="34" spans="2:8">
      <c r="B34" s="1" t="s">
        <v>2247</v>
      </c>
      <c r="C34" s="14" t="s">
        <v>138</v>
      </c>
      <c r="D34" s="1" t="s">
        <v>206</v>
      </c>
      <c r="E34" s="1" t="s">
        <v>292</v>
      </c>
      <c r="F34" s="4">
        <v>395000</v>
      </c>
      <c r="G34" s="4">
        <v>5157.12</v>
      </c>
      <c r="H34" s="4">
        <v>1.52</v>
      </c>
    </row>
    <row r="35" spans="2:8">
      <c r="B35" s="1" t="s">
        <v>1058</v>
      </c>
      <c r="C35" s="14" t="s">
        <v>138</v>
      </c>
      <c r="D35" s="1" t="s">
        <v>270</v>
      </c>
      <c r="E35" s="1" t="s">
        <v>313</v>
      </c>
      <c r="F35" s="4">
        <v>1700000</v>
      </c>
      <c r="G35" s="4">
        <v>4498.2</v>
      </c>
      <c r="H35" s="4">
        <v>1.32</v>
      </c>
    </row>
    <row r="36" spans="2:8">
      <c r="B36" s="1" t="s">
        <v>2435</v>
      </c>
      <c r="C36" s="14" t="s">
        <v>138</v>
      </c>
      <c r="D36" s="1" t="s">
        <v>258</v>
      </c>
      <c r="E36" s="1" t="s">
        <v>259</v>
      </c>
      <c r="F36" s="4">
        <v>1227252</v>
      </c>
      <c r="G36" s="4">
        <v>3307.44</v>
      </c>
      <c r="H36" s="4">
        <v>0.97</v>
      </c>
    </row>
    <row r="37" spans="2:8">
      <c r="B37" s="1" t="s">
        <v>2152</v>
      </c>
      <c r="C37" s="14" t="s">
        <v>138</v>
      </c>
      <c r="D37" s="1" t="s">
        <v>154</v>
      </c>
      <c r="E37" s="1" t="s">
        <v>224</v>
      </c>
      <c r="F37" s="4">
        <v>4000000</v>
      </c>
      <c r="G37" s="4">
        <v>3278</v>
      </c>
      <c r="H37" s="4">
        <v>0.97</v>
      </c>
    </row>
    <row r="38" spans="2:8">
      <c r="B38" s="1" t="s">
        <v>2191</v>
      </c>
      <c r="C38" s="14" t="s">
        <v>138</v>
      </c>
      <c r="D38" s="1" t="s">
        <v>206</v>
      </c>
      <c r="E38" s="1" t="s">
        <v>293</v>
      </c>
      <c r="F38" s="4">
        <v>35000</v>
      </c>
      <c r="G38" s="4">
        <v>3140.95</v>
      </c>
      <c r="H38" s="4">
        <v>0.93</v>
      </c>
    </row>
    <row r="39" spans="2:8">
      <c r="B39" s="1" t="s">
        <v>2203</v>
      </c>
      <c r="C39" s="14" t="s">
        <v>138</v>
      </c>
      <c r="D39" s="1" t="s">
        <v>144</v>
      </c>
      <c r="E39" s="1" t="s">
        <v>495</v>
      </c>
      <c r="F39" s="4">
        <v>100000</v>
      </c>
      <c r="G39" s="4">
        <v>3107.85</v>
      </c>
      <c r="H39" s="4">
        <v>0.92</v>
      </c>
    </row>
    <row r="40" spans="2:8">
      <c r="B40" s="1" t="s">
        <v>2436</v>
      </c>
      <c r="C40" s="14" t="s">
        <v>138</v>
      </c>
      <c r="D40" s="1" t="s">
        <v>156</v>
      </c>
      <c r="E40" s="1" t="s">
        <v>478</v>
      </c>
      <c r="F40" s="4">
        <v>280000</v>
      </c>
      <c r="G40" s="4">
        <v>2563.54</v>
      </c>
      <c r="H40" s="4">
        <v>0.75</v>
      </c>
    </row>
    <row r="41" spans="2:8">
      <c r="B41" s="1" t="s">
        <v>2437</v>
      </c>
      <c r="C41" s="14" t="s">
        <v>138</v>
      </c>
      <c r="D41" s="1" t="s">
        <v>225</v>
      </c>
      <c r="E41" s="1" t="s">
        <v>239</v>
      </c>
      <c r="F41" s="4">
        <v>521806</v>
      </c>
      <c r="G41" s="4">
        <v>2283.42</v>
      </c>
      <c r="H41" s="4">
        <v>0.67</v>
      </c>
    </row>
    <row r="42" spans="2:8">
      <c r="B42" s="1" t="s">
        <v>2228</v>
      </c>
      <c r="C42" s="14" t="s">
        <v>138</v>
      </c>
      <c r="D42" s="1" t="s">
        <v>139</v>
      </c>
      <c r="E42" s="1" t="s">
        <v>436</v>
      </c>
      <c r="F42" s="4">
        <v>3500000</v>
      </c>
      <c r="G42" s="4">
        <v>2051</v>
      </c>
      <c r="H42" s="4">
        <v>0.6</v>
      </c>
    </row>
    <row r="43" spans="2:8">
      <c r="B43" s="1" t="s">
        <v>2227</v>
      </c>
      <c r="C43" s="14" t="s">
        <v>138</v>
      </c>
      <c r="D43" s="1" t="s">
        <v>174</v>
      </c>
      <c r="E43" s="1" t="s">
        <v>606</v>
      </c>
      <c r="F43" s="4">
        <v>250000</v>
      </c>
      <c r="G43" s="4">
        <v>1915.25</v>
      </c>
      <c r="H43" s="4">
        <v>0.56000000000000005</v>
      </c>
    </row>
    <row r="44" spans="2:8">
      <c r="B44" s="1" t="s">
        <v>2438</v>
      </c>
      <c r="C44" s="14" t="s">
        <v>138</v>
      </c>
      <c r="D44" s="1" t="s">
        <v>156</v>
      </c>
      <c r="E44" s="1" t="s">
        <v>231</v>
      </c>
      <c r="F44" s="4">
        <v>67559</v>
      </c>
      <c r="G44" s="4">
        <v>1872.3</v>
      </c>
      <c r="H44" s="4">
        <v>0.55000000000000004</v>
      </c>
    </row>
    <row r="45" spans="2:8">
      <c r="B45" s="1" t="s">
        <v>1046</v>
      </c>
      <c r="C45" s="14" t="s">
        <v>138</v>
      </c>
      <c r="D45" s="1" t="s">
        <v>172</v>
      </c>
      <c r="E45" s="1" t="s">
        <v>173</v>
      </c>
      <c r="F45" s="4">
        <v>70000</v>
      </c>
      <c r="G45" s="4">
        <v>1794.28</v>
      </c>
      <c r="H45" s="4">
        <v>0.53</v>
      </c>
    </row>
    <row r="46" spans="2:8">
      <c r="B46" s="1" t="s">
        <v>2439</v>
      </c>
      <c r="C46" s="14" t="s">
        <v>138</v>
      </c>
      <c r="D46" s="1" t="s">
        <v>198</v>
      </c>
      <c r="E46" s="1" t="s">
        <v>199</v>
      </c>
      <c r="F46" s="4">
        <v>1800000</v>
      </c>
      <c r="G46" s="4">
        <v>1638</v>
      </c>
      <c r="H46" s="4">
        <v>0.48</v>
      </c>
    </row>
    <row r="47" spans="2:8">
      <c r="B47" s="1" t="s">
        <v>2440</v>
      </c>
      <c r="C47" s="14" t="s">
        <v>138</v>
      </c>
      <c r="D47" s="1" t="s">
        <v>182</v>
      </c>
      <c r="E47" s="1" t="s">
        <v>230</v>
      </c>
      <c r="F47" s="4">
        <v>200530</v>
      </c>
      <c r="G47" s="4">
        <v>1634.92</v>
      </c>
      <c r="H47" s="4">
        <v>0.48</v>
      </c>
    </row>
    <row r="48" spans="2:8">
      <c r="B48" s="1" t="s">
        <v>2441</v>
      </c>
      <c r="C48" s="14" t="s">
        <v>138</v>
      </c>
      <c r="D48" s="1" t="s">
        <v>174</v>
      </c>
      <c r="E48" s="1" t="s">
        <v>595</v>
      </c>
      <c r="F48" s="4">
        <v>127500</v>
      </c>
      <c r="G48" s="4">
        <v>1566.34</v>
      </c>
      <c r="H48" s="4">
        <v>0.46</v>
      </c>
    </row>
    <row r="49" spans="2:8">
      <c r="B49" s="1" t="s">
        <v>2391</v>
      </c>
      <c r="C49" s="14" t="s">
        <v>138</v>
      </c>
      <c r="D49" s="1" t="s">
        <v>163</v>
      </c>
      <c r="E49" s="1" t="s">
        <v>409</v>
      </c>
      <c r="F49" s="4">
        <v>100000</v>
      </c>
      <c r="G49" s="4">
        <v>1413.5</v>
      </c>
      <c r="H49" s="4">
        <v>0.42</v>
      </c>
    </row>
    <row r="50" spans="2:8">
      <c r="B50" s="1" t="s">
        <v>2442</v>
      </c>
      <c r="C50" s="14" t="s">
        <v>138</v>
      </c>
      <c r="D50" s="1" t="s">
        <v>150</v>
      </c>
      <c r="E50" s="1" t="s">
        <v>236</v>
      </c>
      <c r="F50" s="4">
        <v>44500</v>
      </c>
      <c r="G50" s="4">
        <v>1016.71</v>
      </c>
      <c r="H50" s="4">
        <v>0.3</v>
      </c>
    </row>
    <row r="51" spans="2:8">
      <c r="B51" s="1" t="s">
        <v>2401</v>
      </c>
      <c r="C51" s="14" t="s">
        <v>138</v>
      </c>
      <c r="D51" s="1" t="s">
        <v>288</v>
      </c>
      <c r="E51" s="1" t="s">
        <v>551</v>
      </c>
      <c r="F51" s="4">
        <v>107142</v>
      </c>
      <c r="G51" s="4">
        <v>497.84</v>
      </c>
      <c r="H51" s="4">
        <v>0.15</v>
      </c>
    </row>
    <row r="52" spans="2:8">
      <c r="B52" s="2" t="s">
        <v>216</v>
      </c>
      <c r="C52" s="15"/>
      <c r="D52" s="2"/>
      <c r="E52" s="2"/>
      <c r="F52" s="10"/>
      <c r="G52" s="245">
        <f>SUM(G17:G51)</f>
        <v>258430.27</v>
      </c>
      <c r="H52" s="245">
        <f>SUM(H17:H51)</f>
        <v>76.11</v>
      </c>
    </row>
    <row r="53" spans="2:8">
      <c r="B53" s="6" t="s">
        <v>102</v>
      </c>
      <c r="C53" s="7" t="s">
        <v>103</v>
      </c>
      <c r="D53" s="6" t="s">
        <v>104</v>
      </c>
      <c r="E53" s="6" t="s">
        <v>105</v>
      </c>
      <c r="F53" s="8" t="s">
        <v>106</v>
      </c>
      <c r="G53" s="242" t="s">
        <v>107</v>
      </c>
      <c r="H53" s="242" t="s">
        <v>108</v>
      </c>
    </row>
    <row r="54" spans="2:8">
      <c r="B54" s="2" t="s">
        <v>109</v>
      </c>
      <c r="C54" s="14"/>
      <c r="G54" s="116"/>
      <c r="H54" s="116"/>
    </row>
    <row r="55" spans="2:8">
      <c r="B55" s="2" t="s">
        <v>110</v>
      </c>
      <c r="C55" s="14"/>
      <c r="G55" s="116"/>
      <c r="H55" s="116"/>
    </row>
    <row r="56" spans="2:8">
      <c r="B56" s="2" t="s">
        <v>111</v>
      </c>
      <c r="C56" s="14"/>
      <c r="G56" s="116"/>
      <c r="H56" s="116"/>
    </row>
    <row r="57" spans="2:8">
      <c r="B57" s="1" t="s">
        <v>335</v>
      </c>
      <c r="C57" s="14">
        <v>7.14</v>
      </c>
      <c r="D57" s="1" t="s">
        <v>113</v>
      </c>
      <c r="E57" s="1" t="s">
        <v>336</v>
      </c>
      <c r="F57" s="4">
        <v>10000000</v>
      </c>
      <c r="G57" s="116">
        <v>10091.950000000001</v>
      </c>
      <c r="H57" s="116">
        <v>2.97</v>
      </c>
    </row>
    <row r="58" spans="2:8">
      <c r="B58" s="1" t="s">
        <v>2605</v>
      </c>
      <c r="C58" s="14">
        <v>7.08</v>
      </c>
      <c r="D58" s="1" t="s">
        <v>113</v>
      </c>
      <c r="E58" s="1" t="s">
        <v>555</v>
      </c>
      <c r="F58" s="4">
        <v>5500000</v>
      </c>
      <c r="G58" s="116">
        <v>5264.19</v>
      </c>
      <c r="H58" s="116">
        <v>1.55</v>
      </c>
    </row>
    <row r="59" spans="2:8">
      <c r="B59" s="1" t="s">
        <v>2612</v>
      </c>
      <c r="C59" s="14">
        <v>6.64</v>
      </c>
      <c r="D59" s="1" t="s">
        <v>113</v>
      </c>
      <c r="E59" s="1" t="s">
        <v>687</v>
      </c>
      <c r="F59" s="4">
        <v>1500000</v>
      </c>
      <c r="G59" s="116">
        <v>1503.9</v>
      </c>
      <c r="H59" s="116">
        <v>0.44</v>
      </c>
    </row>
    <row r="60" spans="2:8">
      <c r="B60" s="1" t="s">
        <v>688</v>
      </c>
      <c r="C60" s="14">
        <v>7.41</v>
      </c>
      <c r="D60" s="1" t="s">
        <v>113</v>
      </c>
      <c r="E60" s="1" t="s">
        <v>689</v>
      </c>
      <c r="F60" s="4">
        <v>1000000</v>
      </c>
      <c r="G60" s="116">
        <v>1016.29</v>
      </c>
      <c r="H60" s="116">
        <v>0.3</v>
      </c>
    </row>
    <row r="61" spans="2:8">
      <c r="B61" s="1" t="s">
        <v>556</v>
      </c>
      <c r="C61" s="14">
        <v>6.83</v>
      </c>
      <c r="D61" s="1" t="s">
        <v>113</v>
      </c>
      <c r="E61" s="1" t="s">
        <v>557</v>
      </c>
      <c r="F61" s="4">
        <v>500000</v>
      </c>
      <c r="G61" s="116">
        <v>502.62</v>
      </c>
      <c r="H61" s="116">
        <v>0.15</v>
      </c>
    </row>
    <row r="62" spans="2:8">
      <c r="B62" s="1" t="s">
        <v>337</v>
      </c>
      <c r="C62" s="14">
        <v>7.09</v>
      </c>
      <c r="D62" s="1" t="s">
        <v>113</v>
      </c>
      <c r="E62" s="1" t="s">
        <v>338</v>
      </c>
      <c r="F62" s="4">
        <v>444100</v>
      </c>
      <c r="G62" s="116">
        <v>446.39</v>
      </c>
      <c r="H62" s="116">
        <v>0.13</v>
      </c>
    </row>
    <row r="63" spans="2:8">
      <c r="B63" s="1" t="s">
        <v>690</v>
      </c>
      <c r="C63" s="14">
        <v>7.39</v>
      </c>
      <c r="D63" s="1" t="s">
        <v>113</v>
      </c>
      <c r="E63" s="1" t="s">
        <v>691</v>
      </c>
      <c r="F63" s="4">
        <v>266700</v>
      </c>
      <c r="G63" s="116">
        <v>270.08</v>
      </c>
      <c r="H63" s="116">
        <v>0.08</v>
      </c>
    </row>
    <row r="64" spans="2:8">
      <c r="B64" s="1" t="s">
        <v>692</v>
      </c>
      <c r="C64" s="14">
        <v>7.46</v>
      </c>
      <c r="D64" s="1" t="s">
        <v>113</v>
      </c>
      <c r="E64" s="1" t="s">
        <v>693</v>
      </c>
      <c r="F64" s="4">
        <v>200000</v>
      </c>
      <c r="G64" s="116">
        <v>203.26</v>
      </c>
      <c r="H64" s="116">
        <v>0.06</v>
      </c>
    </row>
    <row r="65" spans="2:8">
      <c r="B65" s="1" t="s">
        <v>694</v>
      </c>
      <c r="C65" s="14">
        <v>7.41</v>
      </c>
      <c r="D65" s="1" t="s">
        <v>113</v>
      </c>
      <c r="E65" s="1" t="s">
        <v>695</v>
      </c>
      <c r="F65" s="4">
        <v>89600</v>
      </c>
      <c r="G65" s="116">
        <v>96.61</v>
      </c>
      <c r="H65" s="116">
        <v>0.03</v>
      </c>
    </row>
    <row r="66" spans="2:8">
      <c r="B66" s="1" t="s">
        <v>696</v>
      </c>
      <c r="C66" s="14">
        <v>7.4</v>
      </c>
      <c r="D66" s="1" t="s">
        <v>113</v>
      </c>
      <c r="E66" s="1" t="s">
        <v>697</v>
      </c>
      <c r="F66" s="4">
        <v>73000</v>
      </c>
      <c r="G66" s="116">
        <v>79.430000000000007</v>
      </c>
      <c r="H66" s="116">
        <v>0.02</v>
      </c>
    </row>
    <row r="67" spans="2:8">
      <c r="B67" s="1" t="s">
        <v>698</v>
      </c>
      <c r="C67" s="14">
        <v>6.88</v>
      </c>
      <c r="D67" s="1" t="s">
        <v>113</v>
      </c>
      <c r="E67" s="1" t="s">
        <v>699</v>
      </c>
      <c r="F67" s="4">
        <v>75500</v>
      </c>
      <c r="G67" s="116">
        <v>76.09</v>
      </c>
      <c r="H67" s="116">
        <v>0.02</v>
      </c>
    </row>
    <row r="68" spans="2:8">
      <c r="B68" s="1" t="s">
        <v>700</v>
      </c>
      <c r="C68" s="14">
        <v>7.28</v>
      </c>
      <c r="D68" s="1" t="s">
        <v>113</v>
      </c>
      <c r="E68" s="1" t="s">
        <v>701</v>
      </c>
      <c r="F68" s="4">
        <v>48500</v>
      </c>
      <c r="G68" s="116">
        <v>49.43</v>
      </c>
      <c r="H68" s="116">
        <v>0.01</v>
      </c>
    </row>
    <row r="69" spans="2:8">
      <c r="B69" s="1" t="s">
        <v>343</v>
      </c>
      <c r="C69" s="14">
        <v>7.24</v>
      </c>
      <c r="D69" s="1" t="s">
        <v>113</v>
      </c>
      <c r="E69" s="1" t="s">
        <v>344</v>
      </c>
      <c r="F69" s="4">
        <v>29200</v>
      </c>
      <c r="G69" s="116">
        <v>29.22</v>
      </c>
      <c r="H69" s="116">
        <v>0.01</v>
      </c>
    </row>
    <row r="70" spans="2:8">
      <c r="B70" s="1" t="s">
        <v>702</v>
      </c>
      <c r="C70" s="14">
        <v>7.36</v>
      </c>
      <c r="D70" s="1" t="s">
        <v>113</v>
      </c>
      <c r="E70" s="1" t="s">
        <v>703</v>
      </c>
      <c r="F70" s="4">
        <v>31600</v>
      </c>
      <c r="G70" s="116">
        <v>28.73</v>
      </c>
      <c r="H70" s="116">
        <v>0.01</v>
      </c>
    </row>
    <row r="71" spans="2:8">
      <c r="B71" s="1" t="s">
        <v>704</v>
      </c>
      <c r="C71" s="14">
        <v>7.4</v>
      </c>
      <c r="D71" s="1" t="s">
        <v>113</v>
      </c>
      <c r="E71" s="1" t="s">
        <v>705</v>
      </c>
      <c r="F71" s="4">
        <v>13000</v>
      </c>
      <c r="G71" s="116">
        <v>12.96</v>
      </c>
      <c r="H71" s="116">
        <v>0</v>
      </c>
    </row>
    <row r="72" spans="2:8">
      <c r="B72" s="1" t="s">
        <v>706</v>
      </c>
      <c r="C72" s="14">
        <v>7.35</v>
      </c>
      <c r="D72" s="1" t="s">
        <v>113</v>
      </c>
      <c r="E72" s="1" t="s">
        <v>707</v>
      </c>
      <c r="F72" s="4">
        <v>2000</v>
      </c>
      <c r="G72" s="116">
        <v>1.88</v>
      </c>
      <c r="H72" s="116">
        <v>0</v>
      </c>
    </row>
    <row r="73" spans="2:8">
      <c r="B73" s="2" t="s">
        <v>115</v>
      </c>
      <c r="C73" s="15"/>
      <c r="D73" s="2"/>
      <c r="E73" s="2"/>
      <c r="F73" s="10"/>
      <c r="G73" s="245">
        <f>SUM(G57:G72)</f>
        <v>19673.030000000002</v>
      </c>
      <c r="H73" s="245">
        <f>SUM(H57:H72)</f>
        <v>5.7799999999999994</v>
      </c>
    </row>
    <row r="74" spans="2:8">
      <c r="B74" s="2" t="s">
        <v>116</v>
      </c>
      <c r="C74" s="14"/>
      <c r="G74" s="116"/>
      <c r="H74" s="116"/>
    </row>
    <row r="75" spans="2:8">
      <c r="B75" s="1" t="s">
        <v>1810</v>
      </c>
      <c r="C75" s="14">
        <v>10.69</v>
      </c>
      <c r="D75" s="1" t="s">
        <v>708</v>
      </c>
      <c r="E75" s="1" t="s">
        <v>709</v>
      </c>
      <c r="F75" s="4">
        <v>700</v>
      </c>
      <c r="G75" s="116">
        <v>5980.15</v>
      </c>
      <c r="H75" s="116">
        <v>1.76</v>
      </c>
    </row>
    <row r="76" spans="2:8">
      <c r="B76" s="1" t="s">
        <v>1797</v>
      </c>
      <c r="C76" s="14">
        <v>7.67</v>
      </c>
      <c r="D76" s="1" t="s">
        <v>117</v>
      </c>
      <c r="E76" s="1" t="s">
        <v>710</v>
      </c>
      <c r="F76" s="4">
        <v>250</v>
      </c>
      <c r="G76" s="116">
        <v>2576.92</v>
      </c>
      <c r="H76" s="116">
        <v>0.76</v>
      </c>
    </row>
    <row r="77" spans="2:8">
      <c r="B77" s="1" t="s">
        <v>1301</v>
      </c>
      <c r="C77" s="14">
        <v>7.45</v>
      </c>
      <c r="D77" s="1" t="s">
        <v>117</v>
      </c>
      <c r="E77" s="1" t="s">
        <v>711</v>
      </c>
      <c r="F77" s="4">
        <v>250</v>
      </c>
      <c r="G77" s="116">
        <v>2510.81</v>
      </c>
      <c r="H77" s="116">
        <v>0.74</v>
      </c>
    </row>
    <row r="78" spans="2:8">
      <c r="B78" s="1" t="s">
        <v>1283</v>
      </c>
      <c r="C78" s="14">
        <v>7.86</v>
      </c>
      <c r="D78" s="1" t="s">
        <v>117</v>
      </c>
      <c r="E78" s="1" t="s">
        <v>712</v>
      </c>
      <c r="F78" s="4">
        <v>250</v>
      </c>
      <c r="G78" s="116">
        <v>2502.5700000000002</v>
      </c>
      <c r="H78" s="116">
        <v>0.74</v>
      </c>
    </row>
    <row r="79" spans="2:8">
      <c r="B79" s="1" t="s">
        <v>713</v>
      </c>
      <c r="C79" s="14">
        <v>7.45</v>
      </c>
      <c r="D79" s="1" t="s">
        <v>356</v>
      </c>
      <c r="E79" s="1" t="s">
        <v>714</v>
      </c>
      <c r="F79" s="4">
        <v>250</v>
      </c>
      <c r="G79" s="116">
        <v>2501.4899999999998</v>
      </c>
      <c r="H79" s="116">
        <v>0.74</v>
      </c>
    </row>
    <row r="80" spans="2:8">
      <c r="B80" s="1" t="s">
        <v>1305</v>
      </c>
      <c r="C80" s="14">
        <v>7.42</v>
      </c>
      <c r="D80" s="1" t="s">
        <v>117</v>
      </c>
      <c r="E80" s="1" t="s">
        <v>715</v>
      </c>
      <c r="F80" s="4">
        <v>250</v>
      </c>
      <c r="G80" s="116">
        <v>2464.7800000000002</v>
      </c>
      <c r="H80" s="116">
        <v>0.73</v>
      </c>
    </row>
    <row r="81" spans="2:8">
      <c r="B81" s="1" t="s">
        <v>2410</v>
      </c>
      <c r="C81" s="14">
        <v>7.77</v>
      </c>
      <c r="D81" s="1" t="s">
        <v>117</v>
      </c>
      <c r="E81" s="1" t="s">
        <v>716</v>
      </c>
      <c r="F81" s="4">
        <v>250</v>
      </c>
      <c r="G81" s="116">
        <v>2442.94</v>
      </c>
      <c r="H81" s="116">
        <v>0.72</v>
      </c>
    </row>
    <row r="82" spans="2:8">
      <c r="B82" s="1" t="s">
        <v>1029</v>
      </c>
      <c r="C82" s="14">
        <v>7.7</v>
      </c>
      <c r="D82" s="1" t="s">
        <v>117</v>
      </c>
      <c r="E82" s="1" t="s">
        <v>347</v>
      </c>
      <c r="F82" s="4">
        <v>250</v>
      </c>
      <c r="G82" s="116">
        <v>2429.3000000000002</v>
      </c>
      <c r="H82" s="116">
        <v>0.72</v>
      </c>
    </row>
    <row r="83" spans="2:8">
      <c r="B83" s="1" t="s">
        <v>1028</v>
      </c>
      <c r="C83" s="14">
        <v>7.72</v>
      </c>
      <c r="D83" s="1" t="s">
        <v>117</v>
      </c>
      <c r="E83" s="1" t="s">
        <v>349</v>
      </c>
      <c r="F83" s="4">
        <v>250</v>
      </c>
      <c r="G83" s="116">
        <v>2393.2800000000002</v>
      </c>
      <c r="H83" s="116">
        <v>0.7</v>
      </c>
    </row>
    <row r="84" spans="2:8">
      <c r="B84" s="1" t="s">
        <v>1027</v>
      </c>
      <c r="C84" s="14">
        <v>7.97</v>
      </c>
      <c r="D84" s="1" t="s">
        <v>717</v>
      </c>
      <c r="E84" s="1" t="s">
        <v>718</v>
      </c>
      <c r="F84" s="4">
        <v>220</v>
      </c>
      <c r="G84" s="116">
        <v>2105.06</v>
      </c>
      <c r="H84" s="116">
        <v>0.62</v>
      </c>
    </row>
    <row r="85" spans="2:8">
      <c r="B85" s="1" t="s">
        <v>2443</v>
      </c>
      <c r="C85" s="14">
        <v>7.68</v>
      </c>
      <c r="D85" s="1" t="s">
        <v>117</v>
      </c>
      <c r="E85" s="1" t="s">
        <v>719</v>
      </c>
      <c r="F85" s="4">
        <v>150</v>
      </c>
      <c r="G85" s="116">
        <v>1512.87</v>
      </c>
      <c r="H85" s="116">
        <v>0.45</v>
      </c>
    </row>
    <row r="86" spans="2:8">
      <c r="B86" s="1" t="s">
        <v>1814</v>
      </c>
      <c r="C86" s="14">
        <v>7.87</v>
      </c>
      <c r="D86" s="1" t="s">
        <v>720</v>
      </c>
      <c r="E86" s="1" t="s">
        <v>721</v>
      </c>
      <c r="F86" s="4">
        <v>60</v>
      </c>
      <c r="G86" s="116">
        <v>596.69000000000005</v>
      </c>
      <c r="H86" s="116">
        <v>0.18</v>
      </c>
    </row>
    <row r="87" spans="2:8">
      <c r="B87" s="1" t="s">
        <v>2444</v>
      </c>
      <c r="C87" s="14">
        <v>7.53</v>
      </c>
      <c r="D87" s="1" t="s">
        <v>117</v>
      </c>
      <c r="E87" s="1" t="s">
        <v>722</v>
      </c>
      <c r="F87" s="4">
        <v>50</v>
      </c>
      <c r="G87" s="116">
        <v>500.06</v>
      </c>
      <c r="H87" s="116">
        <v>0.15</v>
      </c>
    </row>
    <row r="88" spans="2:8">
      <c r="B88" s="1" t="s">
        <v>2445</v>
      </c>
      <c r="C88" s="14">
        <v>7.47</v>
      </c>
      <c r="D88" s="1" t="s">
        <v>356</v>
      </c>
      <c r="E88" s="1" t="s">
        <v>358</v>
      </c>
      <c r="F88" s="4">
        <v>250</v>
      </c>
      <c r="G88" s="116">
        <v>491.61</v>
      </c>
      <c r="H88" s="116">
        <v>0.14000000000000001</v>
      </c>
    </row>
    <row r="89" spans="2:8">
      <c r="B89" s="1" t="s">
        <v>723</v>
      </c>
      <c r="C89" s="14">
        <v>7.4</v>
      </c>
      <c r="D89" s="1" t="s">
        <v>117</v>
      </c>
      <c r="E89" s="1" t="s">
        <v>724</v>
      </c>
      <c r="F89" s="4">
        <v>49</v>
      </c>
      <c r="G89" s="116">
        <v>486.72</v>
      </c>
      <c r="H89" s="116">
        <v>0.14000000000000001</v>
      </c>
    </row>
    <row r="90" spans="2:8">
      <c r="B90" s="1" t="s">
        <v>1822</v>
      </c>
      <c r="C90" s="14">
        <v>7.68</v>
      </c>
      <c r="D90" s="1" t="s">
        <v>117</v>
      </c>
      <c r="E90" s="1" t="s">
        <v>725</v>
      </c>
      <c r="F90" s="4">
        <v>40</v>
      </c>
      <c r="G90" s="116">
        <v>389.02</v>
      </c>
      <c r="H90" s="116">
        <v>0.11</v>
      </c>
    </row>
    <row r="91" spans="2:8">
      <c r="B91" s="1" t="s">
        <v>1823</v>
      </c>
      <c r="C91" s="14">
        <v>7.5</v>
      </c>
      <c r="D91" s="1" t="s">
        <v>117</v>
      </c>
      <c r="E91" s="1" t="s">
        <v>726</v>
      </c>
      <c r="F91" s="4">
        <v>40</v>
      </c>
      <c r="G91" s="116">
        <v>385.39</v>
      </c>
      <c r="H91" s="116">
        <v>0.11</v>
      </c>
    </row>
    <row r="92" spans="2:8">
      <c r="B92" s="2" t="s">
        <v>118</v>
      </c>
      <c r="C92" s="15"/>
      <c r="D92" s="2"/>
      <c r="E92" s="2"/>
      <c r="F92" s="10"/>
      <c r="G92" s="245">
        <f>SUM(G75:G91)</f>
        <v>32269.659999999996</v>
      </c>
      <c r="H92" s="245">
        <f>SUM(H75:H91)</f>
        <v>9.51</v>
      </c>
    </row>
    <row r="93" spans="2:8">
      <c r="B93" s="2" t="s">
        <v>119</v>
      </c>
      <c r="C93" s="14"/>
      <c r="G93" s="116"/>
      <c r="H93" s="116"/>
    </row>
    <row r="94" spans="2:8">
      <c r="B94" s="1" t="s">
        <v>1328</v>
      </c>
      <c r="C94" s="14">
        <v>7.46</v>
      </c>
      <c r="D94" s="1" t="s">
        <v>120</v>
      </c>
      <c r="E94" s="1" t="s">
        <v>727</v>
      </c>
      <c r="F94" s="4">
        <v>500</v>
      </c>
      <c r="G94" s="116">
        <v>2364.7399999999998</v>
      </c>
      <c r="H94" s="116">
        <v>0.7</v>
      </c>
    </row>
    <row r="95" spans="2:8">
      <c r="B95" s="1" t="s">
        <v>1194</v>
      </c>
      <c r="C95" s="14">
        <v>7.62</v>
      </c>
      <c r="D95" s="1" t="s">
        <v>120</v>
      </c>
      <c r="E95" s="1" t="s">
        <v>728</v>
      </c>
      <c r="F95" s="4">
        <v>500</v>
      </c>
      <c r="G95" s="116">
        <v>2326.6</v>
      </c>
      <c r="H95" s="116">
        <v>0.69</v>
      </c>
    </row>
    <row r="96" spans="2:8">
      <c r="B96" s="1" t="s">
        <v>729</v>
      </c>
      <c r="C96" s="14">
        <v>7.57</v>
      </c>
      <c r="D96" s="1" t="s">
        <v>123</v>
      </c>
      <c r="E96" s="1" t="s">
        <v>730</v>
      </c>
      <c r="F96" s="4">
        <v>500</v>
      </c>
      <c r="G96" s="116">
        <v>2324.63</v>
      </c>
      <c r="H96" s="116">
        <v>0.68</v>
      </c>
    </row>
    <row r="97" spans="2:8">
      <c r="B97" s="2" t="s">
        <v>124</v>
      </c>
      <c r="C97" s="9"/>
      <c r="D97" s="2"/>
      <c r="E97" s="2"/>
      <c r="F97" s="10"/>
      <c r="G97" s="245">
        <f>SUM(G94:G96)</f>
        <v>7015.97</v>
      </c>
      <c r="H97" s="245">
        <f>SUM(H94:H96)</f>
        <v>2.0699999999999998</v>
      </c>
    </row>
    <row r="98" spans="2:8" s="16" customFormat="1">
      <c r="B98" s="107" t="s">
        <v>2013</v>
      </c>
      <c r="C98" s="19"/>
      <c r="D98" s="107"/>
      <c r="E98" s="107"/>
      <c r="F98" s="108"/>
      <c r="G98" s="248"/>
      <c r="H98" s="248"/>
    </row>
    <row r="99" spans="2:8">
      <c r="B99" s="1" t="s">
        <v>10</v>
      </c>
      <c r="C99" s="14" t="s">
        <v>138</v>
      </c>
      <c r="D99" s="1" t="s">
        <v>505</v>
      </c>
      <c r="E99" s="1" t="s">
        <v>685</v>
      </c>
      <c r="F99" s="4">
        <v>74996250.187000006</v>
      </c>
      <c r="G99" s="116">
        <v>7625.92</v>
      </c>
      <c r="H99" s="116">
        <v>2.25</v>
      </c>
    </row>
    <row r="100" spans="2:8" s="16" customFormat="1">
      <c r="B100" s="107" t="s">
        <v>1330</v>
      </c>
      <c r="C100" s="19"/>
      <c r="D100" s="107"/>
      <c r="E100" s="107"/>
      <c r="F100" s="108"/>
      <c r="G100" s="248">
        <f>SUM(G99)</f>
        <v>7625.92</v>
      </c>
      <c r="H100" s="248">
        <f>SUM(H99)</f>
        <v>2.25</v>
      </c>
    </row>
    <row r="101" spans="2:8">
      <c r="B101" s="2" t="s">
        <v>566</v>
      </c>
      <c r="C101" s="9"/>
      <c r="D101" s="2"/>
      <c r="E101" s="2"/>
      <c r="F101" s="10"/>
      <c r="G101" s="245">
        <v>14749.44</v>
      </c>
      <c r="H101" s="245">
        <v>4.34</v>
      </c>
    </row>
    <row r="102" spans="2:8">
      <c r="B102" s="2" t="s">
        <v>125</v>
      </c>
      <c r="C102" s="9"/>
      <c r="D102" s="2"/>
      <c r="E102" s="2"/>
      <c r="F102" s="10"/>
      <c r="G102" s="245">
        <f>+G52+G73+G92+G97+G100+G101</f>
        <v>339764.28999999992</v>
      </c>
      <c r="H102" s="245">
        <f>+H52+H73+H92+H97+H100+H101</f>
        <v>100.06</v>
      </c>
    </row>
    <row r="103" spans="2:8">
      <c r="B103" s="2" t="s">
        <v>126</v>
      </c>
      <c r="C103" s="9"/>
      <c r="D103" s="2"/>
      <c r="E103" s="2"/>
      <c r="F103" s="10"/>
      <c r="G103" s="245">
        <f>+G104-G102</f>
        <v>-210.54523349989904</v>
      </c>
      <c r="H103" s="245">
        <f>+H104-H102</f>
        <v>-6.0000000000002274E-2</v>
      </c>
    </row>
    <row r="104" spans="2:8">
      <c r="B104" s="2" t="s">
        <v>127</v>
      </c>
      <c r="C104" s="9"/>
      <c r="D104" s="2"/>
      <c r="E104" s="2"/>
      <c r="F104" s="10"/>
      <c r="G104" s="245">
        <v>339553.74476650002</v>
      </c>
      <c r="H104" s="245">
        <v>100</v>
      </c>
    </row>
    <row r="105" spans="2:8">
      <c r="B105" s="1" t="s">
        <v>128</v>
      </c>
      <c r="G105" s="116"/>
      <c r="H105" s="116"/>
    </row>
    <row r="106" spans="2:8">
      <c r="B106" s="1" t="s">
        <v>129</v>
      </c>
      <c r="G106" s="116"/>
      <c r="H106" s="116"/>
    </row>
    <row r="107" spans="2:8">
      <c r="B107" s="2" t="s">
        <v>2598</v>
      </c>
      <c r="G107" s="116"/>
      <c r="H107" s="116"/>
    </row>
    <row r="108" spans="2:8">
      <c r="B108" s="1" t="s">
        <v>130</v>
      </c>
      <c r="C108" s="13">
        <v>44895</v>
      </c>
      <c r="G108" s="116"/>
      <c r="H108" s="116"/>
    </row>
    <row r="109" spans="2:8" ht="25.5">
      <c r="B109" s="11" t="s">
        <v>131</v>
      </c>
      <c r="C109" s="5" t="s">
        <v>132</v>
      </c>
    </row>
    <row r="110" spans="2:8">
      <c r="B110" s="2"/>
    </row>
    <row r="111" spans="2:8">
      <c r="B111" s="2" t="s">
        <v>3261</v>
      </c>
      <c r="C111" s="5" t="s">
        <v>132</v>
      </c>
    </row>
    <row r="112" spans="2:8">
      <c r="B112" s="2" t="s">
        <v>3262</v>
      </c>
      <c r="C112" s="5" t="s">
        <v>132</v>
      </c>
    </row>
    <row r="113" spans="2:3">
      <c r="B113" s="2" t="s">
        <v>3263</v>
      </c>
      <c r="C113" s="5" t="s">
        <v>132</v>
      </c>
    </row>
    <row r="114" spans="2:3">
      <c r="B114" s="2" t="s">
        <v>731</v>
      </c>
      <c r="C114" s="9"/>
    </row>
    <row r="115" spans="2:3">
      <c r="B115" s="2" t="s">
        <v>732</v>
      </c>
      <c r="C115" s="9"/>
    </row>
    <row r="116" spans="2:3">
      <c r="B116" s="2" t="s">
        <v>733</v>
      </c>
      <c r="C116" s="9"/>
    </row>
    <row r="117" spans="2:3">
      <c r="B117" s="2" t="s">
        <v>734</v>
      </c>
      <c r="C117" s="9"/>
    </row>
    <row r="118" spans="2:3">
      <c r="B118" s="2" t="s">
        <v>735</v>
      </c>
      <c r="C118" s="9"/>
    </row>
    <row r="119" spans="2:3">
      <c r="B119" s="2" t="s">
        <v>736</v>
      </c>
      <c r="C119" s="9"/>
    </row>
    <row r="120" spans="2:3">
      <c r="B120" s="2" t="s">
        <v>737</v>
      </c>
      <c r="C120" s="9"/>
    </row>
    <row r="121" spans="2:3">
      <c r="B121" s="2" t="s">
        <v>738</v>
      </c>
      <c r="C121" s="9"/>
    </row>
    <row r="122" spans="2:3">
      <c r="B122" s="2" t="s">
        <v>739</v>
      </c>
      <c r="C122" s="9"/>
    </row>
    <row r="123" spans="2:3">
      <c r="B123" s="2" t="s">
        <v>740</v>
      </c>
      <c r="C123" s="9"/>
    </row>
    <row r="124" spans="2:3">
      <c r="B124" s="2" t="s">
        <v>741</v>
      </c>
      <c r="C124" s="9"/>
    </row>
    <row r="125" spans="2:3">
      <c r="B125" s="2" t="s">
        <v>742</v>
      </c>
      <c r="C125" s="9"/>
    </row>
    <row r="126" spans="2:3">
      <c r="B126" s="2" t="s">
        <v>2621</v>
      </c>
      <c r="C126" s="9"/>
    </row>
    <row r="127" spans="2:3">
      <c r="B127" s="2" t="s">
        <v>133</v>
      </c>
    </row>
    <row r="128" spans="2:3">
      <c r="B128" s="2" t="s">
        <v>3205</v>
      </c>
    </row>
    <row r="129" spans="2:6">
      <c r="B129" s="2" t="s">
        <v>134</v>
      </c>
    </row>
    <row r="130" spans="2:6">
      <c r="B130" s="2"/>
    </row>
    <row r="131" spans="2:6" ht="63" customHeight="1">
      <c r="B131" s="402" t="s">
        <v>1019</v>
      </c>
      <c r="C131" s="402"/>
      <c r="D131" s="402"/>
      <c r="E131" s="402"/>
      <c r="F131" s="402"/>
    </row>
    <row r="132" spans="2:6">
      <c r="B132" s="2"/>
      <c r="C132" s="9"/>
    </row>
    <row r="133" spans="2:6">
      <c r="B133" s="2"/>
    </row>
    <row r="134" spans="2:6" ht="14.25">
      <c r="B134" s="157" t="s">
        <v>2597</v>
      </c>
      <c r="C134" s="46"/>
    </row>
    <row r="135" spans="2:6" ht="25.5">
      <c r="B135" s="115" t="s">
        <v>2588</v>
      </c>
      <c r="C135" s="115" t="s">
        <v>2589</v>
      </c>
    </row>
    <row r="136" spans="2:6">
      <c r="B136" s="158" t="s">
        <v>2590</v>
      </c>
      <c r="C136" s="159">
        <v>0</v>
      </c>
    </row>
    <row r="137" spans="2:6">
      <c r="B137" s="158" t="s">
        <v>2591</v>
      </c>
      <c r="C137" s="159">
        <v>0</v>
      </c>
    </row>
    <row r="138" spans="2:6">
      <c r="B138" s="158" t="s">
        <v>2592</v>
      </c>
      <c r="C138" s="159">
        <v>4000</v>
      </c>
    </row>
    <row r="139" spans="2:6">
      <c r="B139" s="158" t="s">
        <v>2593</v>
      </c>
      <c r="C139" s="159">
        <v>0</v>
      </c>
    </row>
    <row r="140" spans="2:6">
      <c r="B140" s="158" t="s">
        <v>2594</v>
      </c>
      <c r="C140" s="159">
        <v>0</v>
      </c>
    </row>
    <row r="141" spans="2:6">
      <c r="B141" s="158" t="s">
        <v>2595</v>
      </c>
      <c r="C141" s="159">
        <v>0</v>
      </c>
    </row>
    <row r="142" spans="2:6">
      <c r="B142" s="160" t="s">
        <v>2596</v>
      </c>
      <c r="C142" s="161">
        <f>SUM(C136:C141)</f>
        <v>4000</v>
      </c>
    </row>
    <row r="145" spans="2:9" ht="15">
      <c r="B145" s="464" t="s">
        <v>3316</v>
      </c>
      <c r="C145" s="14"/>
    </row>
    <row r="146" spans="2:9">
      <c r="C146" s="14"/>
    </row>
    <row r="147" spans="2:9">
      <c r="B147" s="12" t="s">
        <v>1346</v>
      </c>
      <c r="C147" s="14"/>
    </row>
    <row r="148" spans="2:9">
      <c r="B148" s="434" t="s">
        <v>1347</v>
      </c>
      <c r="C148" s="436" t="s">
        <v>1348</v>
      </c>
      <c r="D148" s="436"/>
      <c r="E148" s="437" t="s">
        <v>1349</v>
      </c>
      <c r="F148" s="436" t="s">
        <v>1350</v>
      </c>
      <c r="I148" s="4"/>
    </row>
    <row r="149" spans="2:9" ht="21" customHeight="1">
      <c r="B149" s="435"/>
      <c r="C149" s="436"/>
      <c r="D149" s="436"/>
      <c r="E149" s="438"/>
      <c r="F149" s="436"/>
      <c r="I149" s="56"/>
    </row>
    <row r="150" spans="2:9" ht="15">
      <c r="B150" s="57" t="s">
        <v>1353</v>
      </c>
      <c r="C150" s="432" t="s">
        <v>1352</v>
      </c>
      <c r="D150" s="432"/>
      <c r="E150" s="58">
        <v>-250000000</v>
      </c>
      <c r="F150" s="59">
        <v>-0.74</v>
      </c>
      <c r="G150" s="60"/>
      <c r="I150" s="56"/>
    </row>
    <row r="151" spans="2:9">
      <c r="B151" s="12"/>
    </row>
    <row r="152" spans="2:9" s="39" customFormat="1" ht="35.1" customHeight="1">
      <c r="B152" s="463" t="s">
        <v>3310</v>
      </c>
      <c r="C152" s="433"/>
      <c r="D152" s="433"/>
      <c r="E152" s="433"/>
      <c r="F152" s="433"/>
      <c r="G152" s="1"/>
      <c r="H152" s="41"/>
    </row>
    <row r="153" spans="2:9">
      <c r="B153" s="2"/>
      <c r="C153" s="9"/>
    </row>
  </sheetData>
  <mergeCells count="10">
    <mergeCell ref="C150:D150"/>
    <mergeCell ref="B152:F152"/>
    <mergeCell ref="B148:B149"/>
    <mergeCell ref="C148:D149"/>
    <mergeCell ref="E148:E149"/>
    <mergeCell ref="F148:F149"/>
    <mergeCell ref="B1:E1"/>
    <mergeCell ref="B131:F131"/>
    <mergeCell ref="C3:C8"/>
    <mergeCell ref="D3:D8"/>
  </mergeCells>
  <hyperlinks>
    <hyperlink ref="A1" location="Index!A1" display="Index" xr:uid="{BCB03D34-19CB-4DE3-9F81-6DA6F84D46F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16532-A294-4116-BD45-76F2F9F8504E}">
  <dimension ref="A1:I134"/>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29.710937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29.710937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29.710937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29.710937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29.710937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29.710937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29.710937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29.710937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29.710937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29.710937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29.710937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29.710937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29.710937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29.710937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29.710937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29.710937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29.710937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29.710937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29.710937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29.710937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29.710937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29.710937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29.710937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29.710937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29.710937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29.710937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29.710937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29.710937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29.710937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29.710937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29.710937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29.710937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29.710937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29.710937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29.710937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29.710937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29.710937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29.710937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29.710937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29.710937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29.710937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29.710937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29.710937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29.710937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29.710937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29.710937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29.710937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29.710937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29.710937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29.710937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29.710937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29.710937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29.710937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29.710937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29.710937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29.710937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29.710937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29.710937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29.710937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29.710937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29.710937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29.710937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29.710937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0" t="s">
        <v>67</v>
      </c>
      <c r="C1" s="390"/>
      <c r="D1" s="390"/>
      <c r="E1" s="390"/>
    </row>
    <row r="2" spans="1:9" ht="13.5" thickBot="1"/>
    <row r="3" spans="1:9" s="16" customFormat="1" ht="18" customHeight="1">
      <c r="B3" s="87" t="s">
        <v>2644</v>
      </c>
      <c r="C3" s="403"/>
      <c r="D3" s="394"/>
      <c r="F3" s="17"/>
      <c r="G3" s="17"/>
      <c r="H3" s="17"/>
    </row>
    <row r="4" spans="1:9" s="16" customFormat="1" ht="18" customHeight="1">
      <c r="B4" s="90" t="s">
        <v>2645</v>
      </c>
      <c r="C4" s="404"/>
      <c r="D4" s="395"/>
      <c r="F4" s="17"/>
      <c r="G4" s="17"/>
      <c r="H4" s="17"/>
    </row>
    <row r="5" spans="1:9" s="16" customFormat="1" ht="18" customHeight="1">
      <c r="B5" s="176" t="s">
        <v>1081</v>
      </c>
      <c r="C5" s="404"/>
      <c r="D5" s="395"/>
      <c r="F5" s="17"/>
      <c r="G5" s="17"/>
      <c r="H5" s="17"/>
    </row>
    <row r="6" spans="1:9" s="16" customFormat="1" ht="18" customHeight="1">
      <c r="B6" s="176" t="s">
        <v>2639</v>
      </c>
      <c r="C6" s="404"/>
      <c r="D6" s="395"/>
      <c r="F6" s="17"/>
      <c r="G6" s="17"/>
      <c r="H6" s="17"/>
    </row>
    <row r="7" spans="1:9" s="16" customFormat="1" ht="18" customHeight="1" thickBot="1">
      <c r="B7" s="91" t="s">
        <v>2646</v>
      </c>
      <c r="C7" s="405"/>
      <c r="D7" s="396"/>
      <c r="F7" s="17"/>
      <c r="G7" s="17"/>
      <c r="H7" s="17"/>
    </row>
    <row r="8" spans="1:9" s="16" customFormat="1">
      <c r="C8" s="19" t="s">
        <v>1079</v>
      </c>
      <c r="D8" s="19" t="s">
        <v>1078</v>
      </c>
      <c r="F8" s="17"/>
      <c r="G8" s="17"/>
      <c r="H8" s="17"/>
    </row>
    <row r="11" spans="1:9">
      <c r="B11" s="1" t="s">
        <v>101</v>
      </c>
    </row>
    <row r="13" spans="1:9">
      <c r="B13" s="6" t="s">
        <v>102</v>
      </c>
      <c r="C13" s="7" t="s">
        <v>103</v>
      </c>
      <c r="D13" s="6" t="s">
        <v>135</v>
      </c>
      <c r="E13" s="6" t="s">
        <v>105</v>
      </c>
      <c r="F13" s="8" t="s">
        <v>106</v>
      </c>
      <c r="G13" s="8" t="s">
        <v>107</v>
      </c>
      <c r="H13" s="8" t="s">
        <v>108</v>
      </c>
      <c r="I13" s="2" t="s">
        <v>136</v>
      </c>
    </row>
    <row r="14" spans="1:9">
      <c r="B14" s="2" t="s">
        <v>137</v>
      </c>
      <c r="C14" s="14"/>
    </row>
    <row r="15" spans="1:9">
      <c r="B15" s="2" t="s">
        <v>110</v>
      </c>
      <c r="C15" s="14"/>
    </row>
    <row r="16" spans="1:9">
      <c r="B16" s="1" t="s">
        <v>1077</v>
      </c>
      <c r="C16" s="14" t="s">
        <v>138</v>
      </c>
      <c r="D16" s="1" t="s">
        <v>139</v>
      </c>
      <c r="E16" s="1" t="s">
        <v>140</v>
      </c>
      <c r="F16" s="4">
        <v>1050000</v>
      </c>
      <c r="G16" s="4">
        <v>10005.450000000001</v>
      </c>
      <c r="H16" s="4">
        <v>6.96</v>
      </c>
    </row>
    <row r="17" spans="2:8">
      <c r="B17" s="1" t="s">
        <v>1075</v>
      </c>
      <c r="C17" s="14" t="s">
        <v>138</v>
      </c>
      <c r="D17" s="1" t="s">
        <v>142</v>
      </c>
      <c r="E17" s="1" t="s">
        <v>143</v>
      </c>
      <c r="F17" s="4">
        <v>325000</v>
      </c>
      <c r="G17" s="4">
        <v>8876.89</v>
      </c>
      <c r="H17" s="4">
        <v>6.17</v>
      </c>
    </row>
    <row r="18" spans="2:8">
      <c r="B18" s="1" t="s">
        <v>1076</v>
      </c>
      <c r="C18" s="14" t="s">
        <v>138</v>
      </c>
      <c r="D18" s="1" t="s">
        <v>139</v>
      </c>
      <c r="E18" s="1" t="s">
        <v>141</v>
      </c>
      <c r="F18" s="4">
        <v>540000</v>
      </c>
      <c r="G18" s="4">
        <v>8685.6299999999992</v>
      </c>
      <c r="H18" s="4">
        <v>6.04</v>
      </c>
    </row>
    <row r="19" spans="2:8">
      <c r="B19" s="1" t="s">
        <v>2215</v>
      </c>
      <c r="C19" s="14" t="s">
        <v>138</v>
      </c>
      <c r="D19" s="1" t="s">
        <v>144</v>
      </c>
      <c r="E19" s="1" t="s">
        <v>145</v>
      </c>
      <c r="F19" s="4">
        <v>530000</v>
      </c>
      <c r="G19" s="4">
        <v>8665.24</v>
      </c>
      <c r="H19" s="4">
        <v>6.02</v>
      </c>
    </row>
    <row r="20" spans="2:8">
      <c r="B20" s="1" t="s">
        <v>2390</v>
      </c>
      <c r="C20" s="14" t="s">
        <v>138</v>
      </c>
      <c r="D20" s="1" t="s">
        <v>154</v>
      </c>
      <c r="E20" s="1" t="s">
        <v>155</v>
      </c>
      <c r="F20" s="4">
        <v>250000</v>
      </c>
      <c r="G20" s="4">
        <v>6731.38</v>
      </c>
      <c r="H20" s="4">
        <v>4.68</v>
      </c>
    </row>
    <row r="21" spans="2:8">
      <c r="B21" s="1" t="s">
        <v>1072</v>
      </c>
      <c r="C21" s="14" t="s">
        <v>138</v>
      </c>
      <c r="D21" s="1" t="s">
        <v>139</v>
      </c>
      <c r="E21" s="1" t="s">
        <v>152</v>
      </c>
      <c r="F21" s="4">
        <v>685000</v>
      </c>
      <c r="G21" s="4">
        <v>6173.56</v>
      </c>
      <c r="H21" s="4">
        <v>4.29</v>
      </c>
    </row>
    <row r="22" spans="2:8">
      <c r="B22" s="1" t="s">
        <v>286</v>
      </c>
      <c r="C22" s="14" t="s">
        <v>138</v>
      </c>
      <c r="D22" s="1" t="s">
        <v>139</v>
      </c>
      <c r="E22" s="1" t="s">
        <v>287</v>
      </c>
      <c r="F22" s="4">
        <v>950000</v>
      </c>
      <c r="G22" s="4">
        <v>5723.28</v>
      </c>
      <c r="H22" s="4">
        <v>3.98</v>
      </c>
    </row>
    <row r="23" spans="2:8">
      <c r="B23" s="1" t="s">
        <v>1065</v>
      </c>
      <c r="C23" s="14" t="s">
        <v>138</v>
      </c>
      <c r="D23" s="1" t="s">
        <v>144</v>
      </c>
      <c r="E23" s="1" t="s">
        <v>146</v>
      </c>
      <c r="F23" s="4">
        <v>147000</v>
      </c>
      <c r="G23" s="4">
        <v>4984.4799999999996</v>
      </c>
      <c r="H23" s="4">
        <v>3.47</v>
      </c>
    </row>
    <row r="24" spans="2:8">
      <c r="B24" s="1" t="s">
        <v>2229</v>
      </c>
      <c r="C24" s="14" t="s">
        <v>138</v>
      </c>
      <c r="D24" s="1" t="s">
        <v>159</v>
      </c>
      <c r="E24" s="1" t="s">
        <v>160</v>
      </c>
      <c r="F24" s="4">
        <v>216000</v>
      </c>
      <c r="G24" s="4">
        <v>4481.68</v>
      </c>
      <c r="H24" s="4">
        <v>3.12</v>
      </c>
    </row>
    <row r="25" spans="2:8">
      <c r="B25" s="1" t="s">
        <v>2244</v>
      </c>
      <c r="C25" s="14" t="s">
        <v>138</v>
      </c>
      <c r="D25" s="1" t="s">
        <v>288</v>
      </c>
      <c r="E25" s="1" t="s">
        <v>289</v>
      </c>
      <c r="F25" s="4">
        <v>490000</v>
      </c>
      <c r="G25" s="4">
        <v>4158.88</v>
      </c>
      <c r="H25" s="4">
        <v>2.89</v>
      </c>
    </row>
    <row r="26" spans="2:8">
      <c r="B26" s="1" t="s">
        <v>2176</v>
      </c>
      <c r="C26" s="14" t="s">
        <v>138</v>
      </c>
      <c r="D26" s="1" t="s">
        <v>139</v>
      </c>
      <c r="E26" s="1" t="s">
        <v>322</v>
      </c>
      <c r="F26" s="4">
        <v>1900000</v>
      </c>
      <c r="G26" s="4">
        <v>2914.6</v>
      </c>
      <c r="H26" s="4">
        <v>2.0299999999999998</v>
      </c>
    </row>
    <row r="27" spans="2:8">
      <c r="B27" s="1" t="s">
        <v>1052</v>
      </c>
      <c r="C27" s="14" t="s">
        <v>138</v>
      </c>
      <c r="D27" s="1" t="s">
        <v>139</v>
      </c>
      <c r="E27" s="1" t="s">
        <v>149</v>
      </c>
      <c r="F27" s="4">
        <v>140000</v>
      </c>
      <c r="G27" s="4">
        <v>2725.87</v>
      </c>
      <c r="H27" s="4">
        <v>1.9</v>
      </c>
    </row>
    <row r="28" spans="2:8">
      <c r="B28" s="1" t="s">
        <v>1056</v>
      </c>
      <c r="C28" s="14" t="s">
        <v>138</v>
      </c>
      <c r="D28" s="1" t="s">
        <v>187</v>
      </c>
      <c r="E28" s="1" t="s">
        <v>188</v>
      </c>
      <c r="F28" s="4">
        <v>65000</v>
      </c>
      <c r="G28" s="4">
        <v>2616.58</v>
      </c>
      <c r="H28" s="4">
        <v>1.82</v>
      </c>
    </row>
    <row r="29" spans="2:8">
      <c r="B29" s="1" t="s">
        <v>2220</v>
      </c>
      <c r="C29" s="14" t="s">
        <v>138</v>
      </c>
      <c r="D29" s="1" t="s">
        <v>174</v>
      </c>
      <c r="E29" s="1" t="s">
        <v>295</v>
      </c>
      <c r="F29" s="4">
        <v>250000</v>
      </c>
      <c r="G29" s="4">
        <v>2615.13</v>
      </c>
      <c r="H29" s="4">
        <v>1.82</v>
      </c>
    </row>
    <row r="30" spans="2:8">
      <c r="B30" s="1" t="s">
        <v>1074</v>
      </c>
      <c r="C30" s="14" t="s">
        <v>138</v>
      </c>
      <c r="D30" s="1" t="s">
        <v>147</v>
      </c>
      <c r="E30" s="1" t="s">
        <v>148</v>
      </c>
      <c r="F30" s="4">
        <v>700000</v>
      </c>
      <c r="G30" s="4">
        <v>2380</v>
      </c>
      <c r="H30" s="4">
        <v>1.65</v>
      </c>
    </row>
    <row r="31" spans="2:8">
      <c r="B31" s="1" t="s">
        <v>2249</v>
      </c>
      <c r="C31" s="14" t="s">
        <v>138</v>
      </c>
      <c r="D31" s="1" t="s">
        <v>174</v>
      </c>
      <c r="E31" s="1" t="s">
        <v>520</v>
      </c>
      <c r="F31" s="4">
        <v>203000</v>
      </c>
      <c r="G31" s="4">
        <v>2313.4899999999998</v>
      </c>
      <c r="H31" s="4">
        <v>1.61</v>
      </c>
    </row>
    <row r="32" spans="2:8">
      <c r="B32" s="1" t="s">
        <v>2168</v>
      </c>
      <c r="C32" s="14" t="s">
        <v>138</v>
      </c>
      <c r="D32" s="1" t="s">
        <v>274</v>
      </c>
      <c r="E32" s="1" t="s">
        <v>299</v>
      </c>
      <c r="F32" s="4">
        <v>1300000</v>
      </c>
      <c r="G32" s="4">
        <v>2238.6</v>
      </c>
      <c r="H32" s="4">
        <v>1.56</v>
      </c>
    </row>
    <row r="33" spans="2:8">
      <c r="B33" s="1" t="s">
        <v>2236</v>
      </c>
      <c r="C33" s="14" t="s">
        <v>138</v>
      </c>
      <c r="D33" s="1" t="s">
        <v>172</v>
      </c>
      <c r="E33" s="1" t="s">
        <v>368</v>
      </c>
      <c r="F33" s="4">
        <v>126000</v>
      </c>
      <c r="G33" s="4">
        <v>2217.29</v>
      </c>
      <c r="H33" s="4">
        <v>1.54</v>
      </c>
    </row>
    <row r="34" spans="2:8">
      <c r="B34" s="1" t="s">
        <v>2138</v>
      </c>
      <c r="C34" s="14" t="s">
        <v>138</v>
      </c>
      <c r="D34" s="1" t="s">
        <v>198</v>
      </c>
      <c r="E34" s="1" t="s">
        <v>519</v>
      </c>
      <c r="F34" s="4">
        <v>250000</v>
      </c>
      <c r="G34" s="4">
        <v>2202.5</v>
      </c>
      <c r="H34" s="4">
        <v>1.53</v>
      </c>
    </row>
    <row r="35" spans="2:8">
      <c r="B35" s="1" t="s">
        <v>1045</v>
      </c>
      <c r="C35" s="14" t="s">
        <v>138</v>
      </c>
      <c r="D35" s="1" t="s">
        <v>185</v>
      </c>
      <c r="E35" s="1" t="s">
        <v>319</v>
      </c>
      <c r="F35" s="4">
        <v>100000</v>
      </c>
      <c r="G35" s="4">
        <v>2187.1</v>
      </c>
      <c r="H35" s="4">
        <v>1.52</v>
      </c>
    </row>
    <row r="36" spans="2:8">
      <c r="B36" s="1" t="s">
        <v>1068</v>
      </c>
      <c r="C36" s="14" t="s">
        <v>138</v>
      </c>
      <c r="D36" s="1" t="s">
        <v>172</v>
      </c>
      <c r="E36" s="1" t="s">
        <v>310</v>
      </c>
      <c r="F36" s="4">
        <v>380000</v>
      </c>
      <c r="G36" s="4">
        <v>2168.85</v>
      </c>
      <c r="H36" s="4">
        <v>1.51</v>
      </c>
    </row>
    <row r="37" spans="2:8">
      <c r="B37" s="1" t="s">
        <v>2212</v>
      </c>
      <c r="C37" s="14" t="s">
        <v>138</v>
      </c>
      <c r="D37" s="1" t="s">
        <v>147</v>
      </c>
      <c r="E37" s="1" t="s">
        <v>158</v>
      </c>
      <c r="F37" s="4">
        <v>80000</v>
      </c>
      <c r="G37" s="4">
        <v>2147.48</v>
      </c>
      <c r="H37" s="4">
        <v>1.49</v>
      </c>
    </row>
    <row r="38" spans="2:8">
      <c r="B38" s="1" t="s">
        <v>1042</v>
      </c>
      <c r="C38" s="14" t="s">
        <v>138</v>
      </c>
      <c r="D38" s="1" t="s">
        <v>274</v>
      </c>
      <c r="E38" s="1" t="s">
        <v>300</v>
      </c>
      <c r="F38" s="4">
        <v>920000</v>
      </c>
      <c r="G38" s="4">
        <v>2060.8000000000002</v>
      </c>
      <c r="H38" s="4">
        <v>1.43</v>
      </c>
    </row>
    <row r="39" spans="2:8">
      <c r="B39" s="1" t="s">
        <v>2243</v>
      </c>
      <c r="C39" s="14" t="s">
        <v>138</v>
      </c>
      <c r="D39" s="1" t="s">
        <v>206</v>
      </c>
      <c r="E39" s="1" t="s">
        <v>517</v>
      </c>
      <c r="F39" s="4">
        <v>450000</v>
      </c>
      <c r="G39" s="4">
        <v>1977.3</v>
      </c>
      <c r="H39" s="4">
        <v>1.37</v>
      </c>
    </row>
    <row r="40" spans="2:8">
      <c r="B40" s="1" t="s">
        <v>2391</v>
      </c>
      <c r="C40" s="14" t="s">
        <v>138</v>
      </c>
      <c r="D40" s="1" t="s">
        <v>163</v>
      </c>
      <c r="E40" s="1" t="s">
        <v>409</v>
      </c>
      <c r="F40" s="4">
        <v>137000</v>
      </c>
      <c r="G40" s="4">
        <v>1936.5</v>
      </c>
      <c r="H40" s="4">
        <v>1.35</v>
      </c>
    </row>
    <row r="41" spans="2:8">
      <c r="B41" s="1" t="s">
        <v>2224</v>
      </c>
      <c r="C41" s="14" t="s">
        <v>138</v>
      </c>
      <c r="D41" s="1" t="s">
        <v>191</v>
      </c>
      <c r="E41" s="1" t="s">
        <v>591</v>
      </c>
      <c r="F41" s="4">
        <v>320000</v>
      </c>
      <c r="G41" s="4">
        <v>1882.72</v>
      </c>
      <c r="H41" s="4">
        <v>1.31</v>
      </c>
    </row>
    <row r="42" spans="2:8">
      <c r="B42" s="1" t="s">
        <v>1059</v>
      </c>
      <c r="C42" s="14" t="s">
        <v>138</v>
      </c>
      <c r="D42" s="1" t="s">
        <v>150</v>
      </c>
      <c r="E42" s="1" t="s">
        <v>316</v>
      </c>
      <c r="F42" s="4">
        <v>150084</v>
      </c>
      <c r="G42" s="4">
        <v>1881.38</v>
      </c>
      <c r="H42" s="4">
        <v>1.31</v>
      </c>
    </row>
    <row r="43" spans="2:8">
      <c r="B43" s="1" t="s">
        <v>2240</v>
      </c>
      <c r="C43" s="14" t="s">
        <v>138</v>
      </c>
      <c r="D43" s="1" t="s">
        <v>211</v>
      </c>
      <c r="E43" s="1" t="s">
        <v>486</v>
      </c>
      <c r="F43" s="4">
        <v>4500</v>
      </c>
      <c r="G43" s="4">
        <v>1877.2</v>
      </c>
      <c r="H43" s="4">
        <v>1.31</v>
      </c>
    </row>
    <row r="44" spans="2:8">
      <c r="B44" s="1" t="s">
        <v>2421</v>
      </c>
      <c r="C44" s="14" t="s">
        <v>138</v>
      </c>
      <c r="D44" s="1" t="s">
        <v>206</v>
      </c>
      <c r="E44" s="1" t="s">
        <v>422</v>
      </c>
      <c r="F44" s="4">
        <v>48500</v>
      </c>
      <c r="G44" s="4">
        <v>1819.09</v>
      </c>
      <c r="H44" s="4">
        <v>1.26</v>
      </c>
    </row>
    <row r="45" spans="2:8">
      <c r="B45" s="1" t="s">
        <v>1061</v>
      </c>
      <c r="C45" s="14" t="s">
        <v>138</v>
      </c>
      <c r="D45" s="1" t="s">
        <v>206</v>
      </c>
      <c r="E45" s="1" t="s">
        <v>207</v>
      </c>
      <c r="F45" s="4">
        <v>52000</v>
      </c>
      <c r="G45" s="4">
        <v>1811.94</v>
      </c>
      <c r="H45" s="4">
        <v>1.26</v>
      </c>
    </row>
    <row r="46" spans="2:8">
      <c r="B46" s="1" t="s">
        <v>2141</v>
      </c>
      <c r="C46" s="14" t="s">
        <v>138</v>
      </c>
      <c r="D46" s="1" t="s">
        <v>250</v>
      </c>
      <c r="E46" s="1" t="s">
        <v>538</v>
      </c>
      <c r="F46" s="4">
        <v>430000</v>
      </c>
      <c r="G46" s="4">
        <v>1731.4</v>
      </c>
      <c r="H46" s="4">
        <v>1.2</v>
      </c>
    </row>
    <row r="47" spans="2:8">
      <c r="B47" s="1" t="s">
        <v>2136</v>
      </c>
      <c r="C47" s="14" t="s">
        <v>138</v>
      </c>
      <c r="D47" s="1" t="s">
        <v>274</v>
      </c>
      <c r="E47" s="1" t="s">
        <v>380</v>
      </c>
      <c r="F47" s="4">
        <v>770000</v>
      </c>
      <c r="G47" s="4">
        <v>1730.96</v>
      </c>
      <c r="H47" s="4">
        <v>1.2</v>
      </c>
    </row>
    <row r="48" spans="2:8">
      <c r="B48" s="1" t="s">
        <v>2190</v>
      </c>
      <c r="C48" s="14" t="s">
        <v>138</v>
      </c>
      <c r="D48" s="1" t="s">
        <v>191</v>
      </c>
      <c r="E48" s="1" t="s">
        <v>579</v>
      </c>
      <c r="F48" s="4">
        <v>190000</v>
      </c>
      <c r="G48" s="4">
        <v>1674.76</v>
      </c>
      <c r="H48" s="4">
        <v>1.1599999999999999</v>
      </c>
    </row>
    <row r="49" spans="2:8">
      <c r="B49" s="1" t="s">
        <v>1048</v>
      </c>
      <c r="C49" s="14" t="s">
        <v>138</v>
      </c>
      <c r="D49" s="1" t="s">
        <v>150</v>
      </c>
      <c r="E49" s="1" t="s">
        <v>318</v>
      </c>
      <c r="F49" s="4">
        <v>144765</v>
      </c>
      <c r="G49" s="4">
        <v>1666.68</v>
      </c>
      <c r="H49" s="4">
        <v>1.1599999999999999</v>
      </c>
    </row>
    <row r="50" spans="2:8">
      <c r="B50" s="1" t="s">
        <v>2446</v>
      </c>
      <c r="C50" s="14" t="s">
        <v>138</v>
      </c>
      <c r="D50" s="1" t="s">
        <v>467</v>
      </c>
      <c r="E50" s="1" t="s">
        <v>496</v>
      </c>
      <c r="F50" s="4">
        <v>195000</v>
      </c>
      <c r="G50" s="4">
        <v>1632.74</v>
      </c>
      <c r="H50" s="4">
        <v>1.1399999999999999</v>
      </c>
    </row>
    <row r="51" spans="2:8">
      <c r="B51" s="1" t="s">
        <v>2242</v>
      </c>
      <c r="C51" s="14" t="s">
        <v>138</v>
      </c>
      <c r="D51" s="1" t="s">
        <v>144</v>
      </c>
      <c r="E51" s="1" t="s">
        <v>184</v>
      </c>
      <c r="F51" s="4">
        <v>400000</v>
      </c>
      <c r="G51" s="4">
        <v>1627.6</v>
      </c>
      <c r="H51" s="4">
        <v>1.1299999999999999</v>
      </c>
    </row>
    <row r="52" spans="2:8">
      <c r="B52" s="1" t="s">
        <v>1049</v>
      </c>
      <c r="C52" s="14" t="s">
        <v>138</v>
      </c>
      <c r="D52" s="1" t="s">
        <v>196</v>
      </c>
      <c r="E52" s="1" t="s">
        <v>317</v>
      </c>
      <c r="F52" s="4">
        <v>126000</v>
      </c>
      <c r="G52" s="4">
        <v>1616.45</v>
      </c>
      <c r="H52" s="4">
        <v>1.1200000000000001</v>
      </c>
    </row>
    <row r="53" spans="2:8">
      <c r="B53" s="1" t="s">
        <v>2165</v>
      </c>
      <c r="C53" s="14" t="s">
        <v>138</v>
      </c>
      <c r="D53" s="1" t="s">
        <v>196</v>
      </c>
      <c r="E53" s="1" t="s">
        <v>197</v>
      </c>
      <c r="F53" s="4">
        <v>133144</v>
      </c>
      <c r="G53" s="4">
        <v>1612.57</v>
      </c>
      <c r="H53" s="4">
        <v>1.1200000000000001</v>
      </c>
    </row>
    <row r="54" spans="2:8">
      <c r="B54" s="1" t="s">
        <v>2447</v>
      </c>
      <c r="C54" s="14" t="s">
        <v>138</v>
      </c>
      <c r="D54" s="1" t="s">
        <v>174</v>
      </c>
      <c r="E54" s="1" t="s">
        <v>592</v>
      </c>
      <c r="F54" s="4">
        <v>74000</v>
      </c>
      <c r="G54" s="4">
        <v>1493.47</v>
      </c>
      <c r="H54" s="4">
        <v>1.04</v>
      </c>
    </row>
    <row r="55" spans="2:8">
      <c r="B55" s="1" t="s">
        <v>2148</v>
      </c>
      <c r="C55" s="14" t="s">
        <v>138</v>
      </c>
      <c r="D55" s="1" t="s">
        <v>167</v>
      </c>
      <c r="E55" s="1" t="s">
        <v>593</v>
      </c>
      <c r="F55" s="4">
        <v>50081</v>
      </c>
      <c r="G55" s="4">
        <v>1389.72</v>
      </c>
      <c r="H55" s="4">
        <v>0.97</v>
      </c>
    </row>
    <row r="56" spans="2:8">
      <c r="B56" s="1" t="s">
        <v>1054</v>
      </c>
      <c r="C56" s="14" t="s">
        <v>138</v>
      </c>
      <c r="D56" s="1" t="s">
        <v>144</v>
      </c>
      <c r="E56" s="1" t="s">
        <v>294</v>
      </c>
      <c r="F56" s="4">
        <v>120000</v>
      </c>
      <c r="G56" s="4">
        <v>1344.96</v>
      </c>
      <c r="H56" s="4">
        <v>0.94</v>
      </c>
    </row>
    <row r="57" spans="2:8">
      <c r="B57" s="1" t="s">
        <v>2207</v>
      </c>
      <c r="C57" s="14" t="s">
        <v>138</v>
      </c>
      <c r="D57" s="1" t="s">
        <v>191</v>
      </c>
      <c r="E57" s="1" t="s">
        <v>410</v>
      </c>
      <c r="F57" s="4">
        <v>80000</v>
      </c>
      <c r="G57" s="4">
        <v>1305.72</v>
      </c>
      <c r="H57" s="4">
        <v>0.91</v>
      </c>
    </row>
    <row r="58" spans="2:8">
      <c r="B58" s="1" t="s">
        <v>2448</v>
      </c>
      <c r="C58" s="14" t="s">
        <v>138</v>
      </c>
      <c r="D58" s="1" t="s">
        <v>156</v>
      </c>
      <c r="E58" s="1" t="s">
        <v>594</v>
      </c>
      <c r="F58" s="4">
        <v>85000</v>
      </c>
      <c r="G58" s="4">
        <v>1298.67</v>
      </c>
      <c r="H58" s="4">
        <v>0.9</v>
      </c>
    </row>
    <row r="59" spans="2:8">
      <c r="B59" s="1" t="s">
        <v>1057</v>
      </c>
      <c r="C59" s="14" t="s">
        <v>138</v>
      </c>
      <c r="D59" s="1" t="s">
        <v>150</v>
      </c>
      <c r="E59" s="1" t="s">
        <v>291</v>
      </c>
      <c r="F59" s="4">
        <v>40000</v>
      </c>
      <c r="G59" s="4">
        <v>1270.06</v>
      </c>
      <c r="H59" s="4">
        <v>0.88</v>
      </c>
    </row>
    <row r="60" spans="2:8">
      <c r="B60" s="1" t="s">
        <v>2237</v>
      </c>
      <c r="C60" s="14" t="s">
        <v>138</v>
      </c>
      <c r="D60" s="1" t="s">
        <v>144</v>
      </c>
      <c r="E60" s="1" t="s">
        <v>304</v>
      </c>
      <c r="F60" s="4">
        <v>102000</v>
      </c>
      <c r="G60" s="4">
        <v>1098.54</v>
      </c>
      <c r="H60" s="4">
        <v>0.76</v>
      </c>
    </row>
    <row r="61" spans="2:8">
      <c r="B61" s="1" t="s">
        <v>1067</v>
      </c>
      <c r="C61" s="14" t="s">
        <v>138</v>
      </c>
      <c r="D61" s="1" t="s">
        <v>163</v>
      </c>
      <c r="E61" s="1" t="s">
        <v>315</v>
      </c>
      <c r="F61" s="4">
        <v>41300</v>
      </c>
      <c r="G61" s="4">
        <v>1059.3499999999999</v>
      </c>
      <c r="H61" s="4">
        <v>0.74</v>
      </c>
    </row>
    <row r="62" spans="2:8">
      <c r="B62" s="1" t="s">
        <v>2441</v>
      </c>
      <c r="C62" s="14" t="s">
        <v>138</v>
      </c>
      <c r="D62" s="1" t="s">
        <v>174</v>
      </c>
      <c r="E62" s="1" t="s">
        <v>595</v>
      </c>
      <c r="F62" s="4">
        <v>71533</v>
      </c>
      <c r="G62" s="4">
        <v>878.78</v>
      </c>
      <c r="H62" s="4">
        <v>0.61</v>
      </c>
    </row>
    <row r="63" spans="2:8">
      <c r="B63" s="1" t="s">
        <v>2139</v>
      </c>
      <c r="C63" s="14" t="s">
        <v>138</v>
      </c>
      <c r="D63" s="1" t="s">
        <v>248</v>
      </c>
      <c r="E63" s="1" t="s">
        <v>371</v>
      </c>
      <c r="F63" s="4">
        <v>110000</v>
      </c>
      <c r="G63" s="4">
        <v>868.67</v>
      </c>
      <c r="H63" s="4">
        <v>0.6</v>
      </c>
    </row>
    <row r="64" spans="2:8">
      <c r="B64" s="1" t="s">
        <v>2449</v>
      </c>
      <c r="C64" s="14" t="s">
        <v>138</v>
      </c>
      <c r="D64" s="1" t="s">
        <v>174</v>
      </c>
      <c r="E64" s="1" t="s">
        <v>578</v>
      </c>
      <c r="F64" s="4">
        <v>96000</v>
      </c>
      <c r="G64" s="4">
        <v>833.28</v>
      </c>
      <c r="H64" s="4">
        <v>0.57999999999999996</v>
      </c>
    </row>
    <row r="65" spans="2:8">
      <c r="B65" s="1" t="s">
        <v>2450</v>
      </c>
      <c r="C65" s="14" t="s">
        <v>138</v>
      </c>
      <c r="D65" s="1" t="s">
        <v>139</v>
      </c>
      <c r="E65" s="1" t="s">
        <v>596</v>
      </c>
      <c r="F65" s="4">
        <v>150000</v>
      </c>
      <c r="G65" s="4">
        <v>366.38</v>
      </c>
      <c r="H65" s="4">
        <v>0.25</v>
      </c>
    </row>
    <row r="66" spans="2:8">
      <c r="B66" s="2" t="s">
        <v>2268</v>
      </c>
      <c r="C66" s="14" t="s">
        <v>138</v>
      </c>
      <c r="D66" s="1" t="s">
        <v>144</v>
      </c>
      <c r="E66" s="1" t="s">
        <v>304</v>
      </c>
      <c r="F66" s="4">
        <v>-102000</v>
      </c>
      <c r="G66" s="4">
        <v>-1107.52</v>
      </c>
      <c r="H66" s="4">
        <v>-0.77</v>
      </c>
    </row>
    <row r="67" spans="2:8">
      <c r="B67" s="2" t="s">
        <v>216</v>
      </c>
      <c r="C67" s="9"/>
      <c r="D67" s="2"/>
      <c r="E67" s="2"/>
      <c r="F67" s="10"/>
      <c r="G67" s="10">
        <f>SUM(G13:G66)</f>
        <v>137854.13000000006</v>
      </c>
      <c r="H67" s="10">
        <f>SUM(H13:H66)</f>
        <v>95.840000000000018</v>
      </c>
    </row>
    <row r="68" spans="2:8">
      <c r="B68" s="2" t="s">
        <v>217</v>
      </c>
      <c r="C68" s="9"/>
      <c r="D68" s="2"/>
      <c r="E68" s="2"/>
      <c r="F68" s="10"/>
      <c r="G68" s="10">
        <v>4574.99</v>
      </c>
      <c r="H68" s="10">
        <v>3.18</v>
      </c>
    </row>
    <row r="69" spans="2:8">
      <c r="B69" s="2" t="s">
        <v>125</v>
      </c>
      <c r="C69" s="9"/>
      <c r="D69" s="2"/>
      <c r="E69" s="2"/>
      <c r="F69" s="10"/>
      <c r="G69" s="10">
        <v>143536.63999999998</v>
      </c>
      <c r="H69" s="10">
        <v>99.79</v>
      </c>
    </row>
    <row r="70" spans="2:8">
      <c r="B70" s="2" t="s">
        <v>441</v>
      </c>
      <c r="C70" s="9"/>
      <c r="D70" s="2"/>
      <c r="E70" s="2"/>
      <c r="F70" s="10"/>
      <c r="G70" s="10">
        <v>306.15490549001515</v>
      </c>
      <c r="H70" s="10">
        <v>0.20999999999999375</v>
      </c>
    </row>
    <row r="71" spans="2:8">
      <c r="B71" s="2" t="s">
        <v>127</v>
      </c>
      <c r="C71" s="9"/>
      <c r="D71" s="2"/>
      <c r="E71" s="2"/>
      <c r="F71" s="10"/>
      <c r="G71" s="10">
        <v>143842.79490549001</v>
      </c>
      <c r="H71" s="10">
        <v>100</v>
      </c>
    </row>
    <row r="72" spans="2:8">
      <c r="B72" s="1" t="s">
        <v>128</v>
      </c>
    </row>
    <row r="73" spans="2:8">
      <c r="B73" s="1" t="s">
        <v>129</v>
      </c>
    </row>
    <row r="74" spans="2:8">
      <c r="B74" s="1" t="s">
        <v>130</v>
      </c>
      <c r="C74" s="13">
        <v>44895</v>
      </c>
    </row>
    <row r="75" spans="2:8" ht="25.5">
      <c r="B75" s="11" t="s">
        <v>131</v>
      </c>
      <c r="C75" s="5" t="s">
        <v>132</v>
      </c>
    </row>
    <row r="76" spans="2:8">
      <c r="B76" s="2"/>
    </row>
    <row r="77" spans="2:8">
      <c r="B77" s="2" t="s">
        <v>3261</v>
      </c>
      <c r="C77" s="5" t="s">
        <v>132</v>
      </c>
    </row>
    <row r="78" spans="2:8">
      <c r="B78" s="2" t="s">
        <v>3262</v>
      </c>
      <c r="C78" s="5" t="s">
        <v>132</v>
      </c>
    </row>
    <row r="79" spans="2:8">
      <c r="B79" s="2" t="s">
        <v>3263</v>
      </c>
      <c r="C79" s="5" t="s">
        <v>132</v>
      </c>
    </row>
    <row r="80" spans="2:8">
      <c r="B80" s="2" t="s">
        <v>597</v>
      </c>
      <c r="C80" s="9"/>
    </row>
    <row r="81" spans="2:3">
      <c r="B81" s="2" t="s">
        <v>598</v>
      </c>
      <c r="C81" s="9"/>
    </row>
    <row r="82" spans="2:3">
      <c r="B82" s="2" t="s">
        <v>599</v>
      </c>
      <c r="C82" s="9"/>
    </row>
    <row r="83" spans="2:3">
      <c r="B83" s="2" t="s">
        <v>600</v>
      </c>
      <c r="C83" s="9"/>
    </row>
    <row r="84" spans="2:3">
      <c r="B84" s="2" t="s">
        <v>601</v>
      </c>
      <c r="C84" s="9"/>
    </row>
    <row r="85" spans="2:3">
      <c r="B85" s="2" t="s">
        <v>602</v>
      </c>
      <c r="C85" s="9"/>
    </row>
    <row r="86" spans="2:3">
      <c r="B86" s="2" t="s">
        <v>603</v>
      </c>
      <c r="C86" s="9"/>
    </row>
    <row r="87" spans="2:3">
      <c r="B87" s="2" t="s">
        <v>604</v>
      </c>
      <c r="C87" s="9"/>
    </row>
    <row r="88" spans="2:3">
      <c r="B88" s="162" t="s">
        <v>2619</v>
      </c>
      <c r="C88" s="9"/>
    </row>
    <row r="89" spans="2:3">
      <c r="B89" s="162" t="s">
        <v>133</v>
      </c>
    </row>
    <row r="90" spans="2:3">
      <c r="B90" s="162" t="s">
        <v>134</v>
      </c>
    </row>
    <row r="91" spans="2:3">
      <c r="B91" s="2"/>
      <c r="C91" s="9"/>
    </row>
    <row r="92" spans="2:3">
      <c r="B92" s="2"/>
    </row>
    <row r="95" spans="2:3" ht="14.25">
      <c r="B95" s="157" t="s">
        <v>2597</v>
      </c>
      <c r="C95" s="46"/>
    </row>
    <row r="96" spans="2:3" ht="25.5">
      <c r="B96" s="115" t="s">
        <v>2588</v>
      </c>
      <c r="C96" s="115" t="s">
        <v>2589</v>
      </c>
    </row>
    <row r="97" spans="2:6">
      <c r="B97" s="158" t="s">
        <v>2590</v>
      </c>
      <c r="C97" s="159">
        <v>800</v>
      </c>
    </row>
    <row r="98" spans="2:6">
      <c r="B98" s="158" t="s">
        <v>2591</v>
      </c>
      <c r="C98" s="159">
        <v>0</v>
      </c>
    </row>
    <row r="99" spans="2:6">
      <c r="B99" s="158" t="s">
        <v>2592</v>
      </c>
      <c r="C99" s="159">
        <v>0</v>
      </c>
    </row>
    <row r="100" spans="2:6">
      <c r="B100" s="158" t="s">
        <v>2593</v>
      </c>
      <c r="C100" s="159">
        <v>0</v>
      </c>
    </row>
    <row r="101" spans="2:6">
      <c r="B101" s="158" t="s">
        <v>2594</v>
      </c>
      <c r="C101" s="159">
        <v>0</v>
      </c>
    </row>
    <row r="102" spans="2:6">
      <c r="B102" s="158" t="s">
        <v>2595</v>
      </c>
      <c r="C102" s="159">
        <v>0</v>
      </c>
    </row>
    <row r="103" spans="2:6">
      <c r="B103" s="160" t="s">
        <v>2596</v>
      </c>
      <c r="C103" s="161">
        <f>SUM(C97:C102)</f>
        <v>800</v>
      </c>
    </row>
    <row r="106" spans="2:6" ht="15">
      <c r="B106" s="207" t="s">
        <v>2733</v>
      </c>
      <c r="C106" s="181">
        <v>44895</v>
      </c>
      <c r="D106" s="16"/>
      <c r="E106" s="16"/>
      <c r="F106" s="17"/>
    </row>
    <row r="107" spans="2:6" ht="60">
      <c r="B107" s="211" t="s">
        <v>2734</v>
      </c>
      <c r="C107" s="211" t="s">
        <v>2735</v>
      </c>
      <c r="D107" s="212" t="s">
        <v>2736</v>
      </c>
      <c r="E107" s="211" t="s">
        <v>2737</v>
      </c>
      <c r="F107" s="213" t="s">
        <v>2738</v>
      </c>
    </row>
    <row r="108" spans="2:6" ht="15">
      <c r="B108" s="35" t="s">
        <v>2864</v>
      </c>
      <c r="C108" s="182">
        <v>-102000</v>
      </c>
      <c r="D108" s="183">
        <v>1085.2001</v>
      </c>
      <c r="E108" s="214">
        <v>1085.8</v>
      </c>
      <c r="F108" s="209">
        <v>800</v>
      </c>
    </row>
    <row r="110" spans="2:6">
      <c r="B110" s="202" t="s">
        <v>3176</v>
      </c>
      <c r="C110" s="203">
        <v>7.7000000000000002E-3</v>
      </c>
    </row>
    <row r="113" spans="2:8" s="218" customFormat="1">
      <c r="B113" s="66"/>
      <c r="C113" s="203"/>
      <c r="F113" s="219"/>
      <c r="G113" s="219"/>
      <c r="H113" s="219"/>
    </row>
    <row r="114" spans="2:8" s="218" customFormat="1" ht="15">
      <c r="B114" s="184" t="s">
        <v>2887</v>
      </c>
      <c r="C114" s="204"/>
      <c r="F114" s="219"/>
      <c r="G114" s="219"/>
      <c r="H114" s="219"/>
    </row>
    <row r="115" spans="2:8" s="218" customFormat="1" ht="15.75">
      <c r="B115" s="205" t="s">
        <v>2885</v>
      </c>
      <c r="C115" s="206" t="s">
        <v>3170</v>
      </c>
      <c r="F115" s="219"/>
      <c r="G115" s="219"/>
      <c r="H115" s="219"/>
    </row>
    <row r="116" spans="2:8" s="218" customFormat="1" ht="15">
      <c r="B116" s="196" t="s">
        <v>3201</v>
      </c>
      <c r="C116" s="220">
        <v>79</v>
      </c>
      <c r="F116" s="219"/>
      <c r="G116" s="219"/>
      <c r="H116" s="219"/>
    </row>
    <row r="117" spans="2:8" s="16" customFormat="1">
      <c r="C117" s="221"/>
      <c r="F117" s="17"/>
      <c r="G117" s="17"/>
      <c r="H117" s="17"/>
    </row>
    <row r="118" spans="2:8" s="16" customFormat="1">
      <c r="C118" s="221"/>
      <c r="F118" s="17"/>
      <c r="G118" s="17"/>
      <c r="H118" s="17"/>
    </row>
    <row r="119" spans="2:8" s="218" customFormat="1" ht="15.75">
      <c r="B119" s="205" t="s">
        <v>3178</v>
      </c>
      <c r="C119" s="206" t="s">
        <v>3170</v>
      </c>
      <c r="F119" s="219"/>
      <c r="G119" s="219"/>
      <c r="H119" s="219"/>
    </row>
    <row r="120" spans="2:8" s="218" customFormat="1" ht="15">
      <c r="B120" s="196" t="s">
        <v>3201</v>
      </c>
      <c r="C120" s="220">
        <v>79</v>
      </c>
      <c r="F120" s="219"/>
      <c r="G120" s="219"/>
      <c r="H120" s="219"/>
    </row>
    <row r="121" spans="2:8" s="16" customFormat="1">
      <c r="C121" s="221"/>
      <c r="F121" s="17"/>
      <c r="G121" s="17"/>
      <c r="H121" s="17"/>
    </row>
    <row r="122" spans="2:8" s="16" customFormat="1">
      <c r="C122" s="221"/>
      <c r="F122" s="17"/>
      <c r="G122" s="17"/>
      <c r="H122" s="17"/>
    </row>
    <row r="123" spans="2:8" s="218" customFormat="1" ht="15.75">
      <c r="B123" s="222" t="s">
        <v>3161</v>
      </c>
      <c r="C123" s="206" t="s">
        <v>3172</v>
      </c>
      <c r="F123" s="219"/>
      <c r="G123" s="219"/>
      <c r="H123" s="219"/>
    </row>
    <row r="124" spans="2:8" s="218" customFormat="1" ht="15">
      <c r="B124" s="196" t="s">
        <v>3201</v>
      </c>
      <c r="C124" s="223">
        <v>59729925</v>
      </c>
      <c r="F124" s="219"/>
      <c r="G124" s="219"/>
      <c r="H124" s="219"/>
    </row>
    <row r="125" spans="2:8" ht="15.75">
      <c r="C125" s="224">
        <f>SUM(C124)</f>
        <v>59729925</v>
      </c>
    </row>
    <row r="126" spans="2:8" s="16" customFormat="1">
      <c r="C126" s="221"/>
      <c r="F126" s="17"/>
      <c r="G126" s="17"/>
      <c r="H126" s="17"/>
    </row>
    <row r="127" spans="2:8" s="16" customFormat="1">
      <c r="C127" s="221"/>
      <c r="F127" s="17"/>
      <c r="G127" s="17"/>
      <c r="H127" s="17"/>
    </row>
    <row r="128" spans="2:8" s="218" customFormat="1" ht="15.75">
      <c r="B128" s="222" t="s">
        <v>3163</v>
      </c>
      <c r="C128" s="206" t="s">
        <v>3172</v>
      </c>
      <c r="F128" s="219"/>
      <c r="G128" s="219"/>
      <c r="H128" s="219"/>
    </row>
    <row r="129" spans="2:8" s="218" customFormat="1" ht="15">
      <c r="B129" s="196" t="s">
        <v>3201</v>
      </c>
      <c r="C129" s="223">
        <v>63359596.969999999</v>
      </c>
      <c r="F129" s="219"/>
      <c r="G129" s="219"/>
      <c r="H129" s="219"/>
    </row>
    <row r="130" spans="2:8" ht="15.75">
      <c r="C130" s="224">
        <f>SUM(C129)</f>
        <v>63359596.969999999</v>
      </c>
    </row>
    <row r="131" spans="2:8" s="16" customFormat="1">
      <c r="C131" s="221"/>
      <c r="F131" s="17"/>
      <c r="G131" s="17"/>
      <c r="H131" s="17"/>
    </row>
    <row r="132" spans="2:8" s="218" customFormat="1" ht="15.75">
      <c r="B132" s="225" t="s">
        <v>3179</v>
      </c>
      <c r="C132" s="224">
        <f>+C130-C125</f>
        <v>3629671.9699999988</v>
      </c>
      <c r="F132" s="219"/>
      <c r="G132" s="219"/>
      <c r="H132" s="219"/>
    </row>
    <row r="133" spans="2:8" s="16" customFormat="1">
      <c r="C133" s="221"/>
      <c r="F133" s="17"/>
      <c r="G133" s="17"/>
      <c r="H133" s="17"/>
    </row>
    <row r="134" spans="2:8" s="16" customFormat="1">
      <c r="C134" s="221"/>
      <c r="F134" s="17"/>
      <c r="G134" s="17"/>
      <c r="H134" s="17"/>
    </row>
  </sheetData>
  <mergeCells count="3">
    <mergeCell ref="B1:E1"/>
    <mergeCell ref="C3:C7"/>
    <mergeCell ref="D3:D7"/>
  </mergeCells>
  <hyperlinks>
    <hyperlink ref="A1" location="Index!A1" display="Index" xr:uid="{041F3699-97F7-45A8-B390-48696106AA9E}"/>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B81F-083B-4CAD-8202-F9B9F1F1917A}">
  <dimension ref="A1:I81"/>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4" style="1" bestFit="1" customWidth="1"/>
    <col min="262" max="262" width="11.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4" style="1" bestFit="1" customWidth="1"/>
    <col min="518" max="518" width="11.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4" style="1" bestFit="1" customWidth="1"/>
    <col min="774" max="774" width="11.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4" style="1" bestFit="1" customWidth="1"/>
    <col min="1030" max="1030" width="11.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4" style="1" bestFit="1" customWidth="1"/>
    <col min="1286" max="1286" width="11.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4" style="1" bestFit="1" customWidth="1"/>
    <col min="1542" max="1542" width="11.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4" style="1" bestFit="1" customWidth="1"/>
    <col min="1798" max="1798" width="11.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4" style="1" bestFit="1" customWidth="1"/>
    <col min="2054" max="2054" width="11.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4" style="1" bestFit="1" customWidth="1"/>
    <col min="2310" max="2310" width="11.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4" style="1" bestFit="1" customWidth="1"/>
    <col min="2566" max="2566" width="11.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4" style="1" bestFit="1" customWidth="1"/>
    <col min="2822" max="2822" width="11.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4" style="1" bestFit="1" customWidth="1"/>
    <col min="3078" max="3078" width="11.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4" style="1" bestFit="1" customWidth="1"/>
    <col min="3334" max="3334" width="11.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4" style="1" bestFit="1" customWidth="1"/>
    <col min="3590" max="3590" width="11.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4" style="1" bestFit="1" customWidth="1"/>
    <col min="3846" max="3846" width="11.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4" style="1" bestFit="1" customWidth="1"/>
    <col min="4102" max="4102" width="11.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4" style="1" bestFit="1" customWidth="1"/>
    <col min="4358" max="4358" width="11.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4" style="1" bestFit="1" customWidth="1"/>
    <col min="4614" max="4614" width="11.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4" style="1" bestFit="1" customWidth="1"/>
    <col min="4870" max="4870" width="11.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4" style="1" bestFit="1" customWidth="1"/>
    <col min="5126" max="5126" width="11.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4" style="1" bestFit="1" customWidth="1"/>
    <col min="5382" max="5382" width="11.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4" style="1" bestFit="1" customWidth="1"/>
    <col min="5638" max="5638" width="11.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4" style="1" bestFit="1" customWidth="1"/>
    <col min="5894" max="5894" width="11.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4" style="1" bestFit="1" customWidth="1"/>
    <col min="6150" max="6150" width="11.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4" style="1" bestFit="1" customWidth="1"/>
    <col min="6406" max="6406" width="11.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4" style="1" bestFit="1" customWidth="1"/>
    <col min="6662" max="6662" width="11.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4" style="1" bestFit="1" customWidth="1"/>
    <col min="6918" max="6918" width="11.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4" style="1" bestFit="1" customWidth="1"/>
    <col min="7174" max="7174" width="11.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4" style="1" bestFit="1" customWidth="1"/>
    <col min="7430" max="7430" width="11.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4" style="1" bestFit="1" customWidth="1"/>
    <col min="7686" max="7686" width="11.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4" style="1" bestFit="1" customWidth="1"/>
    <col min="7942" max="7942" width="11.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4" style="1" bestFit="1" customWidth="1"/>
    <col min="8198" max="8198" width="11.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4" style="1" bestFit="1" customWidth="1"/>
    <col min="8454" max="8454" width="11.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4" style="1" bestFit="1" customWidth="1"/>
    <col min="8710" max="8710" width="11.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4" style="1" bestFit="1" customWidth="1"/>
    <col min="8966" max="8966" width="11.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4" style="1" bestFit="1" customWidth="1"/>
    <col min="9222" max="9222" width="11.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4" style="1" bestFit="1" customWidth="1"/>
    <col min="9478" max="9478" width="11.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4" style="1" bestFit="1" customWidth="1"/>
    <col min="9734" max="9734" width="11.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4" style="1" bestFit="1" customWidth="1"/>
    <col min="9990" max="9990" width="11.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4" style="1" bestFit="1" customWidth="1"/>
    <col min="10246" max="10246" width="11.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4" style="1" bestFit="1" customWidth="1"/>
    <col min="10502" max="10502" width="11.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4" style="1" bestFit="1" customWidth="1"/>
    <col min="10758" max="10758" width="11.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4" style="1" bestFit="1" customWidth="1"/>
    <col min="11014" max="11014" width="11.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4" style="1" bestFit="1" customWidth="1"/>
    <col min="11270" max="11270" width="11.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4" style="1" bestFit="1" customWidth="1"/>
    <col min="11526" max="11526" width="11.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4" style="1" bestFit="1" customWidth="1"/>
    <col min="11782" max="11782" width="11.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4" style="1" bestFit="1" customWidth="1"/>
    <col min="12038" max="12038" width="11.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4" style="1" bestFit="1" customWidth="1"/>
    <col min="12294" max="12294" width="11.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4" style="1" bestFit="1" customWidth="1"/>
    <col min="12550" max="12550" width="11.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4" style="1" bestFit="1" customWidth="1"/>
    <col min="12806" max="12806" width="11.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4" style="1" bestFit="1" customWidth="1"/>
    <col min="13062" max="13062" width="11.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4" style="1" bestFit="1" customWidth="1"/>
    <col min="13318" max="13318" width="11.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4" style="1" bestFit="1" customWidth="1"/>
    <col min="13574" max="13574" width="11.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4" style="1" bestFit="1" customWidth="1"/>
    <col min="13830" max="13830" width="11.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4" style="1" bestFit="1" customWidth="1"/>
    <col min="14086" max="14086" width="11.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4" style="1" bestFit="1" customWidth="1"/>
    <col min="14342" max="14342" width="11.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4" style="1" bestFit="1" customWidth="1"/>
    <col min="14598" max="14598" width="11.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4" style="1" bestFit="1" customWidth="1"/>
    <col min="14854" max="14854" width="11.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4" style="1" bestFit="1" customWidth="1"/>
    <col min="15110" max="15110" width="11.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4" style="1" bestFit="1" customWidth="1"/>
    <col min="15366" max="15366" width="11.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4" style="1" bestFit="1" customWidth="1"/>
    <col min="15622" max="15622" width="11.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4" style="1" bestFit="1" customWidth="1"/>
    <col min="15878" max="15878" width="11.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4" style="1" bestFit="1" customWidth="1"/>
    <col min="16134" max="16134" width="11.5703125" style="1" bestFit="1" customWidth="1"/>
    <col min="16135" max="16135" width="18.140625" style="1" bestFit="1" customWidth="1"/>
    <col min="16136" max="16136" width="9.140625" style="1" bestFit="1"/>
    <col min="16137" max="16384" width="9.140625" style="1"/>
  </cols>
  <sheetData>
    <row r="1" spans="1:9">
      <c r="A1" s="3" t="s">
        <v>0</v>
      </c>
      <c r="B1" s="390" t="s">
        <v>65</v>
      </c>
      <c r="C1" s="390"/>
      <c r="D1" s="390"/>
      <c r="E1" s="390"/>
    </row>
    <row r="2" spans="1:9" ht="13.5" thickBot="1"/>
    <row r="3" spans="1:9" s="16" customFormat="1" ht="15">
      <c r="B3" s="87" t="s">
        <v>2647</v>
      </c>
      <c r="C3" s="406"/>
      <c r="D3" s="394"/>
      <c r="F3" s="17"/>
      <c r="G3" s="17"/>
      <c r="H3" s="17"/>
    </row>
    <row r="4" spans="1:9" s="16" customFormat="1" ht="15">
      <c r="B4" s="90" t="s">
        <v>2648</v>
      </c>
      <c r="C4" s="407"/>
      <c r="D4" s="395"/>
      <c r="F4" s="17"/>
      <c r="G4" s="17"/>
      <c r="H4" s="17"/>
    </row>
    <row r="5" spans="1:9" s="16" customFormat="1" ht="15">
      <c r="B5" s="176" t="s">
        <v>1081</v>
      </c>
      <c r="C5" s="407"/>
      <c r="D5" s="395"/>
      <c r="F5" s="17"/>
      <c r="G5" s="17"/>
      <c r="H5" s="17"/>
    </row>
    <row r="6" spans="1:9" s="16" customFormat="1" ht="15">
      <c r="B6" s="90" t="s">
        <v>2639</v>
      </c>
      <c r="C6" s="407"/>
      <c r="D6" s="395"/>
      <c r="F6" s="17"/>
      <c r="G6" s="17"/>
      <c r="H6" s="17"/>
    </row>
    <row r="7" spans="1:9" s="16" customFormat="1" ht="30.75" thickBot="1">
      <c r="B7" s="91" t="s">
        <v>2649</v>
      </c>
      <c r="C7" s="408"/>
      <c r="D7" s="396"/>
      <c r="F7" s="17"/>
      <c r="G7" s="17"/>
      <c r="H7" s="17"/>
    </row>
    <row r="8" spans="1:9" s="16" customFormat="1">
      <c r="C8" s="19" t="s">
        <v>1079</v>
      </c>
      <c r="D8" s="19" t="s">
        <v>1078</v>
      </c>
      <c r="F8" s="17"/>
      <c r="G8" s="17"/>
      <c r="H8" s="17"/>
    </row>
    <row r="11" spans="1:9">
      <c r="B11" s="1" t="s">
        <v>101</v>
      </c>
    </row>
    <row r="13" spans="1:9">
      <c r="B13" s="6" t="s">
        <v>102</v>
      </c>
      <c r="C13" s="7" t="s">
        <v>103</v>
      </c>
      <c r="D13" s="6" t="s">
        <v>135</v>
      </c>
      <c r="E13" s="6" t="s">
        <v>105</v>
      </c>
      <c r="F13" s="8" t="s">
        <v>106</v>
      </c>
      <c r="G13" s="8" t="s">
        <v>107</v>
      </c>
      <c r="H13" s="8" t="s">
        <v>108</v>
      </c>
      <c r="I13" s="2" t="s">
        <v>136</v>
      </c>
    </row>
    <row r="14" spans="1:9">
      <c r="B14" s="2" t="s">
        <v>137</v>
      </c>
      <c r="C14" s="14"/>
    </row>
    <row r="15" spans="1:9">
      <c r="B15" s="2" t="s">
        <v>110</v>
      </c>
      <c r="C15" s="14"/>
    </row>
    <row r="16" spans="1:9">
      <c r="B16" s="1" t="s">
        <v>1077</v>
      </c>
      <c r="C16" s="14" t="s">
        <v>138</v>
      </c>
      <c r="D16" s="1" t="s">
        <v>139</v>
      </c>
      <c r="E16" s="1" t="s">
        <v>140</v>
      </c>
      <c r="F16" s="4">
        <v>3100000</v>
      </c>
      <c r="G16" s="4">
        <v>29539.9</v>
      </c>
      <c r="H16" s="4">
        <v>7.99</v>
      </c>
    </row>
    <row r="17" spans="2:8">
      <c r="B17" s="1" t="s">
        <v>1075</v>
      </c>
      <c r="C17" s="14" t="s">
        <v>138</v>
      </c>
      <c r="D17" s="1" t="s">
        <v>142</v>
      </c>
      <c r="E17" s="1" t="s">
        <v>143</v>
      </c>
      <c r="F17" s="4">
        <v>750000</v>
      </c>
      <c r="G17" s="4">
        <v>20485.13</v>
      </c>
      <c r="H17" s="4">
        <v>5.54</v>
      </c>
    </row>
    <row r="18" spans="2:8">
      <c r="B18" s="1" t="s">
        <v>2396</v>
      </c>
      <c r="C18" s="14" t="s">
        <v>138</v>
      </c>
      <c r="D18" s="1" t="s">
        <v>165</v>
      </c>
      <c r="E18" s="1" t="s">
        <v>605</v>
      </c>
      <c r="F18" s="4">
        <v>1543648</v>
      </c>
      <c r="G18" s="4">
        <v>19291.740000000002</v>
      </c>
      <c r="H18" s="4">
        <v>5.22</v>
      </c>
    </row>
    <row r="19" spans="2:8">
      <c r="B19" s="1" t="s">
        <v>286</v>
      </c>
      <c r="C19" s="14" t="s">
        <v>138</v>
      </c>
      <c r="D19" s="1" t="s">
        <v>139</v>
      </c>
      <c r="E19" s="1" t="s">
        <v>287</v>
      </c>
      <c r="F19" s="4">
        <v>3200000</v>
      </c>
      <c r="G19" s="4">
        <v>19278.400000000001</v>
      </c>
      <c r="H19" s="4">
        <v>5.22</v>
      </c>
    </row>
    <row r="20" spans="2:8">
      <c r="B20" s="1" t="s">
        <v>1076</v>
      </c>
      <c r="C20" s="14" t="s">
        <v>138</v>
      </c>
      <c r="D20" s="1" t="s">
        <v>139</v>
      </c>
      <c r="E20" s="1" t="s">
        <v>141</v>
      </c>
      <c r="F20" s="4">
        <v>1100000</v>
      </c>
      <c r="G20" s="4">
        <v>17692.95</v>
      </c>
      <c r="H20" s="4">
        <v>4.79</v>
      </c>
    </row>
    <row r="21" spans="2:8">
      <c r="B21" s="1" t="s">
        <v>2228</v>
      </c>
      <c r="C21" s="14" t="s">
        <v>138</v>
      </c>
      <c r="D21" s="1" t="s">
        <v>139</v>
      </c>
      <c r="E21" s="1" t="s">
        <v>436</v>
      </c>
      <c r="F21" s="4">
        <v>26000000</v>
      </c>
      <c r="G21" s="4">
        <v>15236</v>
      </c>
      <c r="H21" s="4">
        <v>4.12</v>
      </c>
    </row>
    <row r="22" spans="2:8">
      <c r="B22" s="1" t="s">
        <v>2187</v>
      </c>
      <c r="C22" s="14" t="s">
        <v>138</v>
      </c>
      <c r="D22" s="1" t="s">
        <v>187</v>
      </c>
      <c r="E22" s="1" t="s">
        <v>463</v>
      </c>
      <c r="F22" s="4">
        <v>4200000</v>
      </c>
      <c r="G22" s="4">
        <v>13200.6</v>
      </c>
      <c r="H22" s="4">
        <v>3.57</v>
      </c>
    </row>
    <row r="23" spans="2:8">
      <c r="B23" s="1" t="s">
        <v>2436</v>
      </c>
      <c r="C23" s="14" t="s">
        <v>138</v>
      </c>
      <c r="D23" s="1" t="s">
        <v>156</v>
      </c>
      <c r="E23" s="1" t="s">
        <v>478</v>
      </c>
      <c r="F23" s="4">
        <v>1440000</v>
      </c>
      <c r="G23" s="4">
        <v>13183.92</v>
      </c>
      <c r="H23" s="4">
        <v>3.57</v>
      </c>
    </row>
    <row r="24" spans="2:8">
      <c r="B24" s="1" t="s">
        <v>2244</v>
      </c>
      <c r="C24" s="14" t="s">
        <v>138</v>
      </c>
      <c r="D24" s="1" t="s">
        <v>288</v>
      </c>
      <c r="E24" s="1" t="s">
        <v>289</v>
      </c>
      <c r="F24" s="4">
        <v>1450000</v>
      </c>
      <c r="G24" s="4">
        <v>12306.88</v>
      </c>
      <c r="H24" s="4">
        <v>3.33</v>
      </c>
    </row>
    <row r="25" spans="2:8">
      <c r="B25" s="1" t="s">
        <v>1065</v>
      </c>
      <c r="C25" s="14" t="s">
        <v>138</v>
      </c>
      <c r="D25" s="1" t="s">
        <v>144</v>
      </c>
      <c r="E25" s="1" t="s">
        <v>146</v>
      </c>
      <c r="F25" s="4">
        <v>321885</v>
      </c>
      <c r="G25" s="4">
        <v>10914.48</v>
      </c>
      <c r="H25" s="4">
        <v>2.95</v>
      </c>
    </row>
    <row r="26" spans="2:8">
      <c r="B26" s="1" t="s">
        <v>1058</v>
      </c>
      <c r="C26" s="14" t="s">
        <v>138</v>
      </c>
      <c r="D26" s="1" t="s">
        <v>270</v>
      </c>
      <c r="E26" s="1" t="s">
        <v>313</v>
      </c>
      <c r="F26" s="4">
        <v>4000000</v>
      </c>
      <c r="G26" s="4">
        <v>10584</v>
      </c>
      <c r="H26" s="4">
        <v>2.86</v>
      </c>
    </row>
    <row r="27" spans="2:8">
      <c r="B27" s="1" t="s">
        <v>2451</v>
      </c>
      <c r="C27" s="14" t="s">
        <v>138</v>
      </c>
      <c r="D27" s="1" t="s">
        <v>163</v>
      </c>
      <c r="E27" s="1" t="s">
        <v>575</v>
      </c>
      <c r="F27" s="4">
        <v>330000</v>
      </c>
      <c r="G27" s="4">
        <v>8910.33</v>
      </c>
      <c r="H27" s="4">
        <v>2.41</v>
      </c>
    </row>
    <row r="28" spans="2:8">
      <c r="B28" s="1" t="s">
        <v>2391</v>
      </c>
      <c r="C28" s="14" t="s">
        <v>138</v>
      </c>
      <c r="D28" s="1" t="s">
        <v>163</v>
      </c>
      <c r="E28" s="1" t="s">
        <v>409</v>
      </c>
      <c r="F28" s="4">
        <v>630000</v>
      </c>
      <c r="G28" s="4">
        <v>8905.0499999999993</v>
      </c>
      <c r="H28" s="4">
        <v>2.41</v>
      </c>
    </row>
    <row r="29" spans="2:8">
      <c r="B29" s="1" t="s">
        <v>2173</v>
      </c>
      <c r="C29" s="14" t="s">
        <v>138</v>
      </c>
      <c r="D29" s="1" t="s">
        <v>248</v>
      </c>
      <c r="E29" s="1" t="s">
        <v>370</v>
      </c>
      <c r="F29" s="4">
        <v>235000</v>
      </c>
      <c r="G29" s="4">
        <v>8208.43</v>
      </c>
      <c r="H29" s="4">
        <v>2.2200000000000002</v>
      </c>
    </row>
    <row r="30" spans="2:8">
      <c r="B30" s="1" t="s">
        <v>2215</v>
      </c>
      <c r="C30" s="14" t="s">
        <v>138</v>
      </c>
      <c r="D30" s="1" t="s">
        <v>144</v>
      </c>
      <c r="E30" s="1" t="s">
        <v>145</v>
      </c>
      <c r="F30" s="4">
        <v>500000</v>
      </c>
      <c r="G30" s="4">
        <v>8174.75</v>
      </c>
      <c r="H30" s="4">
        <v>2.21</v>
      </c>
    </row>
    <row r="31" spans="2:8">
      <c r="B31" s="1" t="s">
        <v>2434</v>
      </c>
      <c r="C31" s="14" t="s">
        <v>138</v>
      </c>
      <c r="D31" s="1" t="s">
        <v>225</v>
      </c>
      <c r="E31" s="1" t="s">
        <v>226</v>
      </c>
      <c r="F31" s="4">
        <v>4500000</v>
      </c>
      <c r="G31" s="4">
        <v>8079.75</v>
      </c>
      <c r="H31" s="4">
        <v>2.19</v>
      </c>
    </row>
    <row r="32" spans="2:8">
      <c r="B32" s="1" t="s">
        <v>2452</v>
      </c>
      <c r="C32" s="14" t="s">
        <v>138</v>
      </c>
      <c r="D32" s="1" t="s">
        <v>233</v>
      </c>
      <c r="E32" s="1" t="s">
        <v>474</v>
      </c>
      <c r="F32" s="4">
        <v>2700000</v>
      </c>
      <c r="G32" s="4">
        <v>7832.7</v>
      </c>
      <c r="H32" s="4">
        <v>2.12</v>
      </c>
    </row>
    <row r="33" spans="2:8">
      <c r="B33" s="1" t="s">
        <v>1074</v>
      </c>
      <c r="C33" s="14" t="s">
        <v>138</v>
      </c>
      <c r="D33" s="1" t="s">
        <v>147</v>
      </c>
      <c r="E33" s="1" t="s">
        <v>148</v>
      </c>
      <c r="F33" s="4">
        <v>2303000</v>
      </c>
      <c r="G33" s="4">
        <v>7830.2</v>
      </c>
      <c r="H33" s="4">
        <v>2.12</v>
      </c>
    </row>
    <row r="34" spans="2:8">
      <c r="B34" s="1" t="s">
        <v>2453</v>
      </c>
      <c r="C34" s="14" t="s">
        <v>138</v>
      </c>
      <c r="D34" s="1" t="s">
        <v>154</v>
      </c>
      <c r="E34" s="1" t="s">
        <v>411</v>
      </c>
      <c r="F34" s="4">
        <v>1900000</v>
      </c>
      <c r="G34" s="4">
        <v>7345.4</v>
      </c>
      <c r="H34" s="4">
        <v>1.99</v>
      </c>
    </row>
    <row r="35" spans="2:8">
      <c r="B35" s="1" t="s">
        <v>2438</v>
      </c>
      <c r="C35" s="14" t="s">
        <v>138</v>
      </c>
      <c r="D35" s="1" t="s">
        <v>156</v>
      </c>
      <c r="E35" s="1" t="s">
        <v>231</v>
      </c>
      <c r="F35" s="4">
        <v>248577</v>
      </c>
      <c r="G35" s="4">
        <v>6888.94</v>
      </c>
      <c r="H35" s="4">
        <v>1.86</v>
      </c>
    </row>
    <row r="36" spans="2:8">
      <c r="B36" s="1" t="s">
        <v>2433</v>
      </c>
      <c r="C36" s="14" t="s">
        <v>138</v>
      </c>
      <c r="D36" s="1" t="s">
        <v>176</v>
      </c>
      <c r="E36" s="1" t="s">
        <v>228</v>
      </c>
      <c r="F36" s="4">
        <v>247628</v>
      </c>
      <c r="G36" s="4">
        <v>6590</v>
      </c>
      <c r="H36" s="4">
        <v>1.78</v>
      </c>
    </row>
    <row r="37" spans="2:8">
      <c r="B37" s="1" t="s">
        <v>1049</v>
      </c>
      <c r="C37" s="14" t="s">
        <v>138</v>
      </c>
      <c r="D37" s="1" t="s">
        <v>196</v>
      </c>
      <c r="E37" s="1" t="s">
        <v>317</v>
      </c>
      <c r="F37" s="4">
        <v>450000</v>
      </c>
      <c r="G37" s="4">
        <v>5773.05</v>
      </c>
      <c r="H37" s="4">
        <v>1.56</v>
      </c>
    </row>
    <row r="38" spans="2:8">
      <c r="B38" s="1" t="s">
        <v>2435</v>
      </c>
      <c r="C38" s="14" t="s">
        <v>138</v>
      </c>
      <c r="D38" s="1" t="s">
        <v>258</v>
      </c>
      <c r="E38" s="1" t="s">
        <v>259</v>
      </c>
      <c r="F38" s="4">
        <v>2127001</v>
      </c>
      <c r="G38" s="4">
        <v>5732.27</v>
      </c>
      <c r="H38" s="4">
        <v>1.55</v>
      </c>
    </row>
    <row r="39" spans="2:8">
      <c r="B39" s="1" t="s">
        <v>1052</v>
      </c>
      <c r="C39" s="14" t="s">
        <v>138</v>
      </c>
      <c r="D39" s="1" t="s">
        <v>139</v>
      </c>
      <c r="E39" s="1" t="s">
        <v>149</v>
      </c>
      <c r="F39" s="4">
        <v>290000</v>
      </c>
      <c r="G39" s="4">
        <v>5646.45</v>
      </c>
      <c r="H39" s="4">
        <v>1.53</v>
      </c>
    </row>
    <row r="40" spans="2:8">
      <c r="B40" s="1" t="s">
        <v>2390</v>
      </c>
      <c r="C40" s="14" t="s">
        <v>138</v>
      </c>
      <c r="D40" s="1" t="s">
        <v>154</v>
      </c>
      <c r="E40" s="1" t="s">
        <v>155</v>
      </c>
      <c r="F40" s="4">
        <v>190300</v>
      </c>
      <c r="G40" s="4">
        <v>5123.92</v>
      </c>
      <c r="H40" s="4">
        <v>1.39</v>
      </c>
    </row>
    <row r="41" spans="2:8">
      <c r="B41" s="1" t="s">
        <v>2227</v>
      </c>
      <c r="C41" s="14" t="s">
        <v>138</v>
      </c>
      <c r="D41" s="1" t="s">
        <v>174</v>
      </c>
      <c r="E41" s="1" t="s">
        <v>606</v>
      </c>
      <c r="F41" s="4">
        <v>650000</v>
      </c>
      <c r="G41" s="4">
        <v>4979.6499999999996</v>
      </c>
      <c r="H41" s="4">
        <v>1.35</v>
      </c>
    </row>
    <row r="42" spans="2:8">
      <c r="B42" s="1" t="s">
        <v>2247</v>
      </c>
      <c r="C42" s="14" t="s">
        <v>138</v>
      </c>
      <c r="D42" s="1" t="s">
        <v>206</v>
      </c>
      <c r="E42" s="1" t="s">
        <v>292</v>
      </c>
      <c r="F42" s="4">
        <v>375000</v>
      </c>
      <c r="G42" s="4">
        <v>4896</v>
      </c>
      <c r="H42" s="4">
        <v>1.32</v>
      </c>
    </row>
    <row r="43" spans="2:8">
      <c r="B43" s="1" t="s">
        <v>2229</v>
      </c>
      <c r="C43" s="14" t="s">
        <v>138</v>
      </c>
      <c r="D43" s="1" t="s">
        <v>159</v>
      </c>
      <c r="E43" s="1" t="s">
        <v>160</v>
      </c>
      <c r="F43" s="4">
        <v>235832</v>
      </c>
      <c r="G43" s="4">
        <v>4893.16</v>
      </c>
      <c r="H43" s="4">
        <v>1.32</v>
      </c>
    </row>
    <row r="44" spans="2:8">
      <c r="B44" s="1" t="s">
        <v>2203</v>
      </c>
      <c r="C44" s="14" t="s">
        <v>138</v>
      </c>
      <c r="D44" s="1" t="s">
        <v>144</v>
      </c>
      <c r="E44" s="1" t="s">
        <v>495</v>
      </c>
      <c r="F44" s="4">
        <v>150000</v>
      </c>
      <c r="G44" s="4">
        <v>4661.78</v>
      </c>
      <c r="H44" s="4">
        <v>1.26</v>
      </c>
    </row>
    <row r="45" spans="2:8">
      <c r="B45" s="1" t="s">
        <v>2454</v>
      </c>
      <c r="C45" s="14" t="s">
        <v>138</v>
      </c>
      <c r="D45" s="1" t="s">
        <v>214</v>
      </c>
      <c r="E45" s="1" t="s">
        <v>252</v>
      </c>
      <c r="F45" s="4">
        <v>2220000</v>
      </c>
      <c r="G45" s="4">
        <v>4183.59</v>
      </c>
      <c r="H45" s="4">
        <v>1.1299999999999999</v>
      </c>
    </row>
    <row r="46" spans="2:8">
      <c r="B46" s="1" t="s">
        <v>2442</v>
      </c>
      <c r="C46" s="14" t="s">
        <v>138</v>
      </c>
      <c r="D46" s="1" t="s">
        <v>150</v>
      </c>
      <c r="E46" s="1" t="s">
        <v>236</v>
      </c>
      <c r="F46" s="4">
        <v>181800</v>
      </c>
      <c r="G46" s="4">
        <v>4153.68</v>
      </c>
      <c r="H46" s="4">
        <v>1.1200000000000001</v>
      </c>
    </row>
    <row r="47" spans="2:8">
      <c r="B47" s="1" t="s">
        <v>2455</v>
      </c>
      <c r="C47" s="14" t="s">
        <v>138</v>
      </c>
      <c r="D47" s="1" t="s">
        <v>163</v>
      </c>
      <c r="E47" s="1" t="s">
        <v>232</v>
      </c>
      <c r="F47" s="4">
        <v>101000</v>
      </c>
      <c r="G47" s="4">
        <v>4136.96</v>
      </c>
      <c r="H47" s="4">
        <v>1.1200000000000001</v>
      </c>
    </row>
    <row r="48" spans="2:8">
      <c r="B48" s="1" t="s">
        <v>2441</v>
      </c>
      <c r="C48" s="14" t="s">
        <v>138</v>
      </c>
      <c r="D48" s="1" t="s">
        <v>174</v>
      </c>
      <c r="E48" s="1" t="s">
        <v>595</v>
      </c>
      <c r="F48" s="4">
        <v>334776</v>
      </c>
      <c r="G48" s="4">
        <v>4112.72</v>
      </c>
      <c r="H48" s="4">
        <v>1.1100000000000001</v>
      </c>
    </row>
    <row r="49" spans="2:8">
      <c r="B49" s="1" t="s">
        <v>2188</v>
      </c>
      <c r="C49" s="14" t="s">
        <v>138</v>
      </c>
      <c r="D49" s="1" t="s">
        <v>172</v>
      </c>
      <c r="E49" s="1" t="s">
        <v>178</v>
      </c>
      <c r="F49" s="4">
        <v>56000</v>
      </c>
      <c r="G49" s="4">
        <v>3963.12</v>
      </c>
      <c r="H49" s="4">
        <v>1.07</v>
      </c>
    </row>
    <row r="50" spans="2:8">
      <c r="B50" s="1" t="s">
        <v>2423</v>
      </c>
      <c r="C50" s="14" t="s">
        <v>138</v>
      </c>
      <c r="D50" s="1" t="s">
        <v>167</v>
      </c>
      <c r="E50" s="1" t="s">
        <v>168</v>
      </c>
      <c r="F50" s="4">
        <v>180000</v>
      </c>
      <c r="G50" s="4">
        <v>3688.02</v>
      </c>
      <c r="H50" s="4">
        <v>1</v>
      </c>
    </row>
    <row r="51" spans="2:8">
      <c r="B51" s="1" t="s">
        <v>1046</v>
      </c>
      <c r="C51" s="14" t="s">
        <v>138</v>
      </c>
      <c r="D51" s="1" t="s">
        <v>172</v>
      </c>
      <c r="E51" s="1" t="s">
        <v>173</v>
      </c>
      <c r="F51" s="4">
        <v>140000</v>
      </c>
      <c r="G51" s="4">
        <v>3588.55</v>
      </c>
      <c r="H51" s="4">
        <v>0.97</v>
      </c>
    </row>
    <row r="52" spans="2:8">
      <c r="B52" s="1" t="s">
        <v>2212</v>
      </c>
      <c r="C52" s="14" t="s">
        <v>138</v>
      </c>
      <c r="D52" s="1" t="s">
        <v>147</v>
      </c>
      <c r="E52" s="1" t="s">
        <v>158</v>
      </c>
      <c r="F52" s="4">
        <v>115000</v>
      </c>
      <c r="G52" s="4">
        <v>3087</v>
      </c>
      <c r="H52" s="4">
        <v>0.84</v>
      </c>
    </row>
    <row r="53" spans="2:8">
      <c r="B53" s="1" t="s">
        <v>2456</v>
      </c>
      <c r="C53" s="14" t="s">
        <v>138</v>
      </c>
      <c r="D53" s="1" t="s">
        <v>233</v>
      </c>
      <c r="E53" s="1" t="s">
        <v>607</v>
      </c>
      <c r="F53" s="4">
        <v>502392</v>
      </c>
      <c r="G53" s="4">
        <v>3052.53</v>
      </c>
      <c r="H53" s="4">
        <v>0.83</v>
      </c>
    </row>
    <row r="54" spans="2:8">
      <c r="B54" s="1" t="s">
        <v>2146</v>
      </c>
      <c r="C54" s="14" t="s">
        <v>138</v>
      </c>
      <c r="D54" s="1" t="s">
        <v>407</v>
      </c>
      <c r="E54" s="1" t="s">
        <v>408</v>
      </c>
      <c r="F54" s="4">
        <v>2000000</v>
      </c>
      <c r="G54" s="4">
        <v>2976</v>
      </c>
      <c r="H54" s="4">
        <v>0.81</v>
      </c>
    </row>
    <row r="55" spans="2:8">
      <c r="B55" s="1" t="s">
        <v>2437</v>
      </c>
      <c r="C55" s="14" t="s">
        <v>138</v>
      </c>
      <c r="D55" s="1" t="s">
        <v>225</v>
      </c>
      <c r="E55" s="1" t="s">
        <v>239</v>
      </c>
      <c r="F55" s="4">
        <v>550000</v>
      </c>
      <c r="G55" s="4">
        <v>2406.8000000000002</v>
      </c>
      <c r="H55" s="4">
        <v>0.65</v>
      </c>
    </row>
    <row r="56" spans="2:8">
      <c r="B56" s="1" t="s">
        <v>2394</v>
      </c>
      <c r="C56" s="14" t="s">
        <v>138</v>
      </c>
      <c r="D56" s="1" t="s">
        <v>174</v>
      </c>
      <c r="E56" s="1" t="s">
        <v>201</v>
      </c>
      <c r="F56" s="4">
        <v>27375</v>
      </c>
      <c r="G56" s="4">
        <v>932.04</v>
      </c>
      <c r="H56" s="4">
        <v>0.25</v>
      </c>
    </row>
    <row r="57" spans="2:8">
      <c r="B57" s="1" t="s">
        <v>2401</v>
      </c>
      <c r="C57" s="14" t="s">
        <v>138</v>
      </c>
      <c r="D57" s="1" t="s">
        <v>288</v>
      </c>
      <c r="E57" s="1" t="s">
        <v>551</v>
      </c>
      <c r="F57" s="4">
        <v>103571</v>
      </c>
      <c r="G57" s="4">
        <v>481.24</v>
      </c>
      <c r="H57" s="4">
        <v>0.13</v>
      </c>
    </row>
    <row r="58" spans="2:8">
      <c r="B58" s="2" t="s">
        <v>216</v>
      </c>
      <c r="C58" s="9"/>
      <c r="D58" s="2"/>
      <c r="E58" s="2"/>
      <c r="F58" s="10"/>
      <c r="G58" s="10">
        <f>SUM(G13:G57)</f>
        <v>342948.08000000007</v>
      </c>
      <c r="H58" s="10">
        <f>SUM(H13:H57)</f>
        <v>92.779999999999973</v>
      </c>
    </row>
    <row r="59" spans="2:8">
      <c r="B59" s="2" t="s">
        <v>217</v>
      </c>
      <c r="C59" s="9"/>
      <c r="D59" s="2"/>
      <c r="E59" s="2"/>
      <c r="F59" s="10"/>
      <c r="G59" s="10">
        <v>28047.759999999998</v>
      </c>
      <c r="H59" s="10">
        <v>7.59</v>
      </c>
    </row>
    <row r="60" spans="2:8">
      <c r="B60" s="2" t="s">
        <v>125</v>
      </c>
      <c r="C60" s="9"/>
      <c r="D60" s="2"/>
      <c r="E60" s="2"/>
      <c r="F60" s="10"/>
      <c r="G60" s="10">
        <v>370995.84</v>
      </c>
      <c r="H60" s="10">
        <v>100.4</v>
      </c>
    </row>
    <row r="61" spans="2:8">
      <c r="B61" s="2" t="s">
        <v>126</v>
      </c>
      <c r="C61" s="9"/>
      <c r="D61" s="2"/>
      <c r="E61" s="2"/>
      <c r="F61" s="10"/>
      <c r="G61" s="10">
        <v>-1467.2832294000436</v>
      </c>
      <c r="H61" s="10">
        <v>-0.40000000000000568</v>
      </c>
    </row>
    <row r="62" spans="2:8">
      <c r="B62" s="2" t="s">
        <v>127</v>
      </c>
      <c r="C62" s="9"/>
      <c r="D62" s="2"/>
      <c r="E62" s="2"/>
      <c r="F62" s="10"/>
      <c r="G62" s="10">
        <v>369528.55677059997</v>
      </c>
      <c r="H62" s="10">
        <v>100</v>
      </c>
    </row>
    <row r="63" spans="2:8">
      <c r="B63" s="1" t="s">
        <v>128</v>
      </c>
    </row>
    <row r="64" spans="2:8">
      <c r="B64" s="1" t="s">
        <v>129</v>
      </c>
    </row>
    <row r="65" spans="2:3">
      <c r="B65" s="1" t="s">
        <v>130</v>
      </c>
      <c r="C65" s="13">
        <v>44895</v>
      </c>
    </row>
    <row r="66" spans="2:3" ht="25.5">
      <c r="B66" s="11" t="s">
        <v>131</v>
      </c>
      <c r="C66" s="5" t="s">
        <v>132</v>
      </c>
    </row>
    <row r="67" spans="2:3">
      <c r="B67" s="2"/>
    </row>
    <row r="68" spans="2:3">
      <c r="B68" s="2" t="s">
        <v>3261</v>
      </c>
      <c r="C68" s="5" t="s">
        <v>132</v>
      </c>
    </row>
    <row r="69" spans="2:3">
      <c r="B69" s="2" t="s">
        <v>3262</v>
      </c>
      <c r="C69" s="5" t="s">
        <v>132</v>
      </c>
    </row>
    <row r="70" spans="2:3">
      <c r="B70" s="2" t="s">
        <v>3263</v>
      </c>
      <c r="C70" s="5" t="s">
        <v>132</v>
      </c>
    </row>
    <row r="71" spans="2:3">
      <c r="B71" s="2" t="s">
        <v>608</v>
      </c>
      <c r="C71" s="9"/>
    </row>
    <row r="72" spans="2:3">
      <c r="B72" s="2" t="s">
        <v>609</v>
      </c>
      <c r="C72" s="9"/>
    </row>
    <row r="73" spans="2:3">
      <c r="B73" s="2" t="s">
        <v>610</v>
      </c>
      <c r="C73" s="9"/>
    </row>
    <row r="74" spans="2:3">
      <c r="B74" s="2" t="s">
        <v>611</v>
      </c>
      <c r="C74" s="9"/>
    </row>
    <row r="75" spans="2:3">
      <c r="B75" s="2" t="s">
        <v>612</v>
      </c>
      <c r="C75" s="9"/>
    </row>
    <row r="76" spans="2:3">
      <c r="B76" s="2" t="s">
        <v>613</v>
      </c>
      <c r="C76" s="9"/>
    </row>
    <row r="77" spans="2:3">
      <c r="B77" s="2" t="s">
        <v>614</v>
      </c>
      <c r="C77" s="9"/>
    </row>
    <row r="78" spans="2:3">
      <c r="B78" s="2" t="s">
        <v>615</v>
      </c>
      <c r="C78" s="9"/>
    </row>
    <row r="79" spans="2:3">
      <c r="B79" s="162" t="s">
        <v>3210</v>
      </c>
      <c r="C79" s="9"/>
    </row>
    <row r="80" spans="2:3">
      <c r="B80" s="162" t="s">
        <v>133</v>
      </c>
    </row>
    <row r="81" spans="2:2">
      <c r="B81" s="162" t="s">
        <v>134</v>
      </c>
    </row>
  </sheetData>
  <mergeCells count="3">
    <mergeCell ref="B1:E1"/>
    <mergeCell ref="C3:C7"/>
    <mergeCell ref="D3:D7"/>
  </mergeCells>
  <hyperlinks>
    <hyperlink ref="A1" location="Index!A1" display="Index" xr:uid="{EAD72E3E-4557-4C6A-AE06-B9C022E6C9EA}"/>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ED4BF-B100-4BF1-9F5C-D59E70C3D190}">
  <dimension ref="A1:I106"/>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285156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4.285156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4.285156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4.285156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4.285156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4.285156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4.285156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4.285156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4.285156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4.285156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4.285156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4.285156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4.285156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4.285156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4.285156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4.285156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4.285156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4.285156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4.285156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4.285156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4.285156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4.285156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4.285156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4.285156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4.285156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4.285156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4.285156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4.285156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4.285156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4.285156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4.285156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4.285156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4.285156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4.285156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4.285156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4.285156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4.285156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4.285156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4.285156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4.285156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4.285156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4.285156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4.285156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4.285156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4.285156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4.285156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4.285156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4.285156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4.285156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4.285156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4.285156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4.285156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4.285156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4.285156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4.285156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4.285156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4.285156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4.285156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4.285156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4.285156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4.285156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4.285156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4.285156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4.285156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0" t="s">
        <v>69</v>
      </c>
      <c r="C1" s="390"/>
      <c r="D1" s="390"/>
      <c r="E1" s="390"/>
    </row>
    <row r="2" spans="1:9" ht="13.5" thickBot="1"/>
    <row r="3" spans="1:9" s="16" customFormat="1" ht="15">
      <c r="B3" s="87" t="s">
        <v>2650</v>
      </c>
      <c r="C3" s="406"/>
      <c r="D3" s="394"/>
      <c r="F3" s="17"/>
      <c r="G3" s="17"/>
      <c r="H3" s="17"/>
    </row>
    <row r="4" spans="1:9" s="16" customFormat="1" ht="15">
      <c r="B4" s="90" t="s">
        <v>2651</v>
      </c>
      <c r="C4" s="407"/>
      <c r="D4" s="395"/>
      <c r="F4" s="17"/>
      <c r="G4" s="17"/>
      <c r="H4" s="17"/>
    </row>
    <row r="5" spans="1:9" s="16" customFormat="1" ht="15">
      <c r="B5" s="176" t="s">
        <v>1081</v>
      </c>
      <c r="C5" s="407"/>
      <c r="D5" s="395"/>
      <c r="F5" s="17"/>
      <c r="G5" s="17"/>
      <c r="H5" s="17"/>
    </row>
    <row r="6" spans="1:9" s="16" customFormat="1" ht="15">
      <c r="B6" s="176" t="s">
        <v>2652</v>
      </c>
      <c r="C6" s="407"/>
      <c r="D6" s="395"/>
      <c r="F6" s="17"/>
      <c r="G6" s="17"/>
      <c r="H6" s="17"/>
    </row>
    <row r="7" spans="1:9" s="16" customFormat="1" ht="30.75" thickBot="1">
      <c r="B7" s="177" t="s">
        <v>2653</v>
      </c>
      <c r="C7" s="408"/>
      <c r="D7" s="396"/>
      <c r="F7" s="17"/>
      <c r="G7" s="17"/>
      <c r="H7" s="17"/>
    </row>
    <row r="8" spans="1:9" s="16" customFormat="1">
      <c r="C8" s="19" t="s">
        <v>1079</v>
      </c>
      <c r="D8" s="19" t="s">
        <v>1078</v>
      </c>
      <c r="F8" s="17"/>
      <c r="G8" s="17"/>
      <c r="H8" s="17"/>
    </row>
    <row r="11" spans="1:9">
      <c r="B11" s="1" t="s">
        <v>101</v>
      </c>
    </row>
    <row r="13" spans="1:9">
      <c r="B13" s="6" t="s">
        <v>102</v>
      </c>
      <c r="C13" s="7" t="s">
        <v>103</v>
      </c>
      <c r="D13" s="6" t="s">
        <v>135</v>
      </c>
      <c r="E13" s="6" t="s">
        <v>105</v>
      </c>
      <c r="F13" s="8" t="s">
        <v>106</v>
      </c>
      <c r="G13" s="8" t="s">
        <v>107</v>
      </c>
      <c r="H13" s="8" t="s">
        <v>108</v>
      </c>
      <c r="I13" s="2" t="s">
        <v>136</v>
      </c>
    </row>
    <row r="14" spans="1:9">
      <c r="B14" s="2" t="s">
        <v>137</v>
      </c>
      <c r="C14" s="14"/>
    </row>
    <row r="15" spans="1:9">
      <c r="B15" s="2" t="s">
        <v>110</v>
      </c>
      <c r="C15" s="14"/>
    </row>
    <row r="16" spans="1:9">
      <c r="B16" s="1" t="s">
        <v>2173</v>
      </c>
      <c r="C16" s="14" t="s">
        <v>138</v>
      </c>
      <c r="D16" s="1" t="s">
        <v>248</v>
      </c>
      <c r="E16" s="1" t="s">
        <v>370</v>
      </c>
      <c r="F16" s="4">
        <v>166400</v>
      </c>
      <c r="G16" s="4">
        <v>5812.27</v>
      </c>
      <c r="H16" s="4">
        <v>3.25</v>
      </c>
    </row>
    <row r="17" spans="2:8">
      <c r="B17" s="1" t="s">
        <v>161</v>
      </c>
      <c r="C17" s="14" t="s">
        <v>138</v>
      </c>
      <c r="D17" s="1" t="s">
        <v>139</v>
      </c>
      <c r="E17" s="1" t="s">
        <v>162</v>
      </c>
      <c r="F17" s="4">
        <v>2123056</v>
      </c>
      <c r="G17" s="4">
        <v>5666.44</v>
      </c>
      <c r="H17" s="4">
        <v>3.17</v>
      </c>
    </row>
    <row r="18" spans="2:8">
      <c r="B18" s="1" t="s">
        <v>2391</v>
      </c>
      <c r="C18" s="14" t="s">
        <v>138</v>
      </c>
      <c r="D18" s="1" t="s">
        <v>163</v>
      </c>
      <c r="E18" s="1" t="s">
        <v>409</v>
      </c>
      <c r="F18" s="4">
        <v>400000</v>
      </c>
      <c r="G18" s="4">
        <v>5654</v>
      </c>
      <c r="H18" s="4">
        <v>3.16</v>
      </c>
    </row>
    <row r="19" spans="2:8">
      <c r="B19" s="1" t="s">
        <v>2228</v>
      </c>
      <c r="C19" s="14" t="s">
        <v>138</v>
      </c>
      <c r="D19" s="1" t="s">
        <v>139</v>
      </c>
      <c r="E19" s="1" t="s">
        <v>436</v>
      </c>
      <c r="F19" s="4">
        <v>9592567</v>
      </c>
      <c r="G19" s="4">
        <v>5621.24</v>
      </c>
      <c r="H19" s="4">
        <v>3.14</v>
      </c>
    </row>
    <row r="20" spans="2:8">
      <c r="B20" s="1" t="s">
        <v>1061</v>
      </c>
      <c r="C20" s="14" t="s">
        <v>138</v>
      </c>
      <c r="D20" s="1" t="s">
        <v>206</v>
      </c>
      <c r="E20" s="1" t="s">
        <v>207</v>
      </c>
      <c r="F20" s="4">
        <v>160000</v>
      </c>
      <c r="G20" s="4">
        <v>5575.2</v>
      </c>
      <c r="H20" s="4">
        <v>3.11</v>
      </c>
    </row>
    <row r="21" spans="2:8">
      <c r="B21" s="1" t="s">
        <v>1046</v>
      </c>
      <c r="C21" s="14" t="s">
        <v>138</v>
      </c>
      <c r="D21" s="1" t="s">
        <v>172</v>
      </c>
      <c r="E21" s="1" t="s">
        <v>173</v>
      </c>
      <c r="F21" s="4">
        <v>210000</v>
      </c>
      <c r="G21" s="4">
        <v>5382.83</v>
      </c>
      <c r="H21" s="4">
        <v>3.01</v>
      </c>
    </row>
    <row r="22" spans="2:8">
      <c r="B22" s="1" t="s">
        <v>2248</v>
      </c>
      <c r="C22" s="14" t="s">
        <v>138</v>
      </c>
      <c r="D22" s="1" t="s">
        <v>139</v>
      </c>
      <c r="E22" s="1" t="s">
        <v>403</v>
      </c>
      <c r="F22" s="4">
        <v>4000000</v>
      </c>
      <c r="G22" s="4">
        <v>5258</v>
      </c>
      <c r="H22" s="4">
        <v>2.94</v>
      </c>
    </row>
    <row r="23" spans="2:8">
      <c r="B23" s="1" t="s">
        <v>2423</v>
      </c>
      <c r="C23" s="14" t="s">
        <v>138</v>
      </c>
      <c r="D23" s="1" t="s">
        <v>167</v>
      </c>
      <c r="E23" s="1" t="s">
        <v>168</v>
      </c>
      <c r="F23" s="4">
        <v>250000</v>
      </c>
      <c r="G23" s="4">
        <v>5122.25</v>
      </c>
      <c r="H23" s="4">
        <v>2.86</v>
      </c>
    </row>
    <row r="24" spans="2:8">
      <c r="B24" s="1" t="s">
        <v>2138</v>
      </c>
      <c r="C24" s="14" t="s">
        <v>138</v>
      </c>
      <c r="D24" s="1" t="s">
        <v>198</v>
      </c>
      <c r="E24" s="1" t="s">
        <v>519</v>
      </c>
      <c r="F24" s="4">
        <v>500000</v>
      </c>
      <c r="G24" s="4">
        <v>4405</v>
      </c>
      <c r="H24" s="4">
        <v>2.46</v>
      </c>
    </row>
    <row r="25" spans="2:8">
      <c r="B25" s="1" t="s">
        <v>2426</v>
      </c>
      <c r="C25" s="14" t="s">
        <v>138</v>
      </c>
      <c r="D25" s="1" t="s">
        <v>176</v>
      </c>
      <c r="E25" s="1" t="s">
        <v>384</v>
      </c>
      <c r="F25" s="4">
        <v>100000</v>
      </c>
      <c r="G25" s="4">
        <v>4342.45</v>
      </c>
      <c r="H25" s="4">
        <v>2.4300000000000002</v>
      </c>
    </row>
    <row r="26" spans="2:8">
      <c r="B26" s="1" t="s">
        <v>2451</v>
      </c>
      <c r="C26" s="14" t="s">
        <v>138</v>
      </c>
      <c r="D26" s="1" t="s">
        <v>163</v>
      </c>
      <c r="E26" s="1" t="s">
        <v>575</v>
      </c>
      <c r="F26" s="4">
        <v>150000</v>
      </c>
      <c r="G26" s="4">
        <v>4050.15</v>
      </c>
      <c r="H26" s="4">
        <v>2.2599999999999998</v>
      </c>
    </row>
    <row r="27" spans="2:8">
      <c r="B27" s="1" t="s">
        <v>2457</v>
      </c>
      <c r="C27" s="14" t="s">
        <v>138</v>
      </c>
      <c r="D27" s="1" t="s">
        <v>250</v>
      </c>
      <c r="E27" s="1" t="s">
        <v>456</v>
      </c>
      <c r="F27" s="4">
        <v>271636</v>
      </c>
      <c r="G27" s="4">
        <v>3961.68</v>
      </c>
      <c r="H27" s="4">
        <v>2.21</v>
      </c>
    </row>
    <row r="28" spans="2:8">
      <c r="B28" s="1" t="s">
        <v>2458</v>
      </c>
      <c r="C28" s="14" t="s">
        <v>138</v>
      </c>
      <c r="D28" s="1" t="s">
        <v>174</v>
      </c>
      <c r="E28" s="1" t="s">
        <v>194</v>
      </c>
      <c r="F28" s="4">
        <v>120000</v>
      </c>
      <c r="G28" s="4">
        <v>3749.04</v>
      </c>
      <c r="H28" s="4">
        <v>2.09</v>
      </c>
    </row>
    <row r="29" spans="2:8">
      <c r="B29" s="1" t="s">
        <v>2197</v>
      </c>
      <c r="C29" s="14" t="s">
        <v>138</v>
      </c>
      <c r="D29" s="1" t="s">
        <v>167</v>
      </c>
      <c r="E29" s="1" t="s">
        <v>548</v>
      </c>
      <c r="F29" s="4">
        <v>4400000</v>
      </c>
      <c r="G29" s="4">
        <v>3682.8</v>
      </c>
      <c r="H29" s="4">
        <v>2.06</v>
      </c>
    </row>
    <row r="30" spans="2:8">
      <c r="B30" s="1" t="s">
        <v>469</v>
      </c>
      <c r="C30" s="14" t="s">
        <v>138</v>
      </c>
      <c r="D30" s="1" t="s">
        <v>154</v>
      </c>
      <c r="E30" s="1" t="s">
        <v>470</v>
      </c>
      <c r="F30" s="4">
        <v>123901</v>
      </c>
      <c r="G30" s="4">
        <v>3624.48</v>
      </c>
      <c r="H30" s="4">
        <v>2.0299999999999998</v>
      </c>
    </row>
    <row r="31" spans="2:8">
      <c r="B31" s="1" t="s">
        <v>2459</v>
      </c>
      <c r="C31" s="14" t="s">
        <v>138</v>
      </c>
      <c r="D31" s="1" t="s">
        <v>144</v>
      </c>
      <c r="E31" s="1" t="s">
        <v>189</v>
      </c>
      <c r="F31" s="4">
        <v>85660</v>
      </c>
      <c r="G31" s="4">
        <v>3558.92</v>
      </c>
      <c r="H31" s="4">
        <v>1.99</v>
      </c>
    </row>
    <row r="32" spans="2:8">
      <c r="B32" s="1" t="s">
        <v>2453</v>
      </c>
      <c r="C32" s="14" t="s">
        <v>138</v>
      </c>
      <c r="D32" s="1" t="s">
        <v>154</v>
      </c>
      <c r="E32" s="1" t="s">
        <v>411</v>
      </c>
      <c r="F32" s="4">
        <v>901100</v>
      </c>
      <c r="G32" s="4">
        <v>3483.65</v>
      </c>
      <c r="H32" s="4">
        <v>1.95</v>
      </c>
    </row>
    <row r="33" spans="2:8">
      <c r="B33" s="1" t="s">
        <v>1066</v>
      </c>
      <c r="C33" s="14" t="s">
        <v>138</v>
      </c>
      <c r="D33" s="1" t="s">
        <v>180</v>
      </c>
      <c r="E33" s="1" t="s">
        <v>311</v>
      </c>
      <c r="F33" s="4">
        <v>3300000</v>
      </c>
      <c r="G33" s="4">
        <v>3468.3</v>
      </c>
      <c r="H33" s="4">
        <v>1.94</v>
      </c>
    </row>
    <row r="34" spans="2:8">
      <c r="B34" s="1" t="s">
        <v>2460</v>
      </c>
      <c r="C34" s="14" t="s">
        <v>138</v>
      </c>
      <c r="D34" s="1" t="s">
        <v>156</v>
      </c>
      <c r="E34" s="1" t="s">
        <v>461</v>
      </c>
      <c r="F34" s="4">
        <v>620004</v>
      </c>
      <c r="G34" s="4">
        <v>3410.95</v>
      </c>
      <c r="H34" s="4">
        <v>1.91</v>
      </c>
    </row>
    <row r="35" spans="2:8">
      <c r="B35" s="1" t="s">
        <v>2461</v>
      </c>
      <c r="C35" s="14" t="s">
        <v>138</v>
      </c>
      <c r="D35" s="1" t="s">
        <v>144</v>
      </c>
      <c r="E35" s="1" t="s">
        <v>190</v>
      </c>
      <c r="F35" s="4">
        <v>70280</v>
      </c>
      <c r="G35" s="4">
        <v>3400.53</v>
      </c>
      <c r="H35" s="4">
        <v>1.9</v>
      </c>
    </row>
    <row r="36" spans="2:8">
      <c r="B36" s="1" t="s">
        <v>2210</v>
      </c>
      <c r="C36" s="14" t="s">
        <v>138</v>
      </c>
      <c r="D36" s="1" t="s">
        <v>187</v>
      </c>
      <c r="E36" s="1" t="s">
        <v>447</v>
      </c>
      <c r="F36" s="4">
        <v>230000</v>
      </c>
      <c r="G36" s="4">
        <v>3384.8</v>
      </c>
      <c r="H36" s="4">
        <v>1.89</v>
      </c>
    </row>
    <row r="37" spans="2:8">
      <c r="B37" s="1" t="s">
        <v>2221</v>
      </c>
      <c r="C37" s="14" t="s">
        <v>138</v>
      </c>
      <c r="D37" s="1" t="s">
        <v>241</v>
      </c>
      <c r="E37" s="1" t="s">
        <v>415</v>
      </c>
      <c r="F37" s="4">
        <v>7000</v>
      </c>
      <c r="G37" s="4">
        <v>3319.17</v>
      </c>
      <c r="H37" s="4">
        <v>1.85</v>
      </c>
    </row>
    <row r="38" spans="2:8">
      <c r="B38" s="1" t="s">
        <v>1070</v>
      </c>
      <c r="C38" s="14" t="s">
        <v>138</v>
      </c>
      <c r="D38" s="1" t="s">
        <v>214</v>
      </c>
      <c r="E38" s="1" t="s">
        <v>312</v>
      </c>
      <c r="F38" s="4">
        <v>600000</v>
      </c>
      <c r="G38" s="4">
        <v>3281.1</v>
      </c>
      <c r="H38" s="4">
        <v>1.83</v>
      </c>
    </row>
    <row r="39" spans="2:8">
      <c r="B39" s="1" t="s">
        <v>2422</v>
      </c>
      <c r="C39" s="14" t="s">
        <v>138</v>
      </c>
      <c r="D39" s="1" t="s">
        <v>250</v>
      </c>
      <c r="E39" s="1" t="s">
        <v>539</v>
      </c>
      <c r="F39" s="4">
        <v>665854</v>
      </c>
      <c r="G39" s="4">
        <v>3237.72</v>
      </c>
      <c r="H39" s="4">
        <v>1.81</v>
      </c>
    </row>
    <row r="40" spans="2:8">
      <c r="B40" s="1" t="s">
        <v>1058</v>
      </c>
      <c r="C40" s="14" t="s">
        <v>138</v>
      </c>
      <c r="D40" s="1" t="s">
        <v>270</v>
      </c>
      <c r="E40" s="1" t="s">
        <v>313</v>
      </c>
      <c r="F40" s="4">
        <v>1200000</v>
      </c>
      <c r="G40" s="4">
        <v>3175.2</v>
      </c>
      <c r="H40" s="4">
        <v>1.77</v>
      </c>
    </row>
    <row r="41" spans="2:8">
      <c r="B41" s="1" t="s">
        <v>2395</v>
      </c>
      <c r="C41" s="14" t="s">
        <v>138</v>
      </c>
      <c r="D41" s="1" t="s">
        <v>163</v>
      </c>
      <c r="E41" s="1" t="s">
        <v>576</v>
      </c>
      <c r="F41" s="4">
        <v>130098</v>
      </c>
      <c r="G41" s="4">
        <v>3168.15</v>
      </c>
      <c r="H41" s="4">
        <v>1.77</v>
      </c>
    </row>
    <row r="42" spans="2:8">
      <c r="B42" s="1" t="s">
        <v>2462</v>
      </c>
      <c r="C42" s="14" t="s">
        <v>138</v>
      </c>
      <c r="D42" s="1" t="s">
        <v>163</v>
      </c>
      <c r="E42" s="1" t="s">
        <v>235</v>
      </c>
      <c r="F42" s="4">
        <v>371249</v>
      </c>
      <c r="G42" s="4">
        <v>3167.5</v>
      </c>
      <c r="H42" s="4">
        <v>1.77</v>
      </c>
    </row>
    <row r="43" spans="2:8">
      <c r="B43" s="1" t="s">
        <v>2226</v>
      </c>
      <c r="C43" s="14" t="s">
        <v>138</v>
      </c>
      <c r="D43" s="1" t="s">
        <v>156</v>
      </c>
      <c r="E43" s="1" t="s">
        <v>577</v>
      </c>
      <c r="F43" s="4">
        <v>18000</v>
      </c>
      <c r="G43" s="4">
        <v>3060.79</v>
      </c>
      <c r="H43" s="4">
        <v>1.71</v>
      </c>
    </row>
    <row r="44" spans="2:8">
      <c r="B44" s="1" t="s">
        <v>1048</v>
      </c>
      <c r="C44" s="14" t="s">
        <v>138</v>
      </c>
      <c r="D44" s="1" t="s">
        <v>150</v>
      </c>
      <c r="E44" s="1" t="s">
        <v>318</v>
      </c>
      <c r="F44" s="4">
        <v>265100</v>
      </c>
      <c r="G44" s="4">
        <v>3052.1</v>
      </c>
      <c r="H44" s="4">
        <v>1.71</v>
      </c>
    </row>
    <row r="45" spans="2:8">
      <c r="B45" s="1" t="s">
        <v>2146</v>
      </c>
      <c r="C45" s="14" t="s">
        <v>138</v>
      </c>
      <c r="D45" s="1" t="s">
        <v>407</v>
      </c>
      <c r="E45" s="1" t="s">
        <v>408</v>
      </c>
      <c r="F45" s="4">
        <v>2000000</v>
      </c>
      <c r="G45" s="4">
        <v>2976</v>
      </c>
      <c r="H45" s="4">
        <v>1.66</v>
      </c>
    </row>
    <row r="46" spans="2:8">
      <c r="B46" s="1" t="s">
        <v>1047</v>
      </c>
      <c r="C46" s="14" t="s">
        <v>138</v>
      </c>
      <c r="D46" s="1" t="s">
        <v>196</v>
      </c>
      <c r="E46" s="1" t="s">
        <v>200</v>
      </c>
      <c r="F46" s="4">
        <v>500000</v>
      </c>
      <c r="G46" s="4">
        <v>2953</v>
      </c>
      <c r="H46" s="4">
        <v>1.65</v>
      </c>
    </row>
    <row r="47" spans="2:8">
      <c r="B47" s="1" t="s">
        <v>2222</v>
      </c>
      <c r="C47" s="14" t="s">
        <v>138</v>
      </c>
      <c r="D47" s="1" t="s">
        <v>150</v>
      </c>
      <c r="E47" s="1" t="s">
        <v>330</v>
      </c>
      <c r="F47" s="4">
        <v>359000</v>
      </c>
      <c r="G47" s="4">
        <v>2942.01</v>
      </c>
      <c r="H47" s="4">
        <v>1.64</v>
      </c>
    </row>
    <row r="48" spans="2:8">
      <c r="B48" s="1" t="s">
        <v>2136</v>
      </c>
      <c r="C48" s="14" t="s">
        <v>138</v>
      </c>
      <c r="D48" s="1" t="s">
        <v>274</v>
      </c>
      <c r="E48" s="1" t="s">
        <v>380</v>
      </c>
      <c r="F48" s="4">
        <v>1280000</v>
      </c>
      <c r="G48" s="4">
        <v>2877.44</v>
      </c>
      <c r="H48" s="4">
        <v>1.61</v>
      </c>
    </row>
    <row r="49" spans="2:8">
      <c r="B49" s="1" t="s">
        <v>2463</v>
      </c>
      <c r="C49" s="14" t="s">
        <v>138</v>
      </c>
      <c r="D49" s="1" t="s">
        <v>163</v>
      </c>
      <c r="E49" s="1" t="s">
        <v>460</v>
      </c>
      <c r="F49" s="4">
        <v>60930</v>
      </c>
      <c r="G49" s="4">
        <v>2869.92</v>
      </c>
      <c r="H49" s="4">
        <v>1.6</v>
      </c>
    </row>
    <row r="50" spans="2:8">
      <c r="B50" s="1" t="s">
        <v>2464</v>
      </c>
      <c r="C50" s="14" t="s">
        <v>138</v>
      </c>
      <c r="D50" s="1" t="s">
        <v>163</v>
      </c>
      <c r="E50" s="1" t="s">
        <v>246</v>
      </c>
      <c r="F50" s="4">
        <v>146670</v>
      </c>
      <c r="G50" s="4">
        <v>2551.69</v>
      </c>
      <c r="H50" s="4">
        <v>1.43</v>
      </c>
    </row>
    <row r="51" spans="2:8">
      <c r="B51" s="1" t="s">
        <v>2449</v>
      </c>
      <c r="C51" s="14" t="s">
        <v>138</v>
      </c>
      <c r="D51" s="1" t="s">
        <v>174</v>
      </c>
      <c r="E51" s="1" t="s">
        <v>578</v>
      </c>
      <c r="F51" s="4">
        <v>290000</v>
      </c>
      <c r="G51" s="4">
        <v>2517.1999999999998</v>
      </c>
      <c r="H51" s="4">
        <v>1.41</v>
      </c>
    </row>
    <row r="52" spans="2:8">
      <c r="B52" s="1" t="s">
        <v>2240</v>
      </c>
      <c r="C52" s="14" t="s">
        <v>138</v>
      </c>
      <c r="D52" s="1" t="s">
        <v>211</v>
      </c>
      <c r="E52" s="1" t="s">
        <v>486</v>
      </c>
      <c r="F52" s="4">
        <v>5907</v>
      </c>
      <c r="G52" s="4">
        <v>2464.14</v>
      </c>
      <c r="H52" s="4">
        <v>1.38</v>
      </c>
    </row>
    <row r="53" spans="2:8">
      <c r="B53" s="1" t="s">
        <v>2190</v>
      </c>
      <c r="C53" s="14" t="s">
        <v>138</v>
      </c>
      <c r="D53" s="1" t="s">
        <v>191</v>
      </c>
      <c r="E53" s="1" t="s">
        <v>579</v>
      </c>
      <c r="F53" s="4">
        <v>250000</v>
      </c>
      <c r="G53" s="4">
        <v>2203.63</v>
      </c>
      <c r="H53" s="4">
        <v>1.23</v>
      </c>
    </row>
    <row r="54" spans="2:8">
      <c r="B54" s="1" t="s">
        <v>2400</v>
      </c>
      <c r="C54" s="14" t="s">
        <v>138</v>
      </c>
      <c r="D54" s="1" t="s">
        <v>150</v>
      </c>
      <c r="E54" s="1" t="s">
        <v>540</v>
      </c>
      <c r="F54" s="4">
        <v>600000</v>
      </c>
      <c r="G54" s="4">
        <v>2177.1</v>
      </c>
      <c r="H54" s="4">
        <v>1.22</v>
      </c>
    </row>
    <row r="55" spans="2:8">
      <c r="B55" s="1" t="s">
        <v>2239</v>
      </c>
      <c r="C55" s="14" t="s">
        <v>138</v>
      </c>
      <c r="D55" s="1" t="s">
        <v>150</v>
      </c>
      <c r="E55" s="1" t="s">
        <v>326</v>
      </c>
      <c r="F55" s="4">
        <v>50000</v>
      </c>
      <c r="G55" s="4">
        <v>2125.9499999999998</v>
      </c>
      <c r="H55" s="4">
        <v>1.19</v>
      </c>
    </row>
    <row r="56" spans="2:8">
      <c r="B56" s="1" t="s">
        <v>1050</v>
      </c>
      <c r="C56" s="14" t="s">
        <v>138</v>
      </c>
      <c r="D56" s="1" t="s">
        <v>163</v>
      </c>
      <c r="E56" s="1" t="s">
        <v>324</v>
      </c>
      <c r="F56" s="4">
        <v>111999</v>
      </c>
      <c r="G56" s="4">
        <v>2110.79</v>
      </c>
      <c r="H56" s="4">
        <v>1.18</v>
      </c>
    </row>
    <row r="57" spans="2:8">
      <c r="B57" s="1" t="s">
        <v>2465</v>
      </c>
      <c r="C57" s="14" t="s">
        <v>138</v>
      </c>
      <c r="D57" s="1" t="s">
        <v>159</v>
      </c>
      <c r="E57" s="1" t="s">
        <v>580</v>
      </c>
      <c r="F57" s="4">
        <v>794352</v>
      </c>
      <c r="G57" s="4">
        <v>2079.2199999999998</v>
      </c>
      <c r="H57" s="4">
        <v>1.1599999999999999</v>
      </c>
    </row>
    <row r="58" spans="2:8">
      <c r="B58" s="1" t="s">
        <v>2150</v>
      </c>
      <c r="C58" s="14" t="s">
        <v>138</v>
      </c>
      <c r="D58" s="1" t="s">
        <v>176</v>
      </c>
      <c r="E58" s="1" t="s">
        <v>457</v>
      </c>
      <c r="F58" s="4">
        <v>200000</v>
      </c>
      <c r="G58" s="4">
        <v>2071</v>
      </c>
      <c r="H58" s="4">
        <v>1.1599999999999999</v>
      </c>
    </row>
    <row r="59" spans="2:8">
      <c r="B59" s="1" t="s">
        <v>2466</v>
      </c>
      <c r="C59" s="14" t="s">
        <v>138</v>
      </c>
      <c r="D59" s="1" t="s">
        <v>154</v>
      </c>
      <c r="E59" s="1" t="s">
        <v>202</v>
      </c>
      <c r="F59" s="4">
        <v>214500</v>
      </c>
      <c r="G59" s="4">
        <v>2059.7399999999998</v>
      </c>
      <c r="H59" s="4">
        <v>1.1499999999999999</v>
      </c>
    </row>
    <row r="60" spans="2:8">
      <c r="B60" s="1" t="s">
        <v>2233</v>
      </c>
      <c r="C60" s="14" t="s">
        <v>138</v>
      </c>
      <c r="D60" s="1" t="s">
        <v>172</v>
      </c>
      <c r="E60" s="1" t="s">
        <v>391</v>
      </c>
      <c r="F60" s="4">
        <v>302735</v>
      </c>
      <c r="G60" s="4">
        <v>2042.86</v>
      </c>
      <c r="H60" s="4">
        <v>1.1399999999999999</v>
      </c>
    </row>
    <row r="61" spans="2:8">
      <c r="B61" s="1" t="s">
        <v>1037</v>
      </c>
      <c r="C61" s="14" t="s">
        <v>138</v>
      </c>
      <c r="D61" s="1" t="s">
        <v>185</v>
      </c>
      <c r="E61" s="1" t="s">
        <v>186</v>
      </c>
      <c r="F61" s="4">
        <v>255230</v>
      </c>
      <c r="G61" s="4">
        <v>1993.73</v>
      </c>
      <c r="H61" s="4">
        <v>1.1100000000000001</v>
      </c>
    </row>
    <row r="62" spans="2:8">
      <c r="B62" s="1" t="s">
        <v>1053</v>
      </c>
      <c r="C62" s="14" t="s">
        <v>138</v>
      </c>
      <c r="D62" s="1" t="s">
        <v>204</v>
      </c>
      <c r="E62" s="1" t="s">
        <v>205</v>
      </c>
      <c r="F62" s="4">
        <v>8118</v>
      </c>
      <c r="G62" s="4">
        <v>1895.84</v>
      </c>
      <c r="H62" s="4">
        <v>1.06</v>
      </c>
    </row>
    <row r="63" spans="2:8">
      <c r="B63" s="1" t="s">
        <v>2467</v>
      </c>
      <c r="C63" s="14" t="s">
        <v>138</v>
      </c>
      <c r="D63" s="1" t="s">
        <v>187</v>
      </c>
      <c r="E63" s="1" t="s">
        <v>247</v>
      </c>
      <c r="F63" s="4">
        <v>273481</v>
      </c>
      <c r="G63" s="4">
        <v>1873.07</v>
      </c>
      <c r="H63" s="4">
        <v>1.05</v>
      </c>
    </row>
    <row r="64" spans="2:8">
      <c r="B64" s="1" t="s">
        <v>2191</v>
      </c>
      <c r="C64" s="14" t="s">
        <v>138</v>
      </c>
      <c r="D64" s="1" t="s">
        <v>206</v>
      </c>
      <c r="E64" s="1" t="s">
        <v>293</v>
      </c>
      <c r="F64" s="4">
        <v>20000</v>
      </c>
      <c r="G64" s="4">
        <v>1794.83</v>
      </c>
      <c r="H64" s="4">
        <v>1</v>
      </c>
    </row>
    <row r="65" spans="2:8">
      <c r="B65" s="1" t="s">
        <v>2393</v>
      </c>
      <c r="C65" s="14" t="s">
        <v>138</v>
      </c>
      <c r="D65" s="1" t="s">
        <v>167</v>
      </c>
      <c r="E65" s="1" t="s">
        <v>542</v>
      </c>
      <c r="F65" s="4">
        <v>411950</v>
      </c>
      <c r="G65" s="4">
        <v>1721.13</v>
      </c>
      <c r="H65" s="4">
        <v>0.96</v>
      </c>
    </row>
    <row r="66" spans="2:8">
      <c r="B66" s="1" t="s">
        <v>2468</v>
      </c>
      <c r="C66" s="14" t="s">
        <v>138</v>
      </c>
      <c r="D66" s="1" t="s">
        <v>156</v>
      </c>
      <c r="E66" s="1" t="s">
        <v>581</v>
      </c>
      <c r="F66" s="4">
        <v>60000</v>
      </c>
      <c r="G66" s="4">
        <v>1605.21</v>
      </c>
      <c r="H66" s="4">
        <v>0.9</v>
      </c>
    </row>
    <row r="67" spans="2:8">
      <c r="B67" s="1" t="s">
        <v>2469</v>
      </c>
      <c r="C67" s="14" t="s">
        <v>138</v>
      </c>
      <c r="D67" s="1" t="s">
        <v>233</v>
      </c>
      <c r="E67" s="1" t="s">
        <v>238</v>
      </c>
      <c r="F67" s="4">
        <v>530357</v>
      </c>
      <c r="G67" s="4">
        <v>1569.06</v>
      </c>
      <c r="H67" s="4">
        <v>0.88</v>
      </c>
    </row>
    <row r="68" spans="2:8">
      <c r="B68" s="1" t="s">
        <v>2200</v>
      </c>
      <c r="C68" s="14" t="s">
        <v>138</v>
      </c>
      <c r="D68" s="1" t="s">
        <v>274</v>
      </c>
      <c r="E68" s="1" t="s">
        <v>383</v>
      </c>
      <c r="F68" s="4">
        <v>290000</v>
      </c>
      <c r="G68" s="4">
        <v>1559.33</v>
      </c>
      <c r="H68" s="4">
        <v>0.87</v>
      </c>
    </row>
    <row r="69" spans="2:8">
      <c r="B69" s="1" t="s">
        <v>2470</v>
      </c>
      <c r="C69" s="14" t="s">
        <v>138</v>
      </c>
      <c r="D69" s="1" t="s">
        <v>176</v>
      </c>
      <c r="E69" s="1" t="s">
        <v>582</v>
      </c>
      <c r="F69" s="4">
        <v>163530</v>
      </c>
      <c r="G69" s="4">
        <v>1475.12</v>
      </c>
      <c r="H69" s="4">
        <v>0.82</v>
      </c>
    </row>
    <row r="70" spans="2:8">
      <c r="B70" s="1" t="s">
        <v>2175</v>
      </c>
      <c r="C70" s="14" t="s">
        <v>138</v>
      </c>
      <c r="D70" s="1" t="s">
        <v>142</v>
      </c>
      <c r="E70" s="1" t="s">
        <v>381</v>
      </c>
      <c r="F70" s="4">
        <v>538491</v>
      </c>
      <c r="G70" s="4">
        <v>1287.53</v>
      </c>
      <c r="H70" s="4">
        <v>0.72</v>
      </c>
    </row>
    <row r="71" spans="2:8">
      <c r="B71" s="1" t="s">
        <v>2397</v>
      </c>
      <c r="C71" s="14" t="s">
        <v>138</v>
      </c>
      <c r="D71" s="1" t="s">
        <v>176</v>
      </c>
      <c r="E71" s="1" t="s">
        <v>208</v>
      </c>
      <c r="F71" s="4">
        <v>37500</v>
      </c>
      <c r="G71" s="4">
        <v>1143.98</v>
      </c>
      <c r="H71" s="4">
        <v>0.64</v>
      </c>
    </row>
    <row r="72" spans="2:8">
      <c r="B72" s="2" t="s">
        <v>216</v>
      </c>
      <c r="C72" s="9"/>
      <c r="D72" s="2"/>
      <c r="E72" s="2"/>
      <c r="F72" s="10"/>
      <c r="G72" s="10">
        <f>SUM(G13:G71)</f>
        <v>175017.23</v>
      </c>
      <c r="H72" s="10">
        <f>SUM(H13:H71)</f>
        <v>97.8</v>
      </c>
    </row>
    <row r="73" spans="2:8">
      <c r="B73" s="2" t="s">
        <v>217</v>
      </c>
      <c r="C73" s="9"/>
      <c r="D73" s="2"/>
      <c r="E73" s="2"/>
      <c r="F73" s="10"/>
      <c r="G73" s="10">
        <v>3317.81</v>
      </c>
      <c r="H73" s="10">
        <v>1.85</v>
      </c>
    </row>
    <row r="74" spans="2:8">
      <c r="B74" s="2" t="s">
        <v>125</v>
      </c>
      <c r="C74" s="9"/>
      <c r="D74" s="2"/>
      <c r="E74" s="2"/>
      <c r="F74" s="10"/>
      <c r="G74" s="10">
        <v>178335.04</v>
      </c>
      <c r="H74" s="10">
        <v>99.63</v>
      </c>
    </row>
    <row r="75" spans="2:8">
      <c r="B75" s="2" t="s">
        <v>441</v>
      </c>
      <c r="C75" s="9"/>
      <c r="D75" s="2"/>
      <c r="E75" s="2"/>
      <c r="F75" s="10"/>
      <c r="G75" s="10">
        <v>650.82126058998756</v>
      </c>
      <c r="H75" s="10">
        <v>0.37000000000000455</v>
      </c>
    </row>
    <row r="76" spans="2:8">
      <c r="B76" s="2" t="s">
        <v>127</v>
      </c>
      <c r="C76" s="9"/>
      <c r="D76" s="2"/>
      <c r="E76" s="2"/>
      <c r="F76" s="10"/>
      <c r="G76" s="10">
        <v>178985.86126059</v>
      </c>
      <c r="H76" s="10">
        <v>100</v>
      </c>
    </row>
    <row r="77" spans="2:8">
      <c r="B77" s="1" t="s">
        <v>128</v>
      </c>
    </row>
    <row r="78" spans="2:8">
      <c r="B78" s="1" t="s">
        <v>129</v>
      </c>
    </row>
    <row r="79" spans="2:8">
      <c r="B79" s="1" t="s">
        <v>130</v>
      </c>
      <c r="C79" s="13">
        <v>44895</v>
      </c>
    </row>
    <row r="80" spans="2:8" ht="25.5">
      <c r="B80" s="11" t="s">
        <v>131</v>
      </c>
      <c r="C80" s="5" t="s">
        <v>132</v>
      </c>
    </row>
    <row r="81" spans="2:3">
      <c r="B81" s="2"/>
    </row>
    <row r="82" spans="2:3">
      <c r="B82" s="2" t="s">
        <v>3261</v>
      </c>
      <c r="C82" s="5" t="s">
        <v>132</v>
      </c>
    </row>
    <row r="83" spans="2:3">
      <c r="B83" s="2" t="s">
        <v>3262</v>
      </c>
      <c r="C83" s="5" t="s">
        <v>132</v>
      </c>
    </row>
    <row r="84" spans="2:3">
      <c r="B84" s="2" t="s">
        <v>3263</v>
      </c>
      <c r="C84" s="5" t="s">
        <v>132</v>
      </c>
    </row>
    <row r="85" spans="2:3">
      <c r="B85" s="2" t="s">
        <v>583</v>
      </c>
      <c r="C85" s="9"/>
    </row>
    <row r="86" spans="2:3">
      <c r="B86" s="2" t="s">
        <v>584</v>
      </c>
      <c r="C86" s="9"/>
    </row>
    <row r="87" spans="2:3">
      <c r="B87" s="2" t="s">
        <v>585</v>
      </c>
      <c r="C87" s="9"/>
    </row>
    <row r="88" spans="2:3">
      <c r="B88" s="2" t="s">
        <v>586</v>
      </c>
      <c r="C88" s="9"/>
    </row>
    <row r="89" spans="2:3">
      <c r="B89" s="2" t="s">
        <v>587</v>
      </c>
      <c r="C89" s="9"/>
    </row>
    <row r="90" spans="2:3">
      <c r="B90" s="2" t="s">
        <v>588</v>
      </c>
      <c r="C90" s="9"/>
    </row>
    <row r="91" spans="2:3">
      <c r="B91" s="2" t="s">
        <v>589</v>
      </c>
      <c r="C91" s="9"/>
    </row>
    <row r="92" spans="2:3">
      <c r="B92" s="2" t="s">
        <v>590</v>
      </c>
      <c r="C92" s="9"/>
    </row>
    <row r="93" spans="2:3">
      <c r="B93" s="162" t="s">
        <v>3211</v>
      </c>
      <c r="C93" s="9"/>
    </row>
    <row r="94" spans="2:3">
      <c r="B94" s="162" t="s">
        <v>133</v>
      </c>
      <c r="C94" s="9"/>
    </row>
    <row r="95" spans="2:3">
      <c r="B95" s="162" t="s">
        <v>134</v>
      </c>
      <c r="C95" s="9"/>
    </row>
    <row r="96" spans="2:3">
      <c r="B96" s="2"/>
      <c r="C96" s="9"/>
    </row>
    <row r="98" spans="2:3" ht="14.25">
      <c r="B98" s="157" t="s">
        <v>2597</v>
      </c>
      <c r="C98" s="46"/>
    </row>
    <row r="99" spans="2:3" ht="25.5">
      <c r="B99" s="115" t="s">
        <v>2588</v>
      </c>
      <c r="C99" s="115" t="s">
        <v>2589</v>
      </c>
    </row>
    <row r="100" spans="2:3">
      <c r="B100" s="158" t="s">
        <v>2590</v>
      </c>
      <c r="C100" s="159">
        <v>800</v>
      </c>
    </row>
    <row r="101" spans="2:3">
      <c r="B101" s="158" t="s">
        <v>2591</v>
      </c>
      <c r="C101" s="159">
        <v>0</v>
      </c>
    </row>
    <row r="102" spans="2:3">
      <c r="B102" s="158" t="s">
        <v>2592</v>
      </c>
      <c r="C102" s="159">
        <v>0</v>
      </c>
    </row>
    <row r="103" spans="2:3">
      <c r="B103" s="158" t="s">
        <v>2593</v>
      </c>
      <c r="C103" s="159">
        <v>0</v>
      </c>
    </row>
    <row r="104" spans="2:3">
      <c r="B104" s="158" t="s">
        <v>2594</v>
      </c>
      <c r="C104" s="159">
        <v>0</v>
      </c>
    </row>
    <row r="105" spans="2:3">
      <c r="B105" s="158" t="s">
        <v>2595</v>
      </c>
      <c r="C105" s="159">
        <v>0</v>
      </c>
    </row>
    <row r="106" spans="2:3">
      <c r="B106" s="160" t="s">
        <v>2596</v>
      </c>
      <c r="C106" s="161">
        <f>SUM(C100:C105)</f>
        <v>800</v>
      </c>
    </row>
  </sheetData>
  <mergeCells count="3">
    <mergeCell ref="B1:E1"/>
    <mergeCell ref="C3:C7"/>
    <mergeCell ref="D3:D7"/>
  </mergeCells>
  <hyperlinks>
    <hyperlink ref="A1" location="Index!A1" display="Index" xr:uid="{0CE04E59-2F0B-4439-8F08-015913DDF20B}"/>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1AD8A-5B1B-4A96-8173-86237D085FB0}">
  <dimension ref="A1:I90"/>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4" style="1" bestFit="1" customWidth="1"/>
    <col min="262" max="262" width="11.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4" style="1" bestFit="1" customWidth="1"/>
    <col min="518" max="518" width="11.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4" style="1" bestFit="1" customWidth="1"/>
    <col min="774" max="774" width="11.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4" style="1" bestFit="1" customWidth="1"/>
    <col min="1030" max="1030" width="11.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4" style="1" bestFit="1" customWidth="1"/>
    <col min="1286" max="1286" width="11.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4" style="1" bestFit="1" customWidth="1"/>
    <col min="1542" max="1542" width="11.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4" style="1" bestFit="1" customWidth="1"/>
    <col min="1798" max="1798" width="11.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4" style="1" bestFit="1" customWidth="1"/>
    <col min="2054" max="2054" width="11.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4" style="1" bestFit="1" customWidth="1"/>
    <col min="2310" max="2310" width="11.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4" style="1" bestFit="1" customWidth="1"/>
    <col min="2566" max="2566" width="11.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4" style="1" bestFit="1" customWidth="1"/>
    <col min="2822" max="2822" width="11.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4" style="1" bestFit="1" customWidth="1"/>
    <col min="3078" max="3078" width="11.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4" style="1" bestFit="1" customWidth="1"/>
    <col min="3334" max="3334" width="11.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4" style="1" bestFit="1" customWidth="1"/>
    <col min="3590" max="3590" width="11.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4" style="1" bestFit="1" customWidth="1"/>
    <col min="3846" max="3846" width="11.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4" style="1" bestFit="1" customWidth="1"/>
    <col min="4102" max="4102" width="11.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4" style="1" bestFit="1" customWidth="1"/>
    <col min="4358" max="4358" width="11.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4" style="1" bestFit="1" customWidth="1"/>
    <col min="4614" max="4614" width="11.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4" style="1" bestFit="1" customWidth="1"/>
    <col min="4870" max="4870" width="11.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4" style="1" bestFit="1" customWidth="1"/>
    <col min="5126" max="5126" width="11.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4" style="1" bestFit="1" customWidth="1"/>
    <col min="5382" max="5382" width="11.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4" style="1" bestFit="1" customWidth="1"/>
    <col min="5638" max="5638" width="11.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4" style="1" bestFit="1" customWidth="1"/>
    <col min="5894" max="5894" width="11.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4" style="1" bestFit="1" customWidth="1"/>
    <col min="6150" max="6150" width="11.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4" style="1" bestFit="1" customWidth="1"/>
    <col min="6406" max="6406" width="11.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4" style="1" bestFit="1" customWidth="1"/>
    <col min="6662" max="6662" width="11.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4" style="1" bestFit="1" customWidth="1"/>
    <col min="6918" max="6918" width="11.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4" style="1" bestFit="1" customWidth="1"/>
    <col min="7174" max="7174" width="11.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4" style="1" bestFit="1" customWidth="1"/>
    <col min="7430" max="7430" width="11.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4" style="1" bestFit="1" customWidth="1"/>
    <col min="7686" max="7686" width="11.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4" style="1" bestFit="1" customWidth="1"/>
    <col min="7942" max="7942" width="11.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4" style="1" bestFit="1" customWidth="1"/>
    <col min="8198" max="8198" width="11.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4" style="1" bestFit="1" customWidth="1"/>
    <col min="8454" max="8454" width="11.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4" style="1" bestFit="1" customWidth="1"/>
    <col min="8710" max="8710" width="11.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4" style="1" bestFit="1" customWidth="1"/>
    <col min="8966" max="8966" width="11.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4" style="1" bestFit="1" customWidth="1"/>
    <col min="9222" max="9222" width="11.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4" style="1" bestFit="1" customWidth="1"/>
    <col min="9478" max="9478" width="11.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4" style="1" bestFit="1" customWidth="1"/>
    <col min="9734" max="9734" width="11.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4" style="1" bestFit="1" customWidth="1"/>
    <col min="9990" max="9990" width="11.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4" style="1" bestFit="1" customWidth="1"/>
    <col min="10246" max="10246" width="11.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4" style="1" bestFit="1" customWidth="1"/>
    <col min="10502" max="10502" width="11.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4" style="1" bestFit="1" customWidth="1"/>
    <col min="10758" max="10758" width="11.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4" style="1" bestFit="1" customWidth="1"/>
    <col min="11014" max="11014" width="11.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4" style="1" bestFit="1" customWidth="1"/>
    <col min="11270" max="11270" width="11.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4" style="1" bestFit="1" customWidth="1"/>
    <col min="11526" max="11526" width="11.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4" style="1" bestFit="1" customWidth="1"/>
    <col min="11782" max="11782" width="11.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4" style="1" bestFit="1" customWidth="1"/>
    <col min="12038" max="12038" width="11.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4" style="1" bestFit="1" customWidth="1"/>
    <col min="12294" max="12294" width="11.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4" style="1" bestFit="1" customWidth="1"/>
    <col min="12550" max="12550" width="11.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4" style="1" bestFit="1" customWidth="1"/>
    <col min="12806" max="12806" width="11.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4" style="1" bestFit="1" customWidth="1"/>
    <col min="13062" max="13062" width="11.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4" style="1" bestFit="1" customWidth="1"/>
    <col min="13318" max="13318" width="11.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4" style="1" bestFit="1" customWidth="1"/>
    <col min="13574" max="13574" width="11.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4" style="1" bestFit="1" customWidth="1"/>
    <col min="13830" max="13830" width="11.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4" style="1" bestFit="1" customWidth="1"/>
    <col min="14086" max="14086" width="11.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4" style="1" bestFit="1" customWidth="1"/>
    <col min="14342" max="14342" width="11.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4" style="1" bestFit="1" customWidth="1"/>
    <col min="14598" max="14598" width="11.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4" style="1" bestFit="1" customWidth="1"/>
    <col min="14854" max="14854" width="11.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4" style="1" bestFit="1" customWidth="1"/>
    <col min="15110" max="15110" width="11.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4" style="1" bestFit="1" customWidth="1"/>
    <col min="15366" max="15366" width="11.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4" style="1" bestFit="1" customWidth="1"/>
    <col min="15622" max="15622" width="11.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4" style="1" bestFit="1" customWidth="1"/>
    <col min="15878" max="15878" width="11.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4" style="1" bestFit="1" customWidth="1"/>
    <col min="16134" max="16134" width="11.5703125" style="1" bestFit="1" customWidth="1"/>
    <col min="16135" max="16135" width="18.140625" style="1" bestFit="1" customWidth="1"/>
    <col min="16136" max="16136" width="9.140625" style="1" bestFit="1"/>
    <col min="16137" max="16384" width="9.140625" style="1"/>
  </cols>
  <sheetData>
    <row r="1" spans="1:9">
      <c r="A1" s="3" t="s">
        <v>0</v>
      </c>
      <c r="B1" s="390" t="s">
        <v>95</v>
      </c>
      <c r="C1" s="390"/>
      <c r="D1" s="390"/>
      <c r="E1" s="390"/>
    </row>
    <row r="2" spans="1:9" ht="13.5" thickBot="1"/>
    <row r="3" spans="1:9" s="16" customFormat="1" ht="18" customHeight="1">
      <c r="B3" s="23" t="s">
        <v>2654</v>
      </c>
      <c r="C3" s="391"/>
      <c r="D3" s="394"/>
      <c r="F3" s="17"/>
      <c r="G3" s="17"/>
      <c r="H3" s="17"/>
    </row>
    <row r="4" spans="1:9" s="16" customFormat="1" ht="18" customHeight="1">
      <c r="B4" s="24" t="s">
        <v>2655</v>
      </c>
      <c r="C4" s="392"/>
      <c r="D4" s="395"/>
      <c r="F4" s="17"/>
      <c r="G4" s="17"/>
      <c r="H4" s="17"/>
    </row>
    <row r="5" spans="1:9" s="16" customFormat="1" ht="18" customHeight="1">
      <c r="B5" s="24" t="s">
        <v>1081</v>
      </c>
      <c r="C5" s="392"/>
      <c r="D5" s="395"/>
      <c r="F5" s="17"/>
      <c r="G5" s="17"/>
      <c r="H5" s="17"/>
    </row>
    <row r="6" spans="1:9" s="16" customFormat="1" ht="18" customHeight="1">
      <c r="B6" s="24" t="s">
        <v>2639</v>
      </c>
      <c r="C6" s="392"/>
      <c r="D6" s="395"/>
      <c r="F6" s="17"/>
      <c r="G6" s="17"/>
      <c r="H6" s="17"/>
    </row>
    <row r="7" spans="1:9" s="16" customFormat="1" ht="18" customHeight="1" thickBot="1">
      <c r="B7" s="25" t="s">
        <v>2656</v>
      </c>
      <c r="C7" s="393"/>
      <c r="D7" s="396"/>
      <c r="F7" s="17"/>
      <c r="G7" s="17"/>
      <c r="H7" s="17"/>
    </row>
    <row r="8" spans="1:9" s="16" customFormat="1">
      <c r="C8" s="19" t="s">
        <v>1079</v>
      </c>
      <c r="D8" s="19" t="s">
        <v>1078</v>
      </c>
      <c r="F8" s="17"/>
      <c r="G8" s="17"/>
      <c r="H8" s="17"/>
    </row>
    <row r="11" spans="1:9">
      <c r="B11" s="1" t="s">
        <v>101</v>
      </c>
    </row>
    <row r="13" spans="1:9">
      <c r="B13" s="6" t="s">
        <v>102</v>
      </c>
      <c r="C13" s="7" t="s">
        <v>103</v>
      </c>
      <c r="D13" s="6" t="s">
        <v>135</v>
      </c>
      <c r="E13" s="6" t="s">
        <v>105</v>
      </c>
      <c r="F13" s="8" t="s">
        <v>106</v>
      </c>
      <c r="G13" s="8" t="s">
        <v>107</v>
      </c>
      <c r="H13" s="8" t="s">
        <v>108</v>
      </c>
      <c r="I13" s="2" t="s">
        <v>136</v>
      </c>
    </row>
    <row r="14" spans="1:9">
      <c r="B14" s="2" t="s">
        <v>137</v>
      </c>
      <c r="C14" s="14"/>
    </row>
    <row r="15" spans="1:9">
      <c r="B15" s="2" t="s">
        <v>110</v>
      </c>
      <c r="C15" s="14"/>
    </row>
    <row r="16" spans="1:9">
      <c r="B16" s="1" t="s">
        <v>2471</v>
      </c>
      <c r="C16" s="14" t="s">
        <v>138</v>
      </c>
      <c r="D16" s="1" t="s">
        <v>222</v>
      </c>
      <c r="E16" s="1" t="s">
        <v>223</v>
      </c>
      <c r="F16" s="4">
        <v>3088000</v>
      </c>
      <c r="G16" s="4">
        <v>13729.25</v>
      </c>
      <c r="H16" s="4">
        <v>4.53</v>
      </c>
    </row>
    <row r="17" spans="2:8">
      <c r="B17" s="1" t="s">
        <v>2472</v>
      </c>
      <c r="C17" s="14" t="s">
        <v>138</v>
      </c>
      <c r="D17" s="1" t="s">
        <v>139</v>
      </c>
      <c r="E17" s="1" t="s">
        <v>169</v>
      </c>
      <c r="F17" s="4">
        <v>10200000</v>
      </c>
      <c r="G17" s="4">
        <v>13356.9</v>
      </c>
      <c r="H17" s="4">
        <v>4.41</v>
      </c>
    </row>
    <row r="18" spans="2:8">
      <c r="B18" s="1" t="s">
        <v>2152</v>
      </c>
      <c r="C18" s="14" t="s">
        <v>138</v>
      </c>
      <c r="D18" s="1" t="s">
        <v>154</v>
      </c>
      <c r="E18" s="1" t="s">
        <v>224</v>
      </c>
      <c r="F18" s="4">
        <v>15500000</v>
      </c>
      <c r="G18" s="4">
        <v>12702.25</v>
      </c>
      <c r="H18" s="4">
        <v>4.1900000000000004</v>
      </c>
    </row>
    <row r="19" spans="2:8">
      <c r="B19" s="1" t="s">
        <v>2434</v>
      </c>
      <c r="C19" s="14" t="s">
        <v>138</v>
      </c>
      <c r="D19" s="1" t="s">
        <v>225</v>
      </c>
      <c r="E19" s="1" t="s">
        <v>226</v>
      </c>
      <c r="F19" s="4">
        <v>7000000</v>
      </c>
      <c r="G19" s="4">
        <v>12568.5</v>
      </c>
      <c r="H19" s="4">
        <v>4.1500000000000004</v>
      </c>
    </row>
    <row r="20" spans="2:8">
      <c r="B20" s="1" t="s">
        <v>2473</v>
      </c>
      <c r="C20" s="14" t="s">
        <v>138</v>
      </c>
      <c r="D20" s="1" t="s">
        <v>211</v>
      </c>
      <c r="E20" s="1" t="s">
        <v>227</v>
      </c>
      <c r="F20" s="4">
        <v>445130</v>
      </c>
      <c r="G20" s="4">
        <v>11883.41</v>
      </c>
      <c r="H20" s="4">
        <v>3.92</v>
      </c>
    </row>
    <row r="21" spans="2:8">
      <c r="B21" s="1" t="s">
        <v>2433</v>
      </c>
      <c r="C21" s="14" t="s">
        <v>138</v>
      </c>
      <c r="D21" s="1" t="s">
        <v>176</v>
      </c>
      <c r="E21" s="1" t="s">
        <v>228</v>
      </c>
      <c r="F21" s="4">
        <v>410000</v>
      </c>
      <c r="G21" s="4">
        <v>10911.13</v>
      </c>
      <c r="H21" s="4">
        <v>3.6</v>
      </c>
    </row>
    <row r="22" spans="2:8">
      <c r="B22" s="1" t="s">
        <v>1036</v>
      </c>
      <c r="C22" s="14" t="s">
        <v>138</v>
      </c>
      <c r="D22" s="1" t="s">
        <v>163</v>
      </c>
      <c r="E22" s="1" t="s">
        <v>229</v>
      </c>
      <c r="F22" s="4">
        <v>1736990</v>
      </c>
      <c r="G22" s="4">
        <v>10667.72</v>
      </c>
      <c r="H22" s="4">
        <v>3.52</v>
      </c>
    </row>
    <row r="23" spans="2:8">
      <c r="B23" s="1" t="s">
        <v>2440</v>
      </c>
      <c r="C23" s="14" t="s">
        <v>138</v>
      </c>
      <c r="D23" s="1" t="s">
        <v>182</v>
      </c>
      <c r="E23" s="1" t="s">
        <v>230</v>
      </c>
      <c r="F23" s="4">
        <v>1032006</v>
      </c>
      <c r="G23" s="4">
        <v>8413.94</v>
      </c>
      <c r="H23" s="4">
        <v>2.78</v>
      </c>
    </row>
    <row r="24" spans="2:8">
      <c r="B24" s="1" t="s">
        <v>1037</v>
      </c>
      <c r="C24" s="14" t="s">
        <v>138</v>
      </c>
      <c r="D24" s="1" t="s">
        <v>185</v>
      </c>
      <c r="E24" s="1" t="s">
        <v>186</v>
      </c>
      <c r="F24" s="4">
        <v>1068000</v>
      </c>
      <c r="G24" s="4">
        <v>8342.68</v>
      </c>
      <c r="H24" s="4">
        <v>2.75</v>
      </c>
    </row>
    <row r="25" spans="2:8">
      <c r="B25" s="1" t="s">
        <v>2439</v>
      </c>
      <c r="C25" s="14" t="s">
        <v>138</v>
      </c>
      <c r="D25" s="1" t="s">
        <v>198</v>
      </c>
      <c r="E25" s="1" t="s">
        <v>199</v>
      </c>
      <c r="F25" s="4">
        <v>9000000</v>
      </c>
      <c r="G25" s="4">
        <v>8190</v>
      </c>
      <c r="H25" s="4">
        <v>2.7</v>
      </c>
    </row>
    <row r="26" spans="2:8">
      <c r="B26" s="1" t="s">
        <v>2438</v>
      </c>
      <c r="C26" s="14" t="s">
        <v>138</v>
      </c>
      <c r="D26" s="1" t="s">
        <v>156</v>
      </c>
      <c r="E26" s="1" t="s">
        <v>231</v>
      </c>
      <c r="F26" s="4">
        <v>286000</v>
      </c>
      <c r="G26" s="4">
        <v>7926.06</v>
      </c>
      <c r="H26" s="4">
        <v>2.61</v>
      </c>
    </row>
    <row r="27" spans="2:8">
      <c r="B27" s="1" t="s">
        <v>2474</v>
      </c>
      <c r="C27" s="14" t="s">
        <v>138</v>
      </c>
      <c r="D27" s="1" t="s">
        <v>150</v>
      </c>
      <c r="E27" s="1" t="s">
        <v>193</v>
      </c>
      <c r="F27" s="4">
        <v>4776000</v>
      </c>
      <c r="G27" s="4">
        <v>7770.55</v>
      </c>
      <c r="H27" s="4">
        <v>2.56</v>
      </c>
    </row>
    <row r="28" spans="2:8">
      <c r="B28" s="1" t="s">
        <v>2455</v>
      </c>
      <c r="C28" s="14" t="s">
        <v>138</v>
      </c>
      <c r="D28" s="1" t="s">
        <v>163</v>
      </c>
      <c r="E28" s="1" t="s">
        <v>232</v>
      </c>
      <c r="F28" s="4">
        <v>182210</v>
      </c>
      <c r="G28" s="4">
        <v>7463.32</v>
      </c>
      <c r="H28" s="4">
        <v>2.46</v>
      </c>
    </row>
    <row r="29" spans="2:8">
      <c r="B29" s="1" t="s">
        <v>2475</v>
      </c>
      <c r="C29" s="14" t="s">
        <v>138</v>
      </c>
      <c r="D29" s="1" t="s">
        <v>233</v>
      </c>
      <c r="E29" s="1" t="s">
        <v>234</v>
      </c>
      <c r="F29" s="4">
        <v>1504441</v>
      </c>
      <c r="G29" s="4">
        <v>7194.24</v>
      </c>
      <c r="H29" s="4">
        <v>2.37</v>
      </c>
    </row>
    <row r="30" spans="2:8">
      <c r="B30" s="1" t="s">
        <v>2462</v>
      </c>
      <c r="C30" s="14" t="s">
        <v>138</v>
      </c>
      <c r="D30" s="1" t="s">
        <v>163</v>
      </c>
      <c r="E30" s="1" t="s">
        <v>235</v>
      </c>
      <c r="F30" s="4">
        <v>800000</v>
      </c>
      <c r="G30" s="4">
        <v>6825.6</v>
      </c>
      <c r="H30" s="4">
        <v>2.25</v>
      </c>
    </row>
    <row r="31" spans="2:8">
      <c r="B31" s="1" t="s">
        <v>2442</v>
      </c>
      <c r="C31" s="14" t="s">
        <v>138</v>
      </c>
      <c r="D31" s="1" t="s">
        <v>150</v>
      </c>
      <c r="E31" s="1" t="s">
        <v>236</v>
      </c>
      <c r="F31" s="4">
        <v>287484</v>
      </c>
      <c r="G31" s="4">
        <v>6568.29</v>
      </c>
      <c r="H31" s="4">
        <v>2.17</v>
      </c>
    </row>
    <row r="32" spans="2:8">
      <c r="B32" s="1" t="s">
        <v>1071</v>
      </c>
      <c r="C32" s="14" t="s">
        <v>138</v>
      </c>
      <c r="D32" s="1" t="s">
        <v>165</v>
      </c>
      <c r="E32" s="1" t="s">
        <v>237</v>
      </c>
      <c r="F32" s="4">
        <v>600000</v>
      </c>
      <c r="G32" s="4">
        <v>6356.1</v>
      </c>
      <c r="H32" s="4">
        <v>2.1</v>
      </c>
    </row>
    <row r="33" spans="2:8">
      <c r="B33" s="1" t="s">
        <v>2469</v>
      </c>
      <c r="C33" s="14" t="s">
        <v>138</v>
      </c>
      <c r="D33" s="1" t="s">
        <v>233</v>
      </c>
      <c r="E33" s="1" t="s">
        <v>238</v>
      </c>
      <c r="F33" s="4">
        <v>1938800</v>
      </c>
      <c r="G33" s="4">
        <v>5735.94</v>
      </c>
      <c r="H33" s="4">
        <v>1.89</v>
      </c>
    </row>
    <row r="34" spans="2:8">
      <c r="B34" s="1" t="s">
        <v>2437</v>
      </c>
      <c r="C34" s="14" t="s">
        <v>138</v>
      </c>
      <c r="D34" s="1" t="s">
        <v>225</v>
      </c>
      <c r="E34" s="1" t="s">
        <v>239</v>
      </c>
      <c r="F34" s="4">
        <v>1250000</v>
      </c>
      <c r="G34" s="4">
        <v>5470</v>
      </c>
      <c r="H34" s="4">
        <v>1.8</v>
      </c>
    </row>
    <row r="35" spans="2:8">
      <c r="B35" s="1" t="s">
        <v>2476</v>
      </c>
      <c r="C35" s="14" t="s">
        <v>138</v>
      </c>
      <c r="D35" s="1" t="s">
        <v>163</v>
      </c>
      <c r="E35" s="1" t="s">
        <v>240</v>
      </c>
      <c r="F35" s="4">
        <v>265809</v>
      </c>
      <c r="G35" s="4">
        <v>5380.77</v>
      </c>
      <c r="H35" s="4">
        <v>1.77</v>
      </c>
    </row>
    <row r="36" spans="2:8">
      <c r="B36" s="1" t="s">
        <v>2477</v>
      </c>
      <c r="C36" s="14" t="s">
        <v>138</v>
      </c>
      <c r="D36" s="1" t="s">
        <v>241</v>
      </c>
      <c r="E36" s="1" t="s">
        <v>242</v>
      </c>
      <c r="F36" s="4">
        <v>1350000</v>
      </c>
      <c r="G36" s="4">
        <v>5203.58</v>
      </c>
      <c r="H36" s="4">
        <v>1.72</v>
      </c>
    </row>
    <row r="37" spans="2:8">
      <c r="B37" s="1" t="s">
        <v>2478</v>
      </c>
      <c r="C37" s="14" t="s">
        <v>138</v>
      </c>
      <c r="D37" s="1" t="s">
        <v>156</v>
      </c>
      <c r="E37" s="1" t="s">
        <v>243</v>
      </c>
      <c r="F37" s="4">
        <v>1800000</v>
      </c>
      <c r="G37" s="4">
        <v>5120.1000000000004</v>
      </c>
      <c r="H37" s="4">
        <v>1.69</v>
      </c>
    </row>
    <row r="38" spans="2:8">
      <c r="B38" s="1" t="s">
        <v>2479</v>
      </c>
      <c r="C38" s="14" t="s">
        <v>138</v>
      </c>
      <c r="D38" s="1" t="s">
        <v>174</v>
      </c>
      <c r="E38" s="1" t="s">
        <v>244</v>
      </c>
      <c r="F38" s="4">
        <v>1456007</v>
      </c>
      <c r="G38" s="4">
        <v>4930.7700000000004</v>
      </c>
      <c r="H38" s="4">
        <v>1.63</v>
      </c>
    </row>
    <row r="39" spans="2:8">
      <c r="B39" s="1" t="s">
        <v>2480</v>
      </c>
      <c r="C39" s="14" t="s">
        <v>138</v>
      </c>
      <c r="D39" s="1" t="s">
        <v>163</v>
      </c>
      <c r="E39" s="1" t="s">
        <v>245</v>
      </c>
      <c r="F39" s="4">
        <v>889900</v>
      </c>
      <c r="G39" s="4">
        <v>4917.59</v>
      </c>
      <c r="H39" s="4">
        <v>1.62</v>
      </c>
    </row>
    <row r="40" spans="2:8">
      <c r="B40" s="1" t="s">
        <v>2464</v>
      </c>
      <c r="C40" s="14" t="s">
        <v>138</v>
      </c>
      <c r="D40" s="1" t="s">
        <v>163</v>
      </c>
      <c r="E40" s="1" t="s">
        <v>246</v>
      </c>
      <c r="F40" s="4">
        <v>268000</v>
      </c>
      <c r="G40" s="4">
        <v>4662.53</v>
      </c>
      <c r="H40" s="4">
        <v>1.54</v>
      </c>
    </row>
    <row r="41" spans="2:8">
      <c r="B41" s="1" t="s">
        <v>2467</v>
      </c>
      <c r="C41" s="14" t="s">
        <v>138</v>
      </c>
      <c r="D41" s="1" t="s">
        <v>187</v>
      </c>
      <c r="E41" s="1" t="s">
        <v>247</v>
      </c>
      <c r="F41" s="4">
        <v>672000</v>
      </c>
      <c r="G41" s="4">
        <v>4602.53</v>
      </c>
      <c r="H41" s="4">
        <v>1.52</v>
      </c>
    </row>
    <row r="42" spans="2:8">
      <c r="B42" s="1" t="s">
        <v>2481</v>
      </c>
      <c r="C42" s="14" t="s">
        <v>138</v>
      </c>
      <c r="D42" s="1" t="s">
        <v>248</v>
      </c>
      <c r="E42" s="1" t="s">
        <v>249</v>
      </c>
      <c r="F42" s="4">
        <v>1871423</v>
      </c>
      <c r="G42" s="4">
        <v>4551.3</v>
      </c>
      <c r="H42" s="4">
        <v>1.5</v>
      </c>
    </row>
    <row r="43" spans="2:8">
      <c r="B43" s="1" t="s">
        <v>2482</v>
      </c>
      <c r="C43" s="14" t="s">
        <v>138</v>
      </c>
      <c r="D43" s="1" t="s">
        <v>250</v>
      </c>
      <c r="E43" s="1" t="s">
        <v>251</v>
      </c>
      <c r="F43" s="4">
        <v>845973</v>
      </c>
      <c r="G43" s="4">
        <v>4543.3</v>
      </c>
      <c r="H43" s="4">
        <v>1.5</v>
      </c>
    </row>
    <row r="44" spans="2:8">
      <c r="B44" s="1" t="s">
        <v>2454</v>
      </c>
      <c r="C44" s="14" t="s">
        <v>138</v>
      </c>
      <c r="D44" s="1" t="s">
        <v>214</v>
      </c>
      <c r="E44" s="1" t="s">
        <v>252</v>
      </c>
      <c r="F44" s="4">
        <v>2380950</v>
      </c>
      <c r="G44" s="4">
        <v>4486.8999999999996</v>
      </c>
      <c r="H44" s="4">
        <v>1.48</v>
      </c>
    </row>
    <row r="45" spans="2:8">
      <c r="B45" s="1" t="s">
        <v>2483</v>
      </c>
      <c r="C45" s="14" t="s">
        <v>138</v>
      </c>
      <c r="D45" s="1" t="s">
        <v>167</v>
      </c>
      <c r="E45" s="1" t="s">
        <v>253</v>
      </c>
      <c r="F45" s="4">
        <v>3596295</v>
      </c>
      <c r="G45" s="4">
        <v>3963.12</v>
      </c>
      <c r="H45" s="4">
        <v>1.31</v>
      </c>
    </row>
    <row r="46" spans="2:8">
      <c r="B46" s="1" t="s">
        <v>2484</v>
      </c>
      <c r="C46" s="14" t="s">
        <v>138</v>
      </c>
      <c r="D46" s="1" t="s">
        <v>222</v>
      </c>
      <c r="E46" s="1" t="s">
        <v>254</v>
      </c>
      <c r="F46" s="4">
        <v>539300</v>
      </c>
      <c r="G46" s="4">
        <v>3733.3</v>
      </c>
      <c r="H46" s="4">
        <v>1.23</v>
      </c>
    </row>
    <row r="47" spans="2:8">
      <c r="B47" s="1" t="s">
        <v>2427</v>
      </c>
      <c r="C47" s="14" t="s">
        <v>138</v>
      </c>
      <c r="D47" s="1" t="s">
        <v>241</v>
      </c>
      <c r="E47" s="1" t="s">
        <v>255</v>
      </c>
      <c r="F47" s="4">
        <v>400000</v>
      </c>
      <c r="G47" s="4">
        <v>3634.4</v>
      </c>
      <c r="H47" s="4">
        <v>1.2</v>
      </c>
    </row>
    <row r="48" spans="2:8">
      <c r="B48" s="1" t="s">
        <v>2485</v>
      </c>
      <c r="C48" s="14" t="s">
        <v>138</v>
      </c>
      <c r="D48" s="1" t="s">
        <v>159</v>
      </c>
      <c r="E48" s="1" t="s">
        <v>256</v>
      </c>
      <c r="F48" s="4">
        <v>4387574</v>
      </c>
      <c r="G48" s="4">
        <v>3630.72</v>
      </c>
      <c r="H48" s="4">
        <v>1.2</v>
      </c>
    </row>
    <row r="49" spans="2:8">
      <c r="B49" s="1" t="s">
        <v>2486</v>
      </c>
      <c r="C49" s="14" t="s">
        <v>138</v>
      </c>
      <c r="D49" s="1" t="s">
        <v>176</v>
      </c>
      <c r="E49" s="1" t="s">
        <v>257</v>
      </c>
      <c r="F49" s="4">
        <v>55000</v>
      </c>
      <c r="G49" s="4">
        <v>3434.28</v>
      </c>
      <c r="H49" s="4">
        <v>1.1299999999999999</v>
      </c>
    </row>
    <row r="50" spans="2:8">
      <c r="B50" s="1" t="s">
        <v>2435</v>
      </c>
      <c r="C50" s="14" t="s">
        <v>138</v>
      </c>
      <c r="D50" s="1" t="s">
        <v>258</v>
      </c>
      <c r="E50" s="1" t="s">
        <v>259</v>
      </c>
      <c r="F50" s="4">
        <v>1200000</v>
      </c>
      <c r="G50" s="4">
        <v>3234</v>
      </c>
      <c r="H50" s="4">
        <v>1.07</v>
      </c>
    </row>
    <row r="51" spans="2:8">
      <c r="B51" s="1" t="s">
        <v>2487</v>
      </c>
      <c r="C51" s="14" t="s">
        <v>138</v>
      </c>
      <c r="D51" s="1" t="s">
        <v>260</v>
      </c>
      <c r="E51" s="1" t="s">
        <v>261</v>
      </c>
      <c r="F51" s="4">
        <v>812167</v>
      </c>
      <c r="G51" s="4">
        <v>2842.18</v>
      </c>
      <c r="H51" s="4">
        <v>0.94</v>
      </c>
    </row>
    <row r="52" spans="2:8">
      <c r="B52" s="1" t="s">
        <v>2488</v>
      </c>
      <c r="C52" s="14" t="s">
        <v>138</v>
      </c>
      <c r="D52" s="1" t="s">
        <v>172</v>
      </c>
      <c r="E52" s="1" t="s">
        <v>262</v>
      </c>
      <c r="F52" s="4">
        <v>1640000</v>
      </c>
      <c r="G52" s="4">
        <v>2710.1</v>
      </c>
      <c r="H52" s="4">
        <v>0.89</v>
      </c>
    </row>
    <row r="53" spans="2:8">
      <c r="B53" s="1" t="s">
        <v>1069</v>
      </c>
      <c r="C53" s="14" t="s">
        <v>138</v>
      </c>
      <c r="D53" s="1" t="s">
        <v>150</v>
      </c>
      <c r="E53" s="1" t="s">
        <v>263</v>
      </c>
      <c r="F53" s="4">
        <v>48653</v>
      </c>
      <c r="G53" s="4">
        <v>2604.44</v>
      </c>
      <c r="H53" s="4">
        <v>0.86</v>
      </c>
    </row>
    <row r="54" spans="2:8">
      <c r="B54" s="1" t="s">
        <v>1044</v>
      </c>
      <c r="C54" s="14" t="s">
        <v>138</v>
      </c>
      <c r="D54" s="1" t="s">
        <v>156</v>
      </c>
      <c r="E54" s="1" t="s">
        <v>264</v>
      </c>
      <c r="F54" s="4">
        <v>76000</v>
      </c>
      <c r="G54" s="4">
        <v>2312.91</v>
      </c>
      <c r="H54" s="4">
        <v>0.76</v>
      </c>
    </row>
    <row r="55" spans="2:8">
      <c r="B55" s="1" t="s">
        <v>2489</v>
      </c>
      <c r="C55" s="14" t="s">
        <v>138</v>
      </c>
      <c r="D55" s="1" t="s">
        <v>191</v>
      </c>
      <c r="E55" s="1" t="s">
        <v>265</v>
      </c>
      <c r="F55" s="4">
        <v>1663248</v>
      </c>
      <c r="G55" s="4">
        <v>2302.77</v>
      </c>
      <c r="H55" s="4">
        <v>0.76</v>
      </c>
    </row>
    <row r="56" spans="2:8">
      <c r="B56" s="1" t="s">
        <v>2490</v>
      </c>
      <c r="C56" s="14" t="s">
        <v>138</v>
      </c>
      <c r="D56" s="1" t="s">
        <v>163</v>
      </c>
      <c r="E56" s="1" t="s">
        <v>266</v>
      </c>
      <c r="F56" s="4">
        <v>1432500</v>
      </c>
      <c r="G56" s="4">
        <v>2256.9</v>
      </c>
      <c r="H56" s="4">
        <v>0.74</v>
      </c>
    </row>
    <row r="57" spans="2:8">
      <c r="B57" s="1" t="s">
        <v>2491</v>
      </c>
      <c r="C57" s="14" t="s">
        <v>138</v>
      </c>
      <c r="D57" s="1" t="s">
        <v>267</v>
      </c>
      <c r="E57" s="1" t="s">
        <v>268</v>
      </c>
      <c r="F57" s="4">
        <v>33500</v>
      </c>
      <c r="G57" s="4">
        <v>1161.9100000000001</v>
      </c>
      <c r="H57" s="4">
        <v>0.38</v>
      </c>
    </row>
    <row r="58" spans="2:8">
      <c r="B58" s="1" t="s">
        <v>2492</v>
      </c>
      <c r="C58" s="14" t="s">
        <v>138</v>
      </c>
      <c r="D58" s="1" t="s">
        <v>163</v>
      </c>
      <c r="E58" s="1" t="s">
        <v>269</v>
      </c>
      <c r="F58" s="4">
        <v>108420</v>
      </c>
      <c r="G58" s="4">
        <v>956.7</v>
      </c>
      <c r="H58" s="4">
        <v>0.32</v>
      </c>
    </row>
    <row r="59" spans="2:8">
      <c r="B59" s="1" t="s">
        <v>2493</v>
      </c>
      <c r="C59" s="14" t="s">
        <v>138</v>
      </c>
      <c r="D59" s="1" t="s">
        <v>270</v>
      </c>
      <c r="E59" s="1" t="s">
        <v>271</v>
      </c>
      <c r="F59" s="4">
        <v>305154</v>
      </c>
      <c r="G59" s="4">
        <v>498.62</v>
      </c>
      <c r="H59" s="4">
        <v>0.16</v>
      </c>
    </row>
    <row r="60" spans="2:8">
      <c r="B60" s="1" t="s">
        <v>2494</v>
      </c>
      <c r="C60" s="14" t="s">
        <v>138</v>
      </c>
      <c r="D60" s="1" t="s">
        <v>144</v>
      </c>
      <c r="E60" s="1" t="s">
        <v>272</v>
      </c>
      <c r="F60" s="4">
        <v>38626</v>
      </c>
      <c r="G60" s="4">
        <v>467.36</v>
      </c>
      <c r="H60" s="4">
        <v>0.15</v>
      </c>
    </row>
    <row r="61" spans="2:8">
      <c r="B61" s="2" t="s">
        <v>216</v>
      </c>
      <c r="C61" s="14"/>
      <c r="G61" s="245">
        <f>SUM(G16:G60)</f>
        <v>260218.9599999999</v>
      </c>
      <c r="H61" s="245">
        <f>SUM(H16:H60)</f>
        <v>85.830000000000013</v>
      </c>
    </row>
    <row r="62" spans="2:8" s="16" customFormat="1">
      <c r="B62" s="107" t="s">
        <v>2016</v>
      </c>
      <c r="C62" s="113"/>
      <c r="F62" s="17"/>
      <c r="G62" s="248"/>
      <c r="H62" s="248"/>
    </row>
    <row r="63" spans="2:8" s="16" customFormat="1">
      <c r="B63" s="107" t="s">
        <v>2017</v>
      </c>
      <c r="C63" s="113"/>
      <c r="F63" s="17"/>
      <c r="G63" s="248"/>
      <c r="H63" s="248"/>
    </row>
    <row r="64" spans="2:8">
      <c r="B64" s="1" t="s">
        <v>273</v>
      </c>
      <c r="C64" s="14" t="s">
        <v>138</v>
      </c>
      <c r="D64" s="1" t="s">
        <v>274</v>
      </c>
      <c r="E64" s="1" t="s">
        <v>275</v>
      </c>
      <c r="F64" s="4">
        <v>1043500</v>
      </c>
      <c r="G64" s="116">
        <v>1348.72</v>
      </c>
      <c r="H64" s="116">
        <v>0.44</v>
      </c>
    </row>
    <row r="65" spans="2:8" s="16" customFormat="1">
      <c r="B65" s="107" t="s">
        <v>2018</v>
      </c>
      <c r="C65" s="113"/>
      <c r="F65" s="17"/>
      <c r="G65" s="248">
        <f>SUM(G64)</f>
        <v>1348.72</v>
      </c>
      <c r="H65" s="245">
        <f>SUM(H64)</f>
        <v>0.44</v>
      </c>
    </row>
    <row r="66" spans="2:8" s="16" customFormat="1">
      <c r="B66" s="107" t="s">
        <v>2019</v>
      </c>
      <c r="C66" s="113"/>
      <c r="F66" s="17"/>
      <c r="G66" s="248">
        <f>+G61+G65</f>
        <v>261567.67999999991</v>
      </c>
      <c r="H66" s="248">
        <f>+H61+H65</f>
        <v>86.27000000000001</v>
      </c>
    </row>
    <row r="67" spans="2:8">
      <c r="B67" s="2" t="s">
        <v>276</v>
      </c>
      <c r="C67" s="9"/>
      <c r="D67" s="2"/>
      <c r="E67" s="2"/>
      <c r="F67" s="10"/>
      <c r="G67" s="245">
        <v>40000</v>
      </c>
      <c r="H67" s="245">
        <v>13.19</v>
      </c>
    </row>
    <row r="68" spans="2:8">
      <c r="B68" s="2" t="s">
        <v>277</v>
      </c>
      <c r="C68" s="9"/>
      <c r="D68" s="2"/>
      <c r="E68" s="2"/>
      <c r="F68" s="10"/>
      <c r="G68" s="245">
        <v>2268.81</v>
      </c>
      <c r="H68" s="245">
        <v>0.75</v>
      </c>
    </row>
    <row r="69" spans="2:8">
      <c r="B69" s="2" t="s">
        <v>125</v>
      </c>
      <c r="C69" s="9"/>
      <c r="D69" s="2"/>
      <c r="E69" s="2"/>
      <c r="F69" s="10"/>
      <c r="G69" s="245">
        <f>+G66+G67+G68</f>
        <v>303836.48999999993</v>
      </c>
      <c r="H69" s="245">
        <f>+H66+H67+H68</f>
        <v>100.21000000000001</v>
      </c>
    </row>
    <row r="70" spans="2:8">
      <c r="B70" s="2" t="s">
        <v>126</v>
      </c>
      <c r="C70" s="9"/>
      <c r="D70" s="2"/>
      <c r="E70" s="2"/>
      <c r="F70" s="10"/>
      <c r="G70" s="245">
        <f>+G71-G69</f>
        <v>-656.51770060992567</v>
      </c>
      <c r="H70" s="245">
        <f>+H71-H69</f>
        <v>-0.21000000000000796</v>
      </c>
    </row>
    <row r="71" spans="2:8">
      <c r="B71" s="2" t="s">
        <v>127</v>
      </c>
      <c r="C71" s="9"/>
      <c r="D71" s="2"/>
      <c r="E71" s="2"/>
      <c r="F71" s="10"/>
      <c r="G71" s="245">
        <v>303179.97229939001</v>
      </c>
      <c r="H71" s="245">
        <v>100</v>
      </c>
    </row>
    <row r="72" spans="2:8">
      <c r="B72" s="1" t="s">
        <v>128</v>
      </c>
    </row>
    <row r="73" spans="2:8">
      <c r="B73" s="1" t="s">
        <v>129</v>
      </c>
    </row>
    <row r="74" spans="2:8">
      <c r="B74" s="1" t="s">
        <v>130</v>
      </c>
      <c r="C74" s="13">
        <v>44895</v>
      </c>
    </row>
    <row r="75" spans="2:8" ht="25.5">
      <c r="B75" s="11" t="s">
        <v>131</v>
      </c>
      <c r="C75" s="5" t="s">
        <v>132</v>
      </c>
    </row>
    <row r="76" spans="2:8">
      <c r="B76" s="2"/>
    </row>
    <row r="77" spans="2:8">
      <c r="B77" s="2" t="s">
        <v>3261</v>
      </c>
      <c r="C77" s="5" t="s">
        <v>132</v>
      </c>
    </row>
    <row r="78" spans="2:8">
      <c r="B78" s="2" t="s">
        <v>3262</v>
      </c>
      <c r="C78" s="5" t="s">
        <v>132</v>
      </c>
    </row>
    <row r="79" spans="2:8">
      <c r="B79" s="2" t="s">
        <v>3263</v>
      </c>
      <c r="C79" s="5" t="s">
        <v>132</v>
      </c>
    </row>
    <row r="80" spans="2:8">
      <c r="B80" s="2" t="s">
        <v>278</v>
      </c>
      <c r="C80" s="9"/>
    </row>
    <row r="81" spans="2:3">
      <c r="B81" s="2" t="s">
        <v>279</v>
      </c>
      <c r="C81" s="9"/>
    </row>
    <row r="82" spans="2:3">
      <c r="B82" s="2" t="s">
        <v>280</v>
      </c>
      <c r="C82" s="9"/>
    </row>
    <row r="83" spans="2:3">
      <c r="B83" s="2" t="s">
        <v>281</v>
      </c>
      <c r="C83" s="9"/>
    </row>
    <row r="84" spans="2:3">
      <c r="B84" s="2" t="s">
        <v>282</v>
      </c>
      <c r="C84" s="9"/>
    </row>
    <row r="85" spans="2:3">
      <c r="B85" s="2" t="s">
        <v>283</v>
      </c>
      <c r="C85" s="9"/>
    </row>
    <row r="86" spans="2:3">
      <c r="B86" s="2" t="s">
        <v>284</v>
      </c>
      <c r="C86" s="9"/>
    </row>
    <row r="87" spans="2:3">
      <c r="B87" s="2" t="s">
        <v>285</v>
      </c>
      <c r="C87" s="9"/>
    </row>
    <row r="88" spans="2:3">
      <c r="B88" s="162" t="s">
        <v>2623</v>
      </c>
      <c r="C88" s="9"/>
    </row>
    <row r="89" spans="2:3">
      <c r="B89" s="162" t="s">
        <v>133</v>
      </c>
    </row>
    <row r="90" spans="2:3">
      <c r="B90" s="162" t="s">
        <v>134</v>
      </c>
    </row>
  </sheetData>
  <mergeCells count="3">
    <mergeCell ref="B1:E1"/>
    <mergeCell ref="C3:C7"/>
    <mergeCell ref="D3:D7"/>
  </mergeCells>
  <hyperlinks>
    <hyperlink ref="A1" location="Index!A1" display="Index" xr:uid="{04741D29-F57A-4103-82B7-117044B44BBF}"/>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484105-D690-4CD3-AE79-D5E03ACA6875}">
  <dimension ref="A1:I80"/>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710937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3.7109375" style="1" bestFit="1" customWidth="1"/>
    <col min="262" max="262" width="11.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3.7109375" style="1" bestFit="1" customWidth="1"/>
    <col min="518" max="518" width="11.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3.7109375" style="1" bestFit="1" customWidth="1"/>
    <col min="774" max="774" width="11.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3.7109375" style="1" bestFit="1" customWidth="1"/>
    <col min="1030" max="1030" width="11.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3.7109375" style="1" bestFit="1" customWidth="1"/>
    <col min="1286" max="1286" width="11.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3.7109375" style="1" bestFit="1" customWidth="1"/>
    <col min="1542" max="1542" width="11.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3.7109375" style="1" bestFit="1" customWidth="1"/>
    <col min="1798" max="1798" width="11.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3.7109375" style="1" bestFit="1" customWidth="1"/>
    <col min="2054" max="2054" width="11.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3.7109375" style="1" bestFit="1" customWidth="1"/>
    <col min="2310" max="2310" width="11.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3.7109375" style="1" bestFit="1" customWidth="1"/>
    <col min="2566" max="2566" width="11.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3.7109375" style="1" bestFit="1" customWidth="1"/>
    <col min="2822" max="2822" width="11.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3.7109375" style="1" bestFit="1" customWidth="1"/>
    <col min="3078" max="3078" width="11.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3.7109375" style="1" bestFit="1" customWidth="1"/>
    <col min="3334" max="3334" width="11.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3.7109375" style="1" bestFit="1" customWidth="1"/>
    <col min="3590" max="3590" width="11.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3.7109375" style="1" bestFit="1" customWidth="1"/>
    <col min="3846" max="3846" width="11.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3.7109375" style="1" bestFit="1" customWidth="1"/>
    <col min="4102" max="4102" width="11.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3.7109375" style="1" bestFit="1" customWidth="1"/>
    <col min="4358" max="4358" width="11.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3.7109375" style="1" bestFit="1" customWidth="1"/>
    <col min="4614" max="4614" width="11.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3.7109375" style="1" bestFit="1" customWidth="1"/>
    <col min="4870" max="4870" width="11.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3.7109375" style="1" bestFit="1" customWidth="1"/>
    <col min="5126" max="5126" width="11.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3.7109375" style="1" bestFit="1" customWidth="1"/>
    <col min="5382" max="5382" width="11.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3.7109375" style="1" bestFit="1" customWidth="1"/>
    <col min="5638" max="5638" width="11.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3.7109375" style="1" bestFit="1" customWidth="1"/>
    <col min="5894" max="5894" width="11.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3.7109375" style="1" bestFit="1" customWidth="1"/>
    <col min="6150" max="6150" width="11.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3.7109375" style="1" bestFit="1" customWidth="1"/>
    <col min="6406" max="6406" width="11.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3.7109375" style="1" bestFit="1" customWidth="1"/>
    <col min="6662" max="6662" width="11.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3.7109375" style="1" bestFit="1" customWidth="1"/>
    <col min="6918" max="6918" width="11.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3.7109375" style="1" bestFit="1" customWidth="1"/>
    <col min="7174" max="7174" width="11.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3.7109375" style="1" bestFit="1" customWidth="1"/>
    <col min="7430" max="7430" width="11.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3.7109375" style="1" bestFit="1" customWidth="1"/>
    <col min="7686" max="7686" width="11.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3.7109375" style="1" bestFit="1" customWidth="1"/>
    <col min="7942" max="7942" width="11.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3.7109375" style="1" bestFit="1" customWidth="1"/>
    <col min="8198" max="8198" width="11.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3.7109375" style="1" bestFit="1" customWidth="1"/>
    <col min="8454" max="8454" width="11.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3.7109375" style="1" bestFit="1" customWidth="1"/>
    <col min="8710" max="8710" width="11.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3.7109375" style="1" bestFit="1" customWidth="1"/>
    <col min="8966" max="8966" width="11.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3.7109375" style="1" bestFit="1" customWidth="1"/>
    <col min="9222" max="9222" width="11.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3.7109375" style="1" bestFit="1" customWidth="1"/>
    <col min="9478" max="9478" width="11.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3.7109375" style="1" bestFit="1" customWidth="1"/>
    <col min="9734" max="9734" width="11.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3.7109375" style="1" bestFit="1" customWidth="1"/>
    <col min="9990" max="9990" width="11.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3.7109375" style="1" bestFit="1" customWidth="1"/>
    <col min="10246" max="10246" width="11.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3.7109375" style="1" bestFit="1" customWidth="1"/>
    <col min="10502" max="10502" width="11.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3.7109375" style="1" bestFit="1" customWidth="1"/>
    <col min="10758" max="10758" width="11.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3.7109375" style="1" bestFit="1" customWidth="1"/>
    <col min="11014" max="11014" width="11.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3.7109375" style="1" bestFit="1" customWidth="1"/>
    <col min="11270" max="11270" width="11.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3.7109375" style="1" bestFit="1" customWidth="1"/>
    <col min="11526" max="11526" width="11.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3.7109375" style="1" bestFit="1" customWidth="1"/>
    <col min="11782" max="11782" width="11.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3.7109375" style="1" bestFit="1" customWidth="1"/>
    <col min="12038" max="12038" width="11.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3.7109375" style="1" bestFit="1" customWidth="1"/>
    <col min="12294" max="12294" width="11.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3.7109375" style="1" bestFit="1" customWidth="1"/>
    <col min="12550" max="12550" width="11.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3.7109375" style="1" bestFit="1" customWidth="1"/>
    <col min="12806" max="12806" width="11.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3.7109375" style="1" bestFit="1" customWidth="1"/>
    <col min="13062" max="13062" width="11.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3.7109375" style="1" bestFit="1" customWidth="1"/>
    <col min="13318" max="13318" width="11.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3.7109375" style="1" bestFit="1" customWidth="1"/>
    <col min="13574" max="13574" width="11.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3.7109375" style="1" bestFit="1" customWidth="1"/>
    <col min="13830" max="13830" width="11.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3.7109375" style="1" bestFit="1" customWidth="1"/>
    <col min="14086" max="14086" width="11.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3.7109375" style="1" bestFit="1" customWidth="1"/>
    <col min="14342" max="14342" width="11.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3.7109375" style="1" bestFit="1" customWidth="1"/>
    <col min="14598" max="14598" width="11.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3.7109375" style="1" bestFit="1" customWidth="1"/>
    <col min="14854" max="14854" width="11.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3.7109375" style="1" bestFit="1" customWidth="1"/>
    <col min="15110" max="15110" width="11.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3.7109375" style="1" bestFit="1" customWidth="1"/>
    <col min="15366" max="15366" width="11.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3.7109375" style="1" bestFit="1" customWidth="1"/>
    <col min="15622" max="15622" width="11.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3.7109375" style="1" bestFit="1" customWidth="1"/>
    <col min="15878" max="15878" width="11.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3.7109375" style="1" bestFit="1" customWidth="1"/>
    <col min="16134" max="16134" width="11.5703125" style="1" bestFit="1" customWidth="1"/>
    <col min="16135" max="16135" width="18.140625" style="1" bestFit="1" customWidth="1"/>
    <col min="16136" max="16136" width="9.140625" style="1" bestFit="1"/>
    <col min="16137" max="16384" width="9.140625" style="1"/>
  </cols>
  <sheetData>
    <row r="1" spans="1:9">
      <c r="A1" s="3" t="s">
        <v>0</v>
      </c>
      <c r="B1" s="390" t="s">
        <v>43</v>
      </c>
      <c r="C1" s="390"/>
      <c r="D1" s="390"/>
      <c r="E1" s="390"/>
    </row>
    <row r="2" spans="1:9" ht="13.5" thickBot="1"/>
    <row r="3" spans="1:9" s="16" customFormat="1" ht="15">
      <c r="B3" s="23" t="s">
        <v>2657</v>
      </c>
      <c r="C3" s="391"/>
      <c r="D3" s="394"/>
      <c r="F3" s="17"/>
      <c r="G3" s="17"/>
      <c r="H3" s="17"/>
    </row>
    <row r="4" spans="1:9" s="16" customFormat="1" ht="15">
      <c r="B4" s="24" t="s">
        <v>2658</v>
      </c>
      <c r="C4" s="392"/>
      <c r="D4" s="395"/>
      <c r="F4" s="17"/>
      <c r="G4" s="17"/>
      <c r="H4" s="17"/>
    </row>
    <row r="5" spans="1:9" s="16" customFormat="1" ht="15">
      <c r="B5" s="81" t="s">
        <v>1081</v>
      </c>
      <c r="C5" s="392"/>
      <c r="D5" s="395"/>
      <c r="F5" s="17"/>
      <c r="G5" s="17"/>
      <c r="H5" s="17"/>
    </row>
    <row r="6" spans="1:9" s="16" customFormat="1" ht="15">
      <c r="B6" s="81" t="s">
        <v>2642</v>
      </c>
      <c r="C6" s="392"/>
      <c r="D6" s="395"/>
      <c r="F6" s="17"/>
      <c r="G6" s="17"/>
      <c r="H6" s="17"/>
    </row>
    <row r="7" spans="1:9" s="16" customFormat="1" ht="30.75" thickBot="1">
      <c r="B7" s="25" t="s">
        <v>2659</v>
      </c>
      <c r="C7" s="393"/>
      <c r="D7" s="396"/>
      <c r="F7" s="17"/>
      <c r="G7" s="17"/>
      <c r="H7" s="17"/>
    </row>
    <row r="8" spans="1:9" s="16" customFormat="1">
      <c r="C8" s="19" t="s">
        <v>1079</v>
      </c>
      <c r="D8" s="19" t="s">
        <v>1078</v>
      </c>
      <c r="F8" s="17"/>
      <c r="G8" s="17"/>
      <c r="H8" s="17"/>
    </row>
    <row r="11" spans="1:9">
      <c r="B11" s="1" t="s">
        <v>101</v>
      </c>
    </row>
    <row r="13" spans="1:9">
      <c r="B13" s="6" t="s">
        <v>102</v>
      </c>
      <c r="C13" s="7" t="s">
        <v>103</v>
      </c>
      <c r="D13" s="6" t="s">
        <v>135</v>
      </c>
      <c r="E13" s="6" t="s">
        <v>105</v>
      </c>
      <c r="F13" s="8" t="s">
        <v>106</v>
      </c>
      <c r="G13" s="8" t="s">
        <v>107</v>
      </c>
      <c r="H13" s="8" t="s">
        <v>108</v>
      </c>
      <c r="I13" s="2" t="s">
        <v>136</v>
      </c>
    </row>
    <row r="14" spans="1:9">
      <c r="B14" s="2" t="s">
        <v>137</v>
      </c>
      <c r="C14" s="14"/>
    </row>
    <row r="15" spans="1:9">
      <c r="B15" s="2" t="s">
        <v>110</v>
      </c>
      <c r="C15" s="14"/>
    </row>
    <row r="16" spans="1:9">
      <c r="B16" s="1" t="s">
        <v>1077</v>
      </c>
      <c r="C16" s="14" t="s">
        <v>138</v>
      </c>
      <c r="D16" s="1" t="s">
        <v>139</v>
      </c>
      <c r="E16" s="1" t="s">
        <v>140</v>
      </c>
      <c r="F16" s="4">
        <v>4725000</v>
      </c>
      <c r="G16" s="4">
        <v>45024.53</v>
      </c>
      <c r="H16" s="4">
        <v>8.1999999999999993</v>
      </c>
    </row>
    <row r="17" spans="2:8">
      <c r="B17" s="1" t="s">
        <v>1076</v>
      </c>
      <c r="C17" s="14" t="s">
        <v>138</v>
      </c>
      <c r="D17" s="1" t="s">
        <v>139</v>
      </c>
      <c r="E17" s="1" t="s">
        <v>141</v>
      </c>
      <c r="F17" s="4">
        <v>2764000</v>
      </c>
      <c r="G17" s="4">
        <v>44457.56</v>
      </c>
      <c r="H17" s="4">
        <v>8.09</v>
      </c>
    </row>
    <row r="18" spans="2:8">
      <c r="B18" s="1" t="s">
        <v>1074</v>
      </c>
      <c r="C18" s="14" t="s">
        <v>138</v>
      </c>
      <c r="D18" s="1" t="s">
        <v>147</v>
      </c>
      <c r="E18" s="1" t="s">
        <v>148</v>
      </c>
      <c r="F18" s="4">
        <v>9000000</v>
      </c>
      <c r="G18" s="4">
        <v>30600</v>
      </c>
      <c r="H18" s="4">
        <v>5.57</v>
      </c>
    </row>
    <row r="19" spans="2:8">
      <c r="B19" s="1" t="s">
        <v>1075</v>
      </c>
      <c r="C19" s="14" t="s">
        <v>138</v>
      </c>
      <c r="D19" s="1" t="s">
        <v>142</v>
      </c>
      <c r="E19" s="1" t="s">
        <v>143</v>
      </c>
      <c r="F19" s="4">
        <v>990000</v>
      </c>
      <c r="G19" s="4">
        <v>27040.37</v>
      </c>
      <c r="H19" s="4">
        <v>4.92</v>
      </c>
    </row>
    <row r="20" spans="2:8">
      <c r="B20" s="1" t="s">
        <v>1072</v>
      </c>
      <c r="C20" s="14" t="s">
        <v>138</v>
      </c>
      <c r="D20" s="1" t="s">
        <v>139</v>
      </c>
      <c r="E20" s="1" t="s">
        <v>152</v>
      </c>
      <c r="F20" s="4">
        <v>2710000</v>
      </c>
      <c r="G20" s="4">
        <v>24423.88</v>
      </c>
      <c r="H20" s="4">
        <v>4.45</v>
      </c>
    </row>
    <row r="21" spans="2:8">
      <c r="B21" s="1" t="s">
        <v>2208</v>
      </c>
      <c r="C21" s="14" t="s">
        <v>138</v>
      </c>
      <c r="D21" s="1" t="s">
        <v>180</v>
      </c>
      <c r="E21" s="1" t="s">
        <v>444</v>
      </c>
      <c r="F21" s="4">
        <v>878000</v>
      </c>
      <c r="G21" s="4">
        <v>24180.560000000001</v>
      </c>
      <c r="H21" s="4">
        <v>4.4000000000000004</v>
      </c>
    </row>
    <row r="22" spans="2:8">
      <c r="B22" s="1" t="s">
        <v>2390</v>
      </c>
      <c r="C22" s="14" t="s">
        <v>138</v>
      </c>
      <c r="D22" s="1" t="s">
        <v>154</v>
      </c>
      <c r="E22" s="1" t="s">
        <v>155</v>
      </c>
      <c r="F22" s="4">
        <v>890300</v>
      </c>
      <c r="G22" s="4">
        <v>23971.77</v>
      </c>
      <c r="H22" s="4">
        <v>4.3600000000000003</v>
      </c>
    </row>
    <row r="23" spans="2:8">
      <c r="B23" s="1" t="s">
        <v>1042</v>
      </c>
      <c r="C23" s="14" t="s">
        <v>138</v>
      </c>
      <c r="D23" s="1" t="s">
        <v>274</v>
      </c>
      <c r="E23" s="1" t="s">
        <v>300</v>
      </c>
      <c r="F23" s="4">
        <v>9656666</v>
      </c>
      <c r="G23" s="4">
        <v>21630.93</v>
      </c>
      <c r="H23" s="4">
        <v>3.94</v>
      </c>
    </row>
    <row r="24" spans="2:8">
      <c r="B24" s="1" t="s">
        <v>1054</v>
      </c>
      <c r="C24" s="14" t="s">
        <v>138</v>
      </c>
      <c r="D24" s="1" t="s">
        <v>144</v>
      </c>
      <c r="E24" s="1" t="s">
        <v>294</v>
      </c>
      <c r="F24" s="4">
        <v>1615000</v>
      </c>
      <c r="G24" s="4">
        <v>18100.919999999998</v>
      </c>
      <c r="H24" s="4">
        <v>3.29</v>
      </c>
    </row>
    <row r="25" spans="2:8">
      <c r="B25" s="1" t="s">
        <v>1046</v>
      </c>
      <c r="C25" s="14" t="s">
        <v>138</v>
      </c>
      <c r="D25" s="1" t="s">
        <v>172</v>
      </c>
      <c r="E25" s="1" t="s">
        <v>173</v>
      </c>
      <c r="F25" s="4">
        <v>700000</v>
      </c>
      <c r="G25" s="4">
        <v>17942.75</v>
      </c>
      <c r="H25" s="4">
        <v>3.27</v>
      </c>
    </row>
    <row r="26" spans="2:8">
      <c r="B26" s="1" t="s">
        <v>2236</v>
      </c>
      <c r="C26" s="14" t="s">
        <v>138</v>
      </c>
      <c r="D26" s="1" t="s">
        <v>172</v>
      </c>
      <c r="E26" s="1" t="s">
        <v>368</v>
      </c>
      <c r="F26" s="4">
        <v>960000</v>
      </c>
      <c r="G26" s="4">
        <v>16893.599999999999</v>
      </c>
      <c r="H26" s="4">
        <v>3.07</v>
      </c>
    </row>
    <row r="27" spans="2:8">
      <c r="B27" s="1" t="s">
        <v>1071</v>
      </c>
      <c r="C27" s="14" t="s">
        <v>138</v>
      </c>
      <c r="D27" s="1" t="s">
        <v>165</v>
      </c>
      <c r="E27" s="1" t="s">
        <v>237</v>
      </c>
      <c r="F27" s="4">
        <v>1470000</v>
      </c>
      <c r="G27" s="4">
        <v>15572.45</v>
      </c>
      <c r="H27" s="4">
        <v>2.83</v>
      </c>
    </row>
    <row r="28" spans="2:8">
      <c r="B28" s="1" t="s">
        <v>2495</v>
      </c>
      <c r="C28" s="14" t="s">
        <v>138</v>
      </c>
      <c r="D28" s="1" t="s">
        <v>206</v>
      </c>
      <c r="E28" s="1" t="s">
        <v>525</v>
      </c>
      <c r="F28" s="4">
        <v>544400</v>
      </c>
      <c r="G28" s="4">
        <v>15525.74</v>
      </c>
      <c r="H28" s="4">
        <v>2.83</v>
      </c>
    </row>
    <row r="29" spans="2:8">
      <c r="B29" s="1" t="s">
        <v>2250</v>
      </c>
      <c r="C29" s="14" t="s">
        <v>138</v>
      </c>
      <c r="D29" s="1" t="s">
        <v>376</v>
      </c>
      <c r="E29" s="1" t="s">
        <v>377</v>
      </c>
      <c r="F29" s="4">
        <v>6400000</v>
      </c>
      <c r="G29" s="4">
        <v>14544</v>
      </c>
      <c r="H29" s="4">
        <v>2.65</v>
      </c>
    </row>
    <row r="30" spans="2:8">
      <c r="B30" s="1" t="s">
        <v>2496</v>
      </c>
      <c r="C30" s="14" t="s">
        <v>138</v>
      </c>
      <c r="D30" s="1" t="s">
        <v>150</v>
      </c>
      <c r="E30" s="1" t="s">
        <v>668</v>
      </c>
      <c r="F30" s="4">
        <v>3492737</v>
      </c>
      <c r="G30" s="4">
        <v>13504.67</v>
      </c>
      <c r="H30" s="4">
        <v>2.46</v>
      </c>
    </row>
    <row r="31" spans="2:8">
      <c r="B31" s="1" t="s">
        <v>2168</v>
      </c>
      <c r="C31" s="14" t="s">
        <v>138</v>
      </c>
      <c r="D31" s="1" t="s">
        <v>274</v>
      </c>
      <c r="E31" s="1" t="s">
        <v>299</v>
      </c>
      <c r="F31" s="4">
        <v>7800000</v>
      </c>
      <c r="G31" s="4">
        <v>13431.6</v>
      </c>
      <c r="H31" s="4">
        <v>2.44</v>
      </c>
    </row>
    <row r="32" spans="2:8">
      <c r="B32" s="1" t="s">
        <v>2497</v>
      </c>
      <c r="C32" s="14" t="s">
        <v>138</v>
      </c>
      <c r="D32" s="1" t="s">
        <v>407</v>
      </c>
      <c r="E32" s="1" t="s">
        <v>454</v>
      </c>
      <c r="F32" s="4">
        <v>507000</v>
      </c>
      <c r="G32" s="4">
        <v>11592.56</v>
      </c>
      <c r="H32" s="4">
        <v>2.11</v>
      </c>
    </row>
    <row r="33" spans="2:8">
      <c r="B33" s="1" t="s">
        <v>1037</v>
      </c>
      <c r="C33" s="14" t="s">
        <v>138</v>
      </c>
      <c r="D33" s="1" t="s">
        <v>185</v>
      </c>
      <c r="E33" s="1" t="s">
        <v>186</v>
      </c>
      <c r="F33" s="4">
        <v>1464954</v>
      </c>
      <c r="G33" s="4">
        <v>11443.49</v>
      </c>
      <c r="H33" s="4">
        <v>2.08</v>
      </c>
    </row>
    <row r="34" spans="2:8">
      <c r="B34" s="1" t="s">
        <v>2498</v>
      </c>
      <c r="C34" s="14" t="s">
        <v>138</v>
      </c>
      <c r="D34" s="1" t="s">
        <v>185</v>
      </c>
      <c r="E34" s="1" t="s">
        <v>799</v>
      </c>
      <c r="F34" s="4">
        <v>2165862</v>
      </c>
      <c r="G34" s="4">
        <v>11423.84</v>
      </c>
      <c r="H34" s="4">
        <v>2.08</v>
      </c>
    </row>
    <row r="35" spans="2:8">
      <c r="B35" s="1" t="s">
        <v>2421</v>
      </c>
      <c r="C35" s="14" t="s">
        <v>138</v>
      </c>
      <c r="D35" s="1" t="s">
        <v>206</v>
      </c>
      <c r="E35" s="1" t="s">
        <v>422</v>
      </c>
      <c r="F35" s="4">
        <v>288507</v>
      </c>
      <c r="G35" s="4">
        <v>10821.03</v>
      </c>
      <c r="H35" s="4">
        <v>1.97</v>
      </c>
    </row>
    <row r="36" spans="2:8">
      <c r="B36" s="1" t="s">
        <v>2248</v>
      </c>
      <c r="C36" s="14" t="s">
        <v>138</v>
      </c>
      <c r="D36" s="1" t="s">
        <v>139</v>
      </c>
      <c r="E36" s="1" t="s">
        <v>403</v>
      </c>
      <c r="F36" s="4">
        <v>8200000</v>
      </c>
      <c r="G36" s="4">
        <v>10778.9</v>
      </c>
      <c r="H36" s="4">
        <v>1.96</v>
      </c>
    </row>
    <row r="37" spans="2:8">
      <c r="B37" s="1" t="s">
        <v>2247</v>
      </c>
      <c r="C37" s="14" t="s">
        <v>138</v>
      </c>
      <c r="D37" s="1" t="s">
        <v>206</v>
      </c>
      <c r="E37" s="1" t="s">
        <v>292</v>
      </c>
      <c r="F37" s="4">
        <v>650000</v>
      </c>
      <c r="G37" s="4">
        <v>8486.4</v>
      </c>
      <c r="H37" s="4">
        <v>1.54</v>
      </c>
    </row>
    <row r="38" spans="2:8">
      <c r="B38" s="1" t="s">
        <v>2216</v>
      </c>
      <c r="C38" s="14" t="s">
        <v>138</v>
      </c>
      <c r="D38" s="1" t="s">
        <v>270</v>
      </c>
      <c r="E38" s="1" t="s">
        <v>416</v>
      </c>
      <c r="F38" s="4">
        <v>1720000</v>
      </c>
      <c r="G38" s="4">
        <v>8458.9599999999991</v>
      </c>
      <c r="H38" s="4">
        <v>1.54</v>
      </c>
    </row>
    <row r="39" spans="2:8">
      <c r="B39" s="1" t="s">
        <v>2203</v>
      </c>
      <c r="C39" s="14" t="s">
        <v>138</v>
      </c>
      <c r="D39" s="1" t="s">
        <v>144</v>
      </c>
      <c r="E39" s="1" t="s">
        <v>495</v>
      </c>
      <c r="F39" s="4">
        <v>264000</v>
      </c>
      <c r="G39" s="4">
        <v>8204.7199999999993</v>
      </c>
      <c r="H39" s="4">
        <v>1.49</v>
      </c>
    </row>
    <row r="40" spans="2:8">
      <c r="B40" s="1" t="s">
        <v>2228</v>
      </c>
      <c r="C40" s="14" t="s">
        <v>138</v>
      </c>
      <c r="D40" s="1" t="s">
        <v>139</v>
      </c>
      <c r="E40" s="1" t="s">
        <v>436</v>
      </c>
      <c r="F40" s="4">
        <v>13500000</v>
      </c>
      <c r="G40" s="4">
        <v>7911</v>
      </c>
      <c r="H40" s="4">
        <v>1.44</v>
      </c>
    </row>
    <row r="41" spans="2:8">
      <c r="B41" s="1" t="s">
        <v>1039</v>
      </c>
      <c r="C41" s="14" t="s">
        <v>138</v>
      </c>
      <c r="D41" s="1" t="s">
        <v>139</v>
      </c>
      <c r="E41" s="1" t="s">
        <v>301</v>
      </c>
      <c r="F41" s="4">
        <v>665000</v>
      </c>
      <c r="G41" s="4">
        <v>7765.87</v>
      </c>
      <c r="H41" s="4">
        <v>1.41</v>
      </c>
    </row>
    <row r="42" spans="2:8">
      <c r="B42" s="1" t="s">
        <v>2138</v>
      </c>
      <c r="C42" s="14" t="s">
        <v>138</v>
      </c>
      <c r="D42" s="1" t="s">
        <v>198</v>
      </c>
      <c r="E42" s="1" t="s">
        <v>519</v>
      </c>
      <c r="F42" s="4">
        <v>880000</v>
      </c>
      <c r="G42" s="4">
        <v>7752.8</v>
      </c>
      <c r="H42" s="4">
        <v>1.41</v>
      </c>
    </row>
    <row r="43" spans="2:8">
      <c r="B43" s="1" t="s">
        <v>2430</v>
      </c>
      <c r="C43" s="14" t="s">
        <v>138</v>
      </c>
      <c r="D43" s="1" t="s">
        <v>154</v>
      </c>
      <c r="E43" s="1" t="s">
        <v>550</v>
      </c>
      <c r="F43" s="4">
        <v>1550000</v>
      </c>
      <c r="G43" s="4">
        <v>6943.23</v>
      </c>
      <c r="H43" s="4">
        <v>1.26</v>
      </c>
    </row>
    <row r="44" spans="2:8">
      <c r="B44" s="1" t="s">
        <v>2499</v>
      </c>
      <c r="C44" s="14" t="s">
        <v>138</v>
      </c>
      <c r="D44" s="1" t="s">
        <v>154</v>
      </c>
      <c r="E44" s="1" t="s">
        <v>800</v>
      </c>
      <c r="F44" s="4">
        <v>1020000</v>
      </c>
      <c r="G44" s="4">
        <v>6023.1</v>
      </c>
      <c r="H44" s="4">
        <v>1.1000000000000001</v>
      </c>
    </row>
    <row r="45" spans="2:8">
      <c r="B45" s="1" t="s">
        <v>286</v>
      </c>
      <c r="C45" s="14" t="s">
        <v>138</v>
      </c>
      <c r="D45" s="1" t="s">
        <v>139</v>
      </c>
      <c r="E45" s="1" t="s">
        <v>287</v>
      </c>
      <c r="F45" s="4">
        <v>990000</v>
      </c>
      <c r="G45" s="4">
        <v>5964.26</v>
      </c>
      <c r="H45" s="4">
        <v>1.0900000000000001</v>
      </c>
    </row>
    <row r="46" spans="2:8">
      <c r="B46" s="1" t="s">
        <v>2152</v>
      </c>
      <c r="C46" s="14" t="s">
        <v>138</v>
      </c>
      <c r="D46" s="1" t="s">
        <v>154</v>
      </c>
      <c r="E46" s="1" t="s">
        <v>224</v>
      </c>
      <c r="F46" s="4">
        <v>6700000</v>
      </c>
      <c r="G46" s="4">
        <v>5490.65</v>
      </c>
      <c r="H46" s="4">
        <v>1</v>
      </c>
    </row>
    <row r="47" spans="2:8">
      <c r="B47" s="1" t="s">
        <v>1070</v>
      </c>
      <c r="C47" s="14" t="s">
        <v>138</v>
      </c>
      <c r="D47" s="1" t="s">
        <v>214</v>
      </c>
      <c r="E47" s="1" t="s">
        <v>312</v>
      </c>
      <c r="F47" s="4">
        <v>900000</v>
      </c>
      <c r="G47" s="4">
        <v>4921.6499999999996</v>
      </c>
      <c r="H47" s="4">
        <v>0.9</v>
      </c>
    </row>
    <row r="48" spans="2:8">
      <c r="B48" s="1" t="s">
        <v>2194</v>
      </c>
      <c r="C48" s="14" t="s">
        <v>138</v>
      </c>
      <c r="D48" s="1" t="s">
        <v>258</v>
      </c>
      <c r="E48" s="1" t="s">
        <v>390</v>
      </c>
      <c r="F48" s="4">
        <v>1057570</v>
      </c>
      <c r="G48" s="4">
        <v>4680.8</v>
      </c>
      <c r="H48" s="4">
        <v>0.85</v>
      </c>
    </row>
    <row r="49" spans="2:8">
      <c r="B49" s="1" t="s">
        <v>2500</v>
      </c>
      <c r="C49" s="14" t="s">
        <v>138</v>
      </c>
      <c r="D49" s="1" t="s">
        <v>159</v>
      </c>
      <c r="E49" s="1" t="s">
        <v>623</v>
      </c>
      <c r="F49" s="4">
        <v>5500000</v>
      </c>
      <c r="G49" s="4">
        <v>4413.75</v>
      </c>
      <c r="H49" s="4">
        <v>0.8</v>
      </c>
    </row>
    <row r="50" spans="2:8">
      <c r="B50" s="1" t="s">
        <v>2501</v>
      </c>
      <c r="C50" s="14" t="s">
        <v>138</v>
      </c>
      <c r="D50" s="1" t="s">
        <v>204</v>
      </c>
      <c r="E50" s="1" t="s">
        <v>801</v>
      </c>
      <c r="F50" s="4">
        <v>467118</v>
      </c>
      <c r="G50" s="4">
        <v>4073.04</v>
      </c>
      <c r="H50" s="4">
        <v>0.74</v>
      </c>
    </row>
    <row r="51" spans="2:8">
      <c r="B51" s="1" t="s">
        <v>378</v>
      </c>
      <c r="C51" s="14" t="s">
        <v>138</v>
      </c>
      <c r="D51" s="1" t="s">
        <v>248</v>
      </c>
      <c r="E51" s="1" t="s">
        <v>379</v>
      </c>
      <c r="F51" s="4">
        <v>5100000</v>
      </c>
      <c r="G51" s="4">
        <v>2894.25</v>
      </c>
      <c r="H51" s="4">
        <v>0.53</v>
      </c>
    </row>
    <row r="52" spans="2:8">
      <c r="B52" s="1" t="s">
        <v>2502</v>
      </c>
      <c r="C52" s="14" t="s">
        <v>138</v>
      </c>
      <c r="D52" s="1" t="s">
        <v>176</v>
      </c>
      <c r="E52" s="1" t="s">
        <v>802</v>
      </c>
      <c r="F52" s="4">
        <v>245736</v>
      </c>
      <c r="G52" s="4">
        <v>1268.98</v>
      </c>
      <c r="H52" s="4">
        <v>0.23</v>
      </c>
    </row>
    <row r="53" spans="2:8">
      <c r="B53" s="2" t="s">
        <v>216</v>
      </c>
      <c r="C53" s="9"/>
      <c r="D53" s="2"/>
      <c r="E53" s="2"/>
      <c r="F53" s="10"/>
      <c r="G53" s="10">
        <f>SUM(G13:G52)</f>
        <v>518158.60999999993</v>
      </c>
      <c r="H53" s="10">
        <f>SUM(H13:H52)</f>
        <v>94.299999999999983</v>
      </c>
    </row>
    <row r="54" spans="2:8">
      <c r="B54" s="2" t="s">
        <v>217</v>
      </c>
      <c r="C54" s="9"/>
      <c r="D54" s="2"/>
      <c r="E54" s="2"/>
      <c r="F54" s="10"/>
      <c r="G54" s="10">
        <v>25045.38</v>
      </c>
      <c r="H54" s="10">
        <v>4.5599999999999996</v>
      </c>
    </row>
    <row r="55" spans="2:8">
      <c r="B55" s="2" t="s">
        <v>125</v>
      </c>
      <c r="C55" s="9"/>
      <c r="D55" s="2"/>
      <c r="E55" s="2"/>
      <c r="F55" s="10"/>
      <c r="G55" s="10">
        <v>543203.99</v>
      </c>
      <c r="H55" s="10">
        <v>98.87</v>
      </c>
    </row>
    <row r="56" spans="2:8">
      <c r="B56" s="2" t="s">
        <v>441</v>
      </c>
      <c r="C56" s="9"/>
      <c r="D56" s="2"/>
      <c r="E56" s="2"/>
      <c r="F56" s="10"/>
      <c r="G56" s="10">
        <v>6196.8580678000617</v>
      </c>
      <c r="H56" s="10">
        <v>1.1299999999999955</v>
      </c>
    </row>
    <row r="57" spans="2:8">
      <c r="B57" s="2" t="s">
        <v>127</v>
      </c>
      <c r="C57" s="9"/>
      <c r="D57" s="2"/>
      <c r="E57" s="2"/>
      <c r="F57" s="10"/>
      <c r="G57" s="10">
        <v>549400.84806780005</v>
      </c>
      <c r="H57" s="10">
        <v>100</v>
      </c>
    </row>
    <row r="58" spans="2:8">
      <c r="B58" s="1" t="s">
        <v>128</v>
      </c>
    </row>
    <row r="59" spans="2:8">
      <c r="B59" s="1" t="s">
        <v>129</v>
      </c>
    </row>
    <row r="60" spans="2:8">
      <c r="B60" s="1" t="s">
        <v>130</v>
      </c>
      <c r="C60" s="13">
        <v>44895</v>
      </c>
    </row>
    <row r="61" spans="2:8" ht="25.5">
      <c r="B61" s="11" t="s">
        <v>131</v>
      </c>
      <c r="C61" s="5" t="s">
        <v>132</v>
      </c>
    </row>
    <row r="62" spans="2:8">
      <c r="B62" s="2"/>
    </row>
    <row r="63" spans="2:8">
      <c r="B63" s="2" t="s">
        <v>3261</v>
      </c>
      <c r="C63" s="5" t="s">
        <v>132</v>
      </c>
    </row>
    <row r="64" spans="2:8">
      <c r="B64" s="2" t="s">
        <v>3262</v>
      </c>
      <c r="C64" s="5" t="s">
        <v>132</v>
      </c>
    </row>
    <row r="65" spans="2:3">
      <c r="B65" s="2" t="s">
        <v>3263</v>
      </c>
      <c r="C65" s="5" t="s">
        <v>132</v>
      </c>
    </row>
    <row r="66" spans="2:3">
      <c r="B66" s="2" t="s">
        <v>803</v>
      </c>
      <c r="C66" s="9"/>
    </row>
    <row r="67" spans="2:3">
      <c r="B67" s="2" t="s">
        <v>804</v>
      </c>
      <c r="C67" s="9"/>
    </row>
    <row r="68" spans="2:3">
      <c r="B68" s="2" t="s">
        <v>805</v>
      </c>
      <c r="C68" s="9"/>
    </row>
    <row r="69" spans="2:3">
      <c r="B69" s="2" t="s">
        <v>806</v>
      </c>
      <c r="C69" s="9"/>
    </row>
    <row r="70" spans="2:3">
      <c r="B70" s="2" t="s">
        <v>807</v>
      </c>
      <c r="C70" s="9"/>
    </row>
    <row r="71" spans="2:3">
      <c r="B71" s="2" t="s">
        <v>808</v>
      </c>
      <c r="C71" s="9"/>
    </row>
    <row r="72" spans="2:3">
      <c r="B72" s="2" t="s">
        <v>809</v>
      </c>
      <c r="C72" s="9"/>
    </row>
    <row r="73" spans="2:3">
      <c r="B73" s="2" t="s">
        <v>810</v>
      </c>
      <c r="C73" s="9"/>
    </row>
    <row r="74" spans="2:3">
      <c r="B74" s="2" t="s">
        <v>811</v>
      </c>
      <c r="C74" s="9"/>
    </row>
    <row r="75" spans="2:3">
      <c r="B75" s="2" t="s">
        <v>812</v>
      </c>
      <c r="C75" s="9"/>
    </row>
    <row r="76" spans="2:3">
      <c r="B76" s="2" t="s">
        <v>813</v>
      </c>
      <c r="C76" s="9"/>
    </row>
    <row r="77" spans="2:3">
      <c r="B77" s="2" t="s">
        <v>814</v>
      </c>
      <c r="C77" s="9"/>
    </row>
    <row r="78" spans="2:3">
      <c r="B78" s="162" t="s">
        <v>2621</v>
      </c>
      <c r="C78" s="9"/>
    </row>
    <row r="79" spans="2:3">
      <c r="B79" s="162" t="s">
        <v>133</v>
      </c>
    </row>
    <row r="80" spans="2:3">
      <c r="B80" s="162" t="s">
        <v>134</v>
      </c>
    </row>
  </sheetData>
  <mergeCells count="3">
    <mergeCell ref="B1:E1"/>
    <mergeCell ref="C3:C7"/>
    <mergeCell ref="D3:D7"/>
  </mergeCells>
  <hyperlinks>
    <hyperlink ref="A1" location="Index!A1" display="Index" xr:uid="{4CAB9DD0-9B4D-41D3-820A-06FC9838EFAE}"/>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105CC-FA5F-4D49-BC63-0813625E5685}">
  <dimension ref="A1:I89"/>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0" t="s">
        <v>49</v>
      </c>
      <c r="C1" s="390"/>
      <c r="D1" s="390"/>
      <c r="E1" s="390"/>
    </row>
    <row r="2" spans="1:9" ht="13.5" thickBot="1"/>
    <row r="3" spans="1:9" s="16" customFormat="1" ht="15">
      <c r="B3" s="23" t="s">
        <v>2660</v>
      </c>
      <c r="C3" s="391"/>
      <c r="D3" s="394"/>
      <c r="F3" s="17"/>
      <c r="G3" s="17"/>
      <c r="H3" s="17"/>
    </row>
    <row r="4" spans="1:9" s="16" customFormat="1" ht="30">
      <c r="B4" s="81" t="s">
        <v>2661</v>
      </c>
      <c r="C4" s="392"/>
      <c r="D4" s="395"/>
      <c r="F4" s="17"/>
      <c r="G4" s="17"/>
      <c r="H4" s="17"/>
    </row>
    <row r="5" spans="1:9" s="16" customFormat="1" ht="15">
      <c r="B5" s="81" t="s">
        <v>1081</v>
      </c>
      <c r="C5" s="392"/>
      <c r="D5" s="395"/>
      <c r="F5" s="17"/>
      <c r="G5" s="17"/>
      <c r="H5" s="17"/>
    </row>
    <row r="6" spans="1:9" s="16" customFormat="1" ht="15">
      <c r="B6" s="24" t="s">
        <v>2662</v>
      </c>
      <c r="C6" s="392"/>
      <c r="D6" s="395"/>
      <c r="F6" s="17"/>
      <c r="G6" s="17"/>
      <c r="H6" s="17"/>
    </row>
    <row r="7" spans="1:9" s="16" customFormat="1" ht="30.75" thickBot="1">
      <c r="B7" s="25" t="s">
        <v>2663</v>
      </c>
      <c r="C7" s="393"/>
      <c r="D7" s="396"/>
      <c r="F7" s="17"/>
      <c r="G7" s="17"/>
      <c r="H7" s="17"/>
    </row>
    <row r="8" spans="1:9" s="16" customFormat="1">
      <c r="C8" s="19" t="s">
        <v>1079</v>
      </c>
      <c r="D8" s="19" t="s">
        <v>1078</v>
      </c>
      <c r="F8" s="17"/>
      <c r="G8" s="17"/>
      <c r="H8" s="17"/>
    </row>
    <row r="11" spans="1:9">
      <c r="B11" s="1" t="s">
        <v>101</v>
      </c>
    </row>
    <row r="13" spans="1:9">
      <c r="B13" s="6" t="s">
        <v>102</v>
      </c>
      <c r="C13" s="7" t="s">
        <v>103</v>
      </c>
      <c r="D13" s="6" t="s">
        <v>135</v>
      </c>
      <c r="E13" s="6" t="s">
        <v>105</v>
      </c>
      <c r="F13" s="8" t="s">
        <v>106</v>
      </c>
      <c r="G13" s="8" t="s">
        <v>107</v>
      </c>
      <c r="H13" s="8" t="s">
        <v>108</v>
      </c>
      <c r="I13" s="2" t="s">
        <v>136</v>
      </c>
    </row>
    <row r="14" spans="1:9">
      <c r="B14" s="2" t="s">
        <v>137</v>
      </c>
      <c r="C14" s="14"/>
    </row>
    <row r="15" spans="1:9">
      <c r="B15" s="2" t="s">
        <v>110</v>
      </c>
      <c r="C15" s="14"/>
    </row>
    <row r="16" spans="1:9">
      <c r="B16" s="1" t="s">
        <v>1076</v>
      </c>
      <c r="C16" s="14" t="s">
        <v>138</v>
      </c>
      <c r="D16" s="1" t="s">
        <v>139</v>
      </c>
      <c r="E16" s="1" t="s">
        <v>141</v>
      </c>
      <c r="F16" s="4">
        <v>1173800</v>
      </c>
      <c r="G16" s="4">
        <v>18879.990000000002</v>
      </c>
      <c r="H16" s="4">
        <v>8.2899999999999991</v>
      </c>
    </row>
    <row r="17" spans="2:8">
      <c r="B17" s="1" t="s">
        <v>1077</v>
      </c>
      <c r="C17" s="14" t="s">
        <v>138</v>
      </c>
      <c r="D17" s="1" t="s">
        <v>139</v>
      </c>
      <c r="E17" s="1" t="s">
        <v>140</v>
      </c>
      <c r="F17" s="4">
        <v>1933000</v>
      </c>
      <c r="G17" s="4">
        <v>18419.560000000001</v>
      </c>
      <c r="H17" s="4">
        <v>8.08</v>
      </c>
    </row>
    <row r="18" spans="2:8">
      <c r="B18" s="1" t="s">
        <v>1075</v>
      </c>
      <c r="C18" s="14" t="s">
        <v>138</v>
      </c>
      <c r="D18" s="1" t="s">
        <v>142</v>
      </c>
      <c r="E18" s="1" t="s">
        <v>143</v>
      </c>
      <c r="F18" s="4">
        <v>469000</v>
      </c>
      <c r="G18" s="4">
        <v>12810.03</v>
      </c>
      <c r="H18" s="4">
        <v>5.62</v>
      </c>
    </row>
    <row r="19" spans="2:8">
      <c r="B19" s="1" t="s">
        <v>1074</v>
      </c>
      <c r="C19" s="14" t="s">
        <v>138</v>
      </c>
      <c r="D19" s="1" t="s">
        <v>147</v>
      </c>
      <c r="E19" s="1" t="s">
        <v>148</v>
      </c>
      <c r="F19" s="4">
        <v>2785000</v>
      </c>
      <c r="G19" s="4">
        <v>9469</v>
      </c>
      <c r="H19" s="4">
        <v>4.16</v>
      </c>
    </row>
    <row r="20" spans="2:8">
      <c r="B20" s="1" t="s">
        <v>1073</v>
      </c>
      <c r="C20" s="14" t="s">
        <v>138</v>
      </c>
      <c r="D20" s="1" t="s">
        <v>154</v>
      </c>
      <c r="E20" s="1" t="s">
        <v>309</v>
      </c>
      <c r="F20" s="4">
        <v>935000</v>
      </c>
      <c r="G20" s="4">
        <v>7706.74</v>
      </c>
      <c r="H20" s="4">
        <v>3.38</v>
      </c>
    </row>
    <row r="21" spans="2:8">
      <c r="B21" s="1" t="s">
        <v>1068</v>
      </c>
      <c r="C21" s="14" t="s">
        <v>138</v>
      </c>
      <c r="D21" s="1" t="s">
        <v>172</v>
      </c>
      <c r="E21" s="1" t="s">
        <v>310</v>
      </c>
      <c r="F21" s="4">
        <v>1200000</v>
      </c>
      <c r="G21" s="4">
        <v>6849</v>
      </c>
      <c r="H21" s="4">
        <v>3.01</v>
      </c>
    </row>
    <row r="22" spans="2:8">
      <c r="B22" s="1" t="s">
        <v>1072</v>
      </c>
      <c r="C22" s="14" t="s">
        <v>138</v>
      </c>
      <c r="D22" s="1" t="s">
        <v>139</v>
      </c>
      <c r="E22" s="1" t="s">
        <v>152</v>
      </c>
      <c r="F22" s="4">
        <v>625000</v>
      </c>
      <c r="G22" s="4">
        <v>5632.81</v>
      </c>
      <c r="H22" s="4">
        <v>2.4700000000000002</v>
      </c>
    </row>
    <row r="23" spans="2:8">
      <c r="B23" s="1" t="s">
        <v>1070</v>
      </c>
      <c r="C23" s="14" t="s">
        <v>138</v>
      </c>
      <c r="D23" s="1" t="s">
        <v>214</v>
      </c>
      <c r="E23" s="1" t="s">
        <v>312</v>
      </c>
      <c r="F23" s="4">
        <v>999000</v>
      </c>
      <c r="G23" s="4">
        <v>5463.03</v>
      </c>
      <c r="H23" s="4">
        <v>2.4</v>
      </c>
    </row>
    <row r="24" spans="2:8">
      <c r="B24" s="1" t="s">
        <v>1069</v>
      </c>
      <c r="C24" s="14" t="s">
        <v>138</v>
      </c>
      <c r="D24" s="1" t="s">
        <v>150</v>
      </c>
      <c r="E24" s="1" t="s">
        <v>263</v>
      </c>
      <c r="F24" s="4">
        <v>93521</v>
      </c>
      <c r="G24" s="4">
        <v>5006.2700000000004</v>
      </c>
      <c r="H24" s="4">
        <v>2.2000000000000002</v>
      </c>
    </row>
    <row r="25" spans="2:8">
      <c r="B25" s="1" t="s">
        <v>1055</v>
      </c>
      <c r="C25" s="14" t="s">
        <v>138</v>
      </c>
      <c r="D25" s="1" t="s">
        <v>165</v>
      </c>
      <c r="E25" s="1" t="s">
        <v>166</v>
      </c>
      <c r="F25" s="4">
        <v>529919</v>
      </c>
      <c r="G25" s="4">
        <v>4940.43</v>
      </c>
      <c r="H25" s="4">
        <v>2.17</v>
      </c>
    </row>
    <row r="26" spans="2:8">
      <c r="B26" s="1" t="s">
        <v>1065</v>
      </c>
      <c r="C26" s="14" t="s">
        <v>138</v>
      </c>
      <c r="D26" s="1" t="s">
        <v>144</v>
      </c>
      <c r="E26" s="1" t="s">
        <v>146</v>
      </c>
      <c r="F26" s="4">
        <v>143000</v>
      </c>
      <c r="G26" s="4">
        <v>4848.84</v>
      </c>
      <c r="H26" s="4">
        <v>2.13</v>
      </c>
    </row>
    <row r="27" spans="2:8">
      <c r="B27" s="1" t="s">
        <v>1047</v>
      </c>
      <c r="C27" s="14" t="s">
        <v>138</v>
      </c>
      <c r="D27" s="1" t="s">
        <v>196</v>
      </c>
      <c r="E27" s="1" t="s">
        <v>200</v>
      </c>
      <c r="F27" s="4">
        <v>811000</v>
      </c>
      <c r="G27" s="4">
        <v>4789.7700000000004</v>
      </c>
      <c r="H27" s="4">
        <v>2.1</v>
      </c>
    </row>
    <row r="28" spans="2:8">
      <c r="B28" s="1" t="s">
        <v>1058</v>
      </c>
      <c r="C28" s="14" t="s">
        <v>138</v>
      </c>
      <c r="D28" s="1" t="s">
        <v>270</v>
      </c>
      <c r="E28" s="1" t="s">
        <v>313</v>
      </c>
      <c r="F28" s="4">
        <v>1767000</v>
      </c>
      <c r="G28" s="4">
        <v>4675.4799999999996</v>
      </c>
      <c r="H28" s="4">
        <v>2.0499999999999998</v>
      </c>
    </row>
    <row r="29" spans="2:8">
      <c r="B29" s="1" t="s">
        <v>2138</v>
      </c>
      <c r="C29" s="14" t="s">
        <v>138</v>
      </c>
      <c r="D29" s="1" t="s">
        <v>198</v>
      </c>
      <c r="E29" s="1" t="s">
        <v>519</v>
      </c>
      <c r="F29" s="4">
        <v>515000</v>
      </c>
      <c r="G29" s="4">
        <v>4537.1499999999996</v>
      </c>
      <c r="H29" s="4">
        <v>1.99</v>
      </c>
    </row>
    <row r="30" spans="2:8">
      <c r="B30" s="1" t="s">
        <v>1062</v>
      </c>
      <c r="C30" s="14" t="s">
        <v>138</v>
      </c>
      <c r="D30" s="1" t="s">
        <v>163</v>
      </c>
      <c r="E30" s="1" t="s">
        <v>314</v>
      </c>
      <c r="F30" s="4">
        <v>400000</v>
      </c>
      <c r="G30" s="4">
        <v>4481.8</v>
      </c>
      <c r="H30" s="4">
        <v>1.97</v>
      </c>
    </row>
    <row r="31" spans="2:8">
      <c r="B31" s="1" t="s">
        <v>2436</v>
      </c>
      <c r="C31" s="14" t="s">
        <v>138</v>
      </c>
      <c r="D31" s="1" t="s">
        <v>156</v>
      </c>
      <c r="E31" s="1" t="s">
        <v>478</v>
      </c>
      <c r="F31" s="4">
        <v>484500</v>
      </c>
      <c r="G31" s="4">
        <v>4435.84</v>
      </c>
      <c r="H31" s="4">
        <v>1.95</v>
      </c>
    </row>
    <row r="32" spans="2:8">
      <c r="B32" s="1" t="s">
        <v>2503</v>
      </c>
      <c r="C32" s="14" t="s">
        <v>138</v>
      </c>
      <c r="D32" s="1" t="s">
        <v>176</v>
      </c>
      <c r="E32" s="1" t="s">
        <v>323</v>
      </c>
      <c r="F32" s="4">
        <v>114000</v>
      </c>
      <c r="G32" s="4">
        <v>4420.6400000000003</v>
      </c>
      <c r="H32" s="4">
        <v>1.94</v>
      </c>
    </row>
    <row r="33" spans="2:8">
      <c r="B33" s="1" t="s">
        <v>1061</v>
      </c>
      <c r="C33" s="14" t="s">
        <v>138</v>
      </c>
      <c r="D33" s="1" t="s">
        <v>206</v>
      </c>
      <c r="E33" s="1" t="s">
        <v>207</v>
      </c>
      <c r="F33" s="4">
        <v>120000</v>
      </c>
      <c r="G33" s="4">
        <v>4181.3999999999996</v>
      </c>
      <c r="H33" s="4">
        <v>1.83</v>
      </c>
    </row>
    <row r="34" spans="2:8">
      <c r="B34" s="1" t="s">
        <v>1067</v>
      </c>
      <c r="C34" s="14" t="s">
        <v>138</v>
      </c>
      <c r="D34" s="1" t="s">
        <v>163</v>
      </c>
      <c r="E34" s="1" t="s">
        <v>315</v>
      </c>
      <c r="F34" s="4">
        <v>162000</v>
      </c>
      <c r="G34" s="4">
        <v>4155.3</v>
      </c>
      <c r="H34" s="4">
        <v>1.82</v>
      </c>
    </row>
    <row r="35" spans="2:8">
      <c r="B35" s="1" t="s">
        <v>1057</v>
      </c>
      <c r="C35" s="14" t="s">
        <v>138</v>
      </c>
      <c r="D35" s="1" t="s">
        <v>150</v>
      </c>
      <c r="E35" s="1" t="s">
        <v>291</v>
      </c>
      <c r="F35" s="4">
        <v>129000</v>
      </c>
      <c r="G35" s="4">
        <v>4095.94</v>
      </c>
      <c r="H35" s="4">
        <v>1.8</v>
      </c>
    </row>
    <row r="36" spans="2:8">
      <c r="B36" s="1" t="s">
        <v>1059</v>
      </c>
      <c r="C36" s="14" t="s">
        <v>138</v>
      </c>
      <c r="D36" s="1" t="s">
        <v>150</v>
      </c>
      <c r="E36" s="1" t="s">
        <v>316</v>
      </c>
      <c r="F36" s="4">
        <v>324100</v>
      </c>
      <c r="G36" s="4">
        <v>4062.76</v>
      </c>
      <c r="H36" s="4">
        <v>1.78</v>
      </c>
    </row>
    <row r="37" spans="2:8">
      <c r="B37" s="1" t="s">
        <v>1053</v>
      </c>
      <c r="C37" s="14" t="s">
        <v>138</v>
      </c>
      <c r="D37" s="1" t="s">
        <v>204</v>
      </c>
      <c r="E37" s="1" t="s">
        <v>205</v>
      </c>
      <c r="F37" s="4">
        <v>17340</v>
      </c>
      <c r="G37" s="4">
        <v>4049.5</v>
      </c>
      <c r="H37" s="4">
        <v>1.78</v>
      </c>
    </row>
    <row r="38" spans="2:8">
      <c r="B38" s="1" t="s">
        <v>2496</v>
      </c>
      <c r="C38" s="14" t="s">
        <v>138</v>
      </c>
      <c r="D38" s="1" t="s">
        <v>150</v>
      </c>
      <c r="E38" s="1" t="s">
        <v>668</v>
      </c>
      <c r="F38" s="4">
        <v>970000</v>
      </c>
      <c r="G38" s="4">
        <v>3750.51</v>
      </c>
      <c r="H38" s="4">
        <v>1.65</v>
      </c>
    </row>
    <row r="39" spans="2:8">
      <c r="B39" s="1" t="s">
        <v>2504</v>
      </c>
      <c r="C39" s="14" t="s">
        <v>138</v>
      </c>
      <c r="D39" s="1" t="s">
        <v>180</v>
      </c>
      <c r="E39" s="1" t="s">
        <v>760</v>
      </c>
      <c r="F39" s="4">
        <v>380000</v>
      </c>
      <c r="G39" s="4">
        <v>3682.2</v>
      </c>
      <c r="H39" s="4">
        <v>1.62</v>
      </c>
    </row>
    <row r="40" spans="2:8">
      <c r="B40" s="1" t="s">
        <v>1052</v>
      </c>
      <c r="C40" s="14" t="s">
        <v>138</v>
      </c>
      <c r="D40" s="1" t="s">
        <v>139</v>
      </c>
      <c r="E40" s="1" t="s">
        <v>149</v>
      </c>
      <c r="F40" s="4">
        <v>181000</v>
      </c>
      <c r="G40" s="4">
        <v>3524.16</v>
      </c>
      <c r="H40" s="4">
        <v>1.55</v>
      </c>
    </row>
    <row r="41" spans="2:8">
      <c r="B41" s="1" t="s">
        <v>1064</v>
      </c>
      <c r="C41" s="14" t="s">
        <v>138</v>
      </c>
      <c r="D41" s="1" t="s">
        <v>182</v>
      </c>
      <c r="E41" s="1" t="s">
        <v>183</v>
      </c>
      <c r="F41" s="4">
        <v>424426</v>
      </c>
      <c r="G41" s="4">
        <v>3472.02</v>
      </c>
      <c r="H41" s="4">
        <v>1.52</v>
      </c>
    </row>
    <row r="42" spans="2:8">
      <c r="B42" s="1" t="s">
        <v>1060</v>
      </c>
      <c r="C42" s="14" t="s">
        <v>138</v>
      </c>
      <c r="D42" s="1" t="s">
        <v>150</v>
      </c>
      <c r="E42" s="1" t="s">
        <v>151</v>
      </c>
      <c r="F42" s="4">
        <v>128000</v>
      </c>
      <c r="G42" s="4">
        <v>3395.84</v>
      </c>
      <c r="H42" s="4">
        <v>1.49</v>
      </c>
    </row>
    <row r="43" spans="2:8">
      <c r="B43" s="1" t="s">
        <v>1049</v>
      </c>
      <c r="C43" s="14" t="s">
        <v>138</v>
      </c>
      <c r="D43" s="1" t="s">
        <v>196</v>
      </c>
      <c r="E43" s="1" t="s">
        <v>317</v>
      </c>
      <c r="F43" s="4">
        <v>261000</v>
      </c>
      <c r="G43" s="4">
        <v>3348.37</v>
      </c>
      <c r="H43" s="4">
        <v>1.47</v>
      </c>
    </row>
    <row r="44" spans="2:8">
      <c r="B44" s="1" t="s">
        <v>1036</v>
      </c>
      <c r="C44" s="14" t="s">
        <v>138</v>
      </c>
      <c r="D44" s="1" t="s">
        <v>163</v>
      </c>
      <c r="E44" s="1" t="s">
        <v>229</v>
      </c>
      <c r="F44" s="4">
        <v>500000</v>
      </c>
      <c r="G44" s="4">
        <v>3070.75</v>
      </c>
      <c r="H44" s="4">
        <v>1.35</v>
      </c>
    </row>
    <row r="45" spans="2:8">
      <c r="B45" s="1" t="s">
        <v>1045</v>
      </c>
      <c r="C45" s="14" t="s">
        <v>138</v>
      </c>
      <c r="D45" s="1" t="s">
        <v>185</v>
      </c>
      <c r="E45" s="1" t="s">
        <v>319</v>
      </c>
      <c r="F45" s="4">
        <v>130000</v>
      </c>
      <c r="G45" s="4">
        <v>2843.23</v>
      </c>
      <c r="H45" s="4">
        <v>1.25</v>
      </c>
    </row>
    <row r="46" spans="2:8">
      <c r="B46" s="1" t="s">
        <v>2505</v>
      </c>
      <c r="C46" s="14" t="s">
        <v>138</v>
      </c>
      <c r="D46" s="1" t="s">
        <v>150</v>
      </c>
      <c r="E46" s="1" t="s">
        <v>671</v>
      </c>
      <c r="F46" s="4">
        <v>495133</v>
      </c>
      <c r="G46" s="4">
        <v>2685.6</v>
      </c>
      <c r="H46" s="4">
        <v>1.18</v>
      </c>
    </row>
    <row r="47" spans="2:8">
      <c r="B47" s="1" t="s">
        <v>1037</v>
      </c>
      <c r="C47" s="14" t="s">
        <v>138</v>
      </c>
      <c r="D47" s="1" t="s">
        <v>185</v>
      </c>
      <c r="E47" s="1" t="s">
        <v>186</v>
      </c>
      <c r="F47" s="4">
        <v>331000</v>
      </c>
      <c r="G47" s="4">
        <v>2585.61</v>
      </c>
      <c r="H47" s="4">
        <v>1.1299999999999999</v>
      </c>
    </row>
    <row r="48" spans="2:8">
      <c r="B48" s="1" t="s">
        <v>1046</v>
      </c>
      <c r="C48" s="14" t="s">
        <v>138</v>
      </c>
      <c r="D48" s="1" t="s">
        <v>172</v>
      </c>
      <c r="E48" s="1" t="s">
        <v>173</v>
      </c>
      <c r="F48" s="4">
        <v>100000</v>
      </c>
      <c r="G48" s="4">
        <v>2563.25</v>
      </c>
      <c r="H48" s="4">
        <v>1.1200000000000001</v>
      </c>
    </row>
    <row r="49" spans="2:8">
      <c r="B49" s="1" t="s">
        <v>2176</v>
      </c>
      <c r="C49" s="14" t="s">
        <v>138</v>
      </c>
      <c r="D49" s="1" t="s">
        <v>139</v>
      </c>
      <c r="E49" s="1" t="s">
        <v>322</v>
      </c>
      <c r="F49" s="4">
        <v>1650000</v>
      </c>
      <c r="G49" s="4">
        <v>2531.1</v>
      </c>
      <c r="H49" s="4">
        <v>1.1100000000000001</v>
      </c>
    </row>
    <row r="50" spans="2:8">
      <c r="B50" s="1" t="s">
        <v>2497</v>
      </c>
      <c r="C50" s="14" t="s">
        <v>138</v>
      </c>
      <c r="D50" s="1" t="s">
        <v>407</v>
      </c>
      <c r="E50" s="1" t="s">
        <v>454</v>
      </c>
      <c r="F50" s="4">
        <v>110000</v>
      </c>
      <c r="G50" s="4">
        <v>2515.15</v>
      </c>
      <c r="H50" s="4">
        <v>1.1000000000000001</v>
      </c>
    </row>
    <row r="51" spans="2:8">
      <c r="B51" s="1" t="s">
        <v>1063</v>
      </c>
      <c r="C51" s="14" t="s">
        <v>138</v>
      </c>
      <c r="D51" s="1" t="s">
        <v>214</v>
      </c>
      <c r="E51" s="1" t="s">
        <v>215</v>
      </c>
      <c r="F51" s="4">
        <v>335000</v>
      </c>
      <c r="G51" s="4">
        <v>2428.42</v>
      </c>
      <c r="H51" s="4">
        <v>1.07</v>
      </c>
    </row>
    <row r="52" spans="2:8">
      <c r="B52" s="1" t="s">
        <v>2148</v>
      </c>
      <c r="C52" s="14" t="s">
        <v>138</v>
      </c>
      <c r="D52" s="1" t="s">
        <v>167</v>
      </c>
      <c r="E52" s="1" t="s">
        <v>593</v>
      </c>
      <c r="F52" s="4">
        <v>85000</v>
      </c>
      <c r="G52" s="4">
        <v>2358.71</v>
      </c>
      <c r="H52" s="4">
        <v>1.04</v>
      </c>
    </row>
    <row r="53" spans="2:8">
      <c r="B53" s="1" t="s">
        <v>1039</v>
      </c>
      <c r="C53" s="14" t="s">
        <v>138</v>
      </c>
      <c r="D53" s="1" t="s">
        <v>139</v>
      </c>
      <c r="E53" s="1" t="s">
        <v>301</v>
      </c>
      <c r="F53" s="4">
        <v>200000</v>
      </c>
      <c r="G53" s="4">
        <v>2335.6</v>
      </c>
      <c r="H53" s="4">
        <v>1.02</v>
      </c>
    </row>
    <row r="54" spans="2:8">
      <c r="B54" s="1" t="s">
        <v>1071</v>
      </c>
      <c r="C54" s="14" t="s">
        <v>138</v>
      </c>
      <c r="D54" s="1" t="s">
        <v>165</v>
      </c>
      <c r="E54" s="1" t="s">
        <v>237</v>
      </c>
      <c r="F54" s="4">
        <v>218478</v>
      </c>
      <c r="G54" s="4">
        <v>2314.4499999999998</v>
      </c>
      <c r="H54" s="4">
        <v>1.02</v>
      </c>
    </row>
    <row r="55" spans="2:8">
      <c r="B55" s="1" t="s">
        <v>1044</v>
      </c>
      <c r="C55" s="14" t="s">
        <v>138</v>
      </c>
      <c r="D55" s="1" t="s">
        <v>156</v>
      </c>
      <c r="E55" s="1" t="s">
        <v>264</v>
      </c>
      <c r="F55" s="4">
        <v>76000</v>
      </c>
      <c r="G55" s="4">
        <v>2312.91</v>
      </c>
      <c r="H55" s="4">
        <v>1.01</v>
      </c>
    </row>
    <row r="56" spans="2:8">
      <c r="B56" s="1" t="s">
        <v>1043</v>
      </c>
      <c r="C56" s="14" t="s">
        <v>138</v>
      </c>
      <c r="D56" s="1" t="s">
        <v>187</v>
      </c>
      <c r="E56" s="1" t="s">
        <v>325</v>
      </c>
      <c r="F56" s="4">
        <v>370267</v>
      </c>
      <c r="G56" s="4">
        <v>2274.92</v>
      </c>
      <c r="H56" s="4">
        <v>1</v>
      </c>
    </row>
    <row r="57" spans="2:8">
      <c r="B57" s="1" t="s">
        <v>1050</v>
      </c>
      <c r="C57" s="14" t="s">
        <v>138</v>
      </c>
      <c r="D57" s="1" t="s">
        <v>163</v>
      </c>
      <c r="E57" s="1" t="s">
        <v>324</v>
      </c>
      <c r="F57" s="4">
        <v>120000</v>
      </c>
      <c r="G57" s="4">
        <v>2261.58</v>
      </c>
      <c r="H57" s="4">
        <v>0.99</v>
      </c>
    </row>
    <row r="58" spans="2:8">
      <c r="B58" s="1" t="s">
        <v>2143</v>
      </c>
      <c r="C58" s="14" t="s">
        <v>138</v>
      </c>
      <c r="D58" s="1" t="s">
        <v>196</v>
      </c>
      <c r="E58" s="1" t="s">
        <v>327</v>
      </c>
      <c r="F58" s="4">
        <v>469000</v>
      </c>
      <c r="G58" s="4">
        <v>2233.38</v>
      </c>
      <c r="H58" s="4">
        <v>0.98</v>
      </c>
    </row>
    <row r="59" spans="2:8">
      <c r="B59" s="1" t="s">
        <v>2239</v>
      </c>
      <c r="C59" s="14" t="s">
        <v>138</v>
      </c>
      <c r="D59" s="1" t="s">
        <v>150</v>
      </c>
      <c r="E59" s="1" t="s">
        <v>326</v>
      </c>
      <c r="F59" s="4">
        <v>51400</v>
      </c>
      <c r="G59" s="4">
        <v>2185.48</v>
      </c>
      <c r="H59" s="4">
        <v>0.96</v>
      </c>
    </row>
    <row r="60" spans="2:8">
      <c r="B60" s="1" t="s">
        <v>1056</v>
      </c>
      <c r="C60" s="14" t="s">
        <v>138</v>
      </c>
      <c r="D60" s="1" t="s">
        <v>187</v>
      </c>
      <c r="E60" s="1" t="s">
        <v>188</v>
      </c>
      <c r="F60" s="4">
        <v>54000</v>
      </c>
      <c r="G60" s="4">
        <v>2173.77</v>
      </c>
      <c r="H60" s="4">
        <v>0.95</v>
      </c>
    </row>
    <row r="61" spans="2:8">
      <c r="B61" s="1" t="s">
        <v>1040</v>
      </c>
      <c r="C61" s="14" t="s">
        <v>138</v>
      </c>
      <c r="D61" s="1" t="s">
        <v>174</v>
      </c>
      <c r="E61" s="1" t="s">
        <v>329</v>
      </c>
      <c r="F61" s="4">
        <v>49400</v>
      </c>
      <c r="G61" s="4">
        <v>2057.02</v>
      </c>
      <c r="H61" s="4">
        <v>0.9</v>
      </c>
    </row>
    <row r="62" spans="2:8">
      <c r="B62" s="1" t="s">
        <v>1038</v>
      </c>
      <c r="C62" s="14" t="s">
        <v>138</v>
      </c>
      <c r="D62" s="1" t="s">
        <v>167</v>
      </c>
      <c r="E62" s="1" t="s">
        <v>328</v>
      </c>
      <c r="F62" s="4">
        <v>69000</v>
      </c>
      <c r="G62" s="4">
        <v>2037.74</v>
      </c>
      <c r="H62" s="4">
        <v>0.89</v>
      </c>
    </row>
    <row r="63" spans="2:8">
      <c r="B63" s="1" t="s">
        <v>2506</v>
      </c>
      <c r="C63" s="14" t="s">
        <v>138</v>
      </c>
      <c r="D63" s="1" t="s">
        <v>163</v>
      </c>
      <c r="E63" s="1" t="s">
        <v>164</v>
      </c>
      <c r="F63" s="4">
        <v>100000</v>
      </c>
      <c r="G63" s="4">
        <v>1919.4</v>
      </c>
      <c r="H63" s="4">
        <v>0.84</v>
      </c>
    </row>
    <row r="64" spans="2:8">
      <c r="B64" s="1" t="s">
        <v>2507</v>
      </c>
      <c r="C64" s="14" t="s">
        <v>138</v>
      </c>
      <c r="D64" s="1" t="s">
        <v>150</v>
      </c>
      <c r="E64" s="1" t="s">
        <v>674</v>
      </c>
      <c r="F64" s="4">
        <v>188283</v>
      </c>
      <c r="G64" s="4">
        <v>947.16</v>
      </c>
      <c r="H64" s="4">
        <v>0.42</v>
      </c>
    </row>
    <row r="65" spans="2:8">
      <c r="B65" s="1" t="s">
        <v>1051</v>
      </c>
      <c r="C65" s="14" t="s">
        <v>138</v>
      </c>
      <c r="D65" s="1" t="s">
        <v>150</v>
      </c>
      <c r="E65" s="1" t="s">
        <v>195</v>
      </c>
      <c r="F65" s="4">
        <v>70000</v>
      </c>
      <c r="G65" s="4">
        <v>582.16</v>
      </c>
      <c r="H65" s="4">
        <v>0.26</v>
      </c>
    </row>
    <row r="66" spans="2:8">
      <c r="B66" s="2" t="s">
        <v>216</v>
      </c>
      <c r="C66" s="9"/>
      <c r="D66" s="2"/>
      <c r="E66" s="2"/>
      <c r="F66" s="10"/>
      <c r="G66" s="10">
        <f>SUM(G13:G65)</f>
        <v>218301.77000000002</v>
      </c>
      <c r="H66" s="10">
        <f>SUM(H13:H65)</f>
        <v>95.81</v>
      </c>
    </row>
    <row r="67" spans="2:8">
      <c r="B67" s="2" t="s">
        <v>217</v>
      </c>
      <c r="C67" s="9"/>
      <c r="D67" s="2"/>
      <c r="E67" s="2"/>
      <c r="F67" s="10"/>
      <c r="G67" s="10">
        <v>11178.82</v>
      </c>
      <c r="H67" s="10">
        <v>4.91</v>
      </c>
    </row>
    <row r="68" spans="2:8">
      <c r="B68" s="2" t="s">
        <v>125</v>
      </c>
      <c r="C68" s="9"/>
      <c r="D68" s="2"/>
      <c r="E68" s="2"/>
      <c r="F68" s="10"/>
      <c r="G68" s="10">
        <v>229480.59</v>
      </c>
      <c r="H68" s="10">
        <v>100.71</v>
      </c>
    </row>
    <row r="69" spans="2:8">
      <c r="B69" s="2" t="s">
        <v>126</v>
      </c>
      <c r="C69" s="9"/>
      <c r="D69" s="2"/>
      <c r="E69" s="2"/>
      <c r="F69" s="10"/>
      <c r="G69" s="10">
        <v>-1602.1836238100004</v>
      </c>
      <c r="H69" s="10">
        <v>-0.70999999999999375</v>
      </c>
    </row>
    <row r="70" spans="2:8">
      <c r="B70" s="2" t="s">
        <v>127</v>
      </c>
      <c r="C70" s="9"/>
      <c r="D70" s="2"/>
      <c r="E70" s="2"/>
      <c r="F70" s="10"/>
      <c r="G70" s="10">
        <v>227878.40637618999</v>
      </c>
      <c r="H70" s="10">
        <v>100</v>
      </c>
    </row>
    <row r="71" spans="2:8">
      <c r="B71" s="1" t="s">
        <v>128</v>
      </c>
    </row>
    <row r="72" spans="2:8">
      <c r="B72" s="1" t="s">
        <v>129</v>
      </c>
    </row>
    <row r="73" spans="2:8">
      <c r="B73" s="1" t="s">
        <v>130</v>
      </c>
      <c r="C73" s="13">
        <v>44895</v>
      </c>
    </row>
    <row r="74" spans="2:8" ht="25.5">
      <c r="B74" s="11" t="s">
        <v>131</v>
      </c>
      <c r="C74" s="5" t="s">
        <v>132</v>
      </c>
    </row>
    <row r="75" spans="2:8">
      <c r="B75" s="2"/>
    </row>
    <row r="76" spans="2:8">
      <c r="B76" s="2" t="s">
        <v>3261</v>
      </c>
      <c r="C76" s="5" t="s">
        <v>132</v>
      </c>
    </row>
    <row r="77" spans="2:8">
      <c r="B77" s="2" t="s">
        <v>3262</v>
      </c>
      <c r="C77" s="5" t="s">
        <v>132</v>
      </c>
    </row>
    <row r="78" spans="2:8">
      <c r="B78" s="2" t="s">
        <v>3263</v>
      </c>
      <c r="C78" s="5" t="s">
        <v>132</v>
      </c>
    </row>
    <row r="79" spans="2:8">
      <c r="B79" s="2" t="s">
        <v>761</v>
      </c>
      <c r="C79" s="9"/>
    </row>
    <row r="80" spans="2:8">
      <c r="B80" s="2" t="s">
        <v>762</v>
      </c>
      <c r="C80" s="9"/>
    </row>
    <row r="81" spans="2:3">
      <c r="B81" s="2" t="s">
        <v>763</v>
      </c>
      <c r="C81" s="9"/>
    </row>
    <row r="82" spans="2:3">
      <c r="B82" s="2" t="s">
        <v>764</v>
      </c>
      <c r="C82" s="9"/>
    </row>
    <row r="83" spans="2:3">
      <c r="B83" s="2" t="s">
        <v>765</v>
      </c>
      <c r="C83" s="9"/>
    </row>
    <row r="84" spans="2:3">
      <c r="B84" s="2" t="s">
        <v>766</v>
      </c>
      <c r="C84" s="9"/>
    </row>
    <row r="85" spans="2:3">
      <c r="B85" s="2" t="s">
        <v>767</v>
      </c>
      <c r="C85" s="9"/>
    </row>
    <row r="86" spans="2:3">
      <c r="B86" s="2" t="s">
        <v>768</v>
      </c>
      <c r="C86" s="9"/>
    </row>
    <row r="87" spans="2:3">
      <c r="B87" s="162" t="s">
        <v>3212</v>
      </c>
      <c r="C87" s="9"/>
    </row>
    <row r="88" spans="2:3">
      <c r="B88" s="162" t="s">
        <v>133</v>
      </c>
    </row>
    <row r="89" spans="2:3">
      <c r="B89" s="162" t="s">
        <v>134</v>
      </c>
    </row>
  </sheetData>
  <mergeCells count="3">
    <mergeCell ref="B1:E1"/>
    <mergeCell ref="C3:C7"/>
    <mergeCell ref="D3:D7"/>
  </mergeCells>
  <hyperlinks>
    <hyperlink ref="A1" location="Index!A1" display="Index" xr:uid="{AE8AFC94-F277-438E-BE3F-FB6EF7BAE0EE}"/>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2B0C-21DF-4A8E-AE5E-DAF1F9F69419}">
  <dimension ref="A1:I70"/>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0" t="s">
        <v>51</v>
      </c>
      <c r="C1" s="390"/>
      <c r="D1" s="390"/>
      <c r="E1" s="390"/>
    </row>
    <row r="2" spans="1:9" ht="13.5" thickBot="1"/>
    <row r="3" spans="1:9" s="16" customFormat="1" ht="15">
      <c r="B3" s="23" t="s">
        <v>2664</v>
      </c>
      <c r="C3" s="391"/>
      <c r="D3" s="394"/>
      <c r="F3" s="17"/>
      <c r="G3" s="17"/>
      <c r="H3" s="17"/>
    </row>
    <row r="4" spans="1:9" s="16" customFormat="1" ht="30">
      <c r="B4" s="24" t="s">
        <v>2665</v>
      </c>
      <c r="C4" s="392"/>
      <c r="D4" s="395"/>
      <c r="F4" s="17"/>
      <c r="G4" s="17"/>
      <c r="H4" s="17"/>
    </row>
    <row r="5" spans="1:9" s="16" customFormat="1" ht="15">
      <c r="B5" s="81" t="s">
        <v>1081</v>
      </c>
      <c r="C5" s="392"/>
      <c r="D5" s="395"/>
      <c r="F5" s="17"/>
      <c r="G5" s="17"/>
      <c r="H5" s="17"/>
    </row>
    <row r="6" spans="1:9" s="16" customFormat="1" ht="15">
      <c r="B6" s="24" t="s">
        <v>2639</v>
      </c>
      <c r="C6" s="392"/>
      <c r="D6" s="395"/>
      <c r="F6" s="17"/>
      <c r="G6" s="17"/>
      <c r="H6" s="17"/>
    </row>
    <row r="7" spans="1:9" s="16" customFormat="1" ht="30.75" thickBot="1">
      <c r="B7" s="25" t="s">
        <v>2666</v>
      </c>
      <c r="C7" s="393"/>
      <c r="D7" s="396"/>
      <c r="F7" s="17"/>
      <c r="G7" s="17"/>
      <c r="H7" s="17"/>
    </row>
    <row r="8" spans="1:9" s="16" customFormat="1">
      <c r="C8" s="19" t="s">
        <v>1079</v>
      </c>
      <c r="D8" s="19" t="s">
        <v>1078</v>
      </c>
      <c r="F8" s="17"/>
      <c r="G8" s="17"/>
      <c r="H8" s="17"/>
    </row>
    <row r="11" spans="1:9">
      <c r="B11" s="1" t="s">
        <v>101</v>
      </c>
    </row>
    <row r="13" spans="1:9">
      <c r="B13" s="6" t="s">
        <v>102</v>
      </c>
      <c r="C13" s="7" t="s">
        <v>103</v>
      </c>
      <c r="D13" s="6" t="s">
        <v>135</v>
      </c>
      <c r="E13" s="6" t="s">
        <v>105</v>
      </c>
      <c r="F13" s="8" t="s">
        <v>106</v>
      </c>
      <c r="G13" s="8" t="s">
        <v>107</v>
      </c>
      <c r="H13" s="8" t="s">
        <v>108</v>
      </c>
      <c r="I13" s="2" t="s">
        <v>136</v>
      </c>
    </row>
    <row r="14" spans="1:9">
      <c r="B14" s="2" t="s">
        <v>137</v>
      </c>
      <c r="C14" s="14"/>
    </row>
    <row r="15" spans="1:9">
      <c r="B15" s="2" t="s">
        <v>110</v>
      </c>
      <c r="C15" s="14"/>
    </row>
    <row r="16" spans="1:9">
      <c r="B16" s="1" t="s">
        <v>1077</v>
      </c>
      <c r="C16" s="14" t="s">
        <v>138</v>
      </c>
      <c r="D16" s="1" t="s">
        <v>139</v>
      </c>
      <c r="E16" s="1" t="s">
        <v>140</v>
      </c>
      <c r="F16" s="4">
        <v>1282680</v>
      </c>
      <c r="G16" s="4">
        <v>12222.66</v>
      </c>
      <c r="H16" s="4">
        <v>9.2100000000000009</v>
      </c>
    </row>
    <row r="17" spans="2:8">
      <c r="B17" s="1" t="s">
        <v>286</v>
      </c>
      <c r="C17" s="14" t="s">
        <v>138</v>
      </c>
      <c r="D17" s="1" t="s">
        <v>139</v>
      </c>
      <c r="E17" s="1" t="s">
        <v>287</v>
      </c>
      <c r="F17" s="4">
        <v>1994000</v>
      </c>
      <c r="G17" s="4">
        <v>12012.85</v>
      </c>
      <c r="H17" s="4">
        <v>9.0500000000000007</v>
      </c>
    </row>
    <row r="18" spans="2:8">
      <c r="B18" s="1" t="s">
        <v>1076</v>
      </c>
      <c r="C18" s="14" t="s">
        <v>138</v>
      </c>
      <c r="D18" s="1" t="s">
        <v>139</v>
      </c>
      <c r="E18" s="1" t="s">
        <v>141</v>
      </c>
      <c r="F18" s="4">
        <v>682000</v>
      </c>
      <c r="G18" s="4">
        <v>10969.63</v>
      </c>
      <c r="H18" s="4">
        <v>8.27</v>
      </c>
    </row>
    <row r="19" spans="2:8">
      <c r="B19" s="1" t="s">
        <v>1075</v>
      </c>
      <c r="C19" s="14" t="s">
        <v>138</v>
      </c>
      <c r="D19" s="1" t="s">
        <v>142</v>
      </c>
      <c r="E19" s="1" t="s">
        <v>143</v>
      </c>
      <c r="F19" s="4">
        <v>352974</v>
      </c>
      <c r="G19" s="4">
        <v>9640.9599999999991</v>
      </c>
      <c r="H19" s="4">
        <v>7.27</v>
      </c>
    </row>
    <row r="20" spans="2:8">
      <c r="B20" s="1" t="s">
        <v>2215</v>
      </c>
      <c r="C20" s="14" t="s">
        <v>138</v>
      </c>
      <c r="D20" s="1" t="s">
        <v>144</v>
      </c>
      <c r="E20" s="1" t="s">
        <v>145</v>
      </c>
      <c r="F20" s="4">
        <v>510863</v>
      </c>
      <c r="G20" s="4">
        <v>8352.35</v>
      </c>
      <c r="H20" s="4">
        <v>6.29</v>
      </c>
    </row>
    <row r="21" spans="2:8">
      <c r="B21" s="1" t="s">
        <v>2244</v>
      </c>
      <c r="C21" s="14" t="s">
        <v>138</v>
      </c>
      <c r="D21" s="1" t="s">
        <v>288</v>
      </c>
      <c r="E21" s="1" t="s">
        <v>289</v>
      </c>
      <c r="F21" s="4">
        <v>892245</v>
      </c>
      <c r="G21" s="4">
        <v>7572.93</v>
      </c>
      <c r="H21" s="4">
        <v>5.71</v>
      </c>
    </row>
    <row r="22" spans="2:8">
      <c r="B22" s="1" t="s">
        <v>2229</v>
      </c>
      <c r="C22" s="14" t="s">
        <v>138</v>
      </c>
      <c r="D22" s="1" t="s">
        <v>159</v>
      </c>
      <c r="E22" s="1" t="s">
        <v>160</v>
      </c>
      <c r="F22" s="4">
        <v>320000</v>
      </c>
      <c r="G22" s="4">
        <v>6639.52</v>
      </c>
      <c r="H22" s="4">
        <v>5</v>
      </c>
    </row>
    <row r="23" spans="2:8">
      <c r="B23" s="1" t="s">
        <v>2425</v>
      </c>
      <c r="C23" s="14" t="s">
        <v>138</v>
      </c>
      <c r="D23" s="1" t="s">
        <v>163</v>
      </c>
      <c r="E23" s="1" t="s">
        <v>541</v>
      </c>
      <c r="F23" s="4">
        <v>514666</v>
      </c>
      <c r="G23" s="4">
        <v>4423.8100000000004</v>
      </c>
      <c r="H23" s="4">
        <v>3.33</v>
      </c>
    </row>
    <row r="24" spans="2:8">
      <c r="B24" s="1" t="s">
        <v>2249</v>
      </c>
      <c r="C24" s="14" t="s">
        <v>138</v>
      </c>
      <c r="D24" s="1" t="s">
        <v>174</v>
      </c>
      <c r="E24" s="1" t="s">
        <v>520</v>
      </c>
      <c r="F24" s="4">
        <v>328369</v>
      </c>
      <c r="G24" s="4">
        <v>3742.26</v>
      </c>
      <c r="H24" s="4">
        <v>2.82</v>
      </c>
    </row>
    <row r="25" spans="2:8">
      <c r="B25" s="1" t="s">
        <v>1054</v>
      </c>
      <c r="C25" s="14" t="s">
        <v>138</v>
      </c>
      <c r="D25" s="1" t="s">
        <v>144</v>
      </c>
      <c r="E25" s="1" t="s">
        <v>294</v>
      </c>
      <c r="F25" s="4">
        <v>318000</v>
      </c>
      <c r="G25" s="4">
        <v>3564.14</v>
      </c>
      <c r="H25" s="4">
        <v>2.69</v>
      </c>
    </row>
    <row r="26" spans="2:8">
      <c r="B26" s="1" t="s">
        <v>1072</v>
      </c>
      <c r="C26" s="14" t="s">
        <v>138</v>
      </c>
      <c r="D26" s="1" t="s">
        <v>139</v>
      </c>
      <c r="E26" s="1" t="s">
        <v>152</v>
      </c>
      <c r="F26" s="4">
        <v>388000</v>
      </c>
      <c r="G26" s="4">
        <v>3496.85</v>
      </c>
      <c r="H26" s="4">
        <v>2.64</v>
      </c>
    </row>
    <row r="27" spans="2:8">
      <c r="B27" s="1" t="s">
        <v>2173</v>
      </c>
      <c r="C27" s="14" t="s">
        <v>138</v>
      </c>
      <c r="D27" s="1" t="s">
        <v>248</v>
      </c>
      <c r="E27" s="1" t="s">
        <v>370</v>
      </c>
      <c r="F27" s="4">
        <v>93394</v>
      </c>
      <c r="G27" s="4">
        <v>3262.21</v>
      </c>
      <c r="H27" s="4">
        <v>2.46</v>
      </c>
    </row>
    <row r="28" spans="2:8">
      <c r="B28" s="1" t="s">
        <v>1042</v>
      </c>
      <c r="C28" s="14" t="s">
        <v>138</v>
      </c>
      <c r="D28" s="1" t="s">
        <v>274</v>
      </c>
      <c r="E28" s="1" t="s">
        <v>300</v>
      </c>
      <c r="F28" s="4">
        <v>1430000</v>
      </c>
      <c r="G28" s="4">
        <v>3203.2</v>
      </c>
      <c r="H28" s="4">
        <v>2.41</v>
      </c>
    </row>
    <row r="29" spans="2:8">
      <c r="B29" s="1" t="s">
        <v>2423</v>
      </c>
      <c r="C29" s="14" t="s">
        <v>138</v>
      </c>
      <c r="D29" s="1" t="s">
        <v>167</v>
      </c>
      <c r="E29" s="1" t="s">
        <v>168</v>
      </c>
      <c r="F29" s="4">
        <v>155100</v>
      </c>
      <c r="G29" s="4">
        <v>3177.84</v>
      </c>
      <c r="H29" s="4">
        <v>2.39</v>
      </c>
    </row>
    <row r="30" spans="2:8">
      <c r="B30" s="1" t="s">
        <v>2220</v>
      </c>
      <c r="C30" s="14" t="s">
        <v>138</v>
      </c>
      <c r="D30" s="1" t="s">
        <v>174</v>
      </c>
      <c r="E30" s="1" t="s">
        <v>295</v>
      </c>
      <c r="F30" s="4">
        <v>300000</v>
      </c>
      <c r="G30" s="4">
        <v>3138.15</v>
      </c>
      <c r="H30" s="4">
        <v>2.36</v>
      </c>
    </row>
    <row r="31" spans="2:8">
      <c r="B31" s="1" t="s">
        <v>1049</v>
      </c>
      <c r="C31" s="14" t="s">
        <v>138</v>
      </c>
      <c r="D31" s="1" t="s">
        <v>196</v>
      </c>
      <c r="E31" s="1" t="s">
        <v>317</v>
      </c>
      <c r="F31" s="4">
        <v>235000</v>
      </c>
      <c r="G31" s="4">
        <v>3014.82</v>
      </c>
      <c r="H31" s="4">
        <v>2.27</v>
      </c>
    </row>
    <row r="32" spans="2:8">
      <c r="B32" s="1" t="s">
        <v>2191</v>
      </c>
      <c r="C32" s="14" t="s">
        <v>138</v>
      </c>
      <c r="D32" s="1" t="s">
        <v>206</v>
      </c>
      <c r="E32" s="1" t="s">
        <v>293</v>
      </c>
      <c r="F32" s="4">
        <v>31017</v>
      </c>
      <c r="G32" s="4">
        <v>2783.51</v>
      </c>
      <c r="H32" s="4">
        <v>2.1</v>
      </c>
    </row>
    <row r="33" spans="2:8">
      <c r="B33" s="1" t="s">
        <v>2141</v>
      </c>
      <c r="C33" s="14" t="s">
        <v>138</v>
      </c>
      <c r="D33" s="1" t="s">
        <v>250</v>
      </c>
      <c r="E33" s="1" t="s">
        <v>538</v>
      </c>
      <c r="F33" s="4">
        <v>683730</v>
      </c>
      <c r="G33" s="4">
        <v>2753.04</v>
      </c>
      <c r="H33" s="4">
        <v>2.0699999999999998</v>
      </c>
    </row>
    <row r="34" spans="2:8">
      <c r="B34" s="1" t="s">
        <v>1046</v>
      </c>
      <c r="C34" s="14" t="s">
        <v>138</v>
      </c>
      <c r="D34" s="1" t="s">
        <v>172</v>
      </c>
      <c r="E34" s="1" t="s">
        <v>173</v>
      </c>
      <c r="F34" s="4">
        <v>104746</v>
      </c>
      <c r="G34" s="4">
        <v>2684.9</v>
      </c>
      <c r="H34" s="4">
        <v>2.02</v>
      </c>
    </row>
    <row r="35" spans="2:8">
      <c r="B35" s="1" t="s">
        <v>2396</v>
      </c>
      <c r="C35" s="14" t="s">
        <v>138</v>
      </c>
      <c r="D35" s="1" t="s">
        <v>165</v>
      </c>
      <c r="E35" s="1" t="s">
        <v>605</v>
      </c>
      <c r="F35" s="4">
        <v>213000</v>
      </c>
      <c r="G35" s="4">
        <v>2661.97</v>
      </c>
      <c r="H35" s="4">
        <v>2.0099999999999998</v>
      </c>
    </row>
    <row r="36" spans="2:8">
      <c r="B36" s="1" t="s">
        <v>2159</v>
      </c>
      <c r="C36" s="14" t="s">
        <v>138</v>
      </c>
      <c r="D36" s="1" t="s">
        <v>233</v>
      </c>
      <c r="E36" s="1" t="s">
        <v>524</v>
      </c>
      <c r="F36" s="4">
        <v>56147</v>
      </c>
      <c r="G36" s="4">
        <v>2653.73</v>
      </c>
      <c r="H36" s="4">
        <v>2</v>
      </c>
    </row>
    <row r="37" spans="2:8">
      <c r="B37" s="1" t="s">
        <v>2188</v>
      </c>
      <c r="C37" s="14" t="s">
        <v>138</v>
      </c>
      <c r="D37" s="1" t="s">
        <v>172</v>
      </c>
      <c r="E37" s="1" t="s">
        <v>178</v>
      </c>
      <c r="F37" s="4">
        <v>35168</v>
      </c>
      <c r="G37" s="4">
        <v>2488.84</v>
      </c>
      <c r="H37" s="4">
        <v>1.88</v>
      </c>
    </row>
    <row r="38" spans="2:8">
      <c r="B38" s="1" t="s">
        <v>1061</v>
      </c>
      <c r="C38" s="14" t="s">
        <v>138</v>
      </c>
      <c r="D38" s="1" t="s">
        <v>206</v>
      </c>
      <c r="E38" s="1" t="s">
        <v>207</v>
      </c>
      <c r="F38" s="4">
        <v>70400</v>
      </c>
      <c r="G38" s="4">
        <v>2453.09</v>
      </c>
      <c r="H38" s="4">
        <v>1.85</v>
      </c>
    </row>
    <row r="39" spans="2:8">
      <c r="B39" s="1" t="s">
        <v>2251</v>
      </c>
      <c r="C39" s="14" t="s">
        <v>138</v>
      </c>
      <c r="D39" s="1" t="s">
        <v>373</v>
      </c>
      <c r="E39" s="1" t="s">
        <v>374</v>
      </c>
      <c r="F39" s="4">
        <v>508573</v>
      </c>
      <c r="G39" s="4">
        <v>2292.14</v>
      </c>
      <c r="H39" s="4">
        <v>1.73</v>
      </c>
    </row>
    <row r="40" spans="2:8">
      <c r="B40" s="1" t="s">
        <v>2248</v>
      </c>
      <c r="C40" s="14" t="s">
        <v>138</v>
      </c>
      <c r="D40" s="1" t="s">
        <v>139</v>
      </c>
      <c r="E40" s="1" t="s">
        <v>403</v>
      </c>
      <c r="F40" s="4">
        <v>1500000</v>
      </c>
      <c r="G40" s="4">
        <v>1971.75</v>
      </c>
      <c r="H40" s="4">
        <v>1.49</v>
      </c>
    </row>
    <row r="41" spans="2:8">
      <c r="B41" s="1" t="s">
        <v>2146</v>
      </c>
      <c r="C41" s="14" t="s">
        <v>138</v>
      </c>
      <c r="D41" s="1" t="s">
        <v>407</v>
      </c>
      <c r="E41" s="1" t="s">
        <v>408</v>
      </c>
      <c r="F41" s="4">
        <v>1300000</v>
      </c>
      <c r="G41" s="4">
        <v>1934.4</v>
      </c>
      <c r="H41" s="4">
        <v>1.46</v>
      </c>
    </row>
    <row r="42" spans="2:8">
      <c r="B42" s="1" t="s">
        <v>1039</v>
      </c>
      <c r="C42" s="14" t="s">
        <v>138</v>
      </c>
      <c r="D42" s="1" t="s">
        <v>139</v>
      </c>
      <c r="E42" s="1" t="s">
        <v>301</v>
      </c>
      <c r="F42" s="4">
        <v>150000</v>
      </c>
      <c r="G42" s="4">
        <v>1751.7</v>
      </c>
      <c r="H42" s="4">
        <v>1.32</v>
      </c>
    </row>
    <row r="43" spans="2:8">
      <c r="B43" s="1" t="s">
        <v>2195</v>
      </c>
      <c r="C43" s="14" t="s">
        <v>138</v>
      </c>
      <c r="D43" s="1" t="s">
        <v>150</v>
      </c>
      <c r="E43" s="1" t="s">
        <v>751</v>
      </c>
      <c r="F43" s="4">
        <v>96636</v>
      </c>
      <c r="G43" s="4">
        <v>1660.06</v>
      </c>
      <c r="H43" s="4">
        <v>1.25</v>
      </c>
    </row>
    <row r="44" spans="2:8">
      <c r="B44" s="1" t="s">
        <v>1067</v>
      </c>
      <c r="C44" s="14" t="s">
        <v>138</v>
      </c>
      <c r="D44" s="1" t="s">
        <v>163</v>
      </c>
      <c r="E44" s="1" t="s">
        <v>315</v>
      </c>
      <c r="F44" s="4">
        <v>63000</v>
      </c>
      <c r="G44" s="4">
        <v>1615.95</v>
      </c>
      <c r="H44" s="4">
        <v>1.22</v>
      </c>
    </row>
    <row r="45" spans="2:8">
      <c r="B45" s="1" t="s">
        <v>2197</v>
      </c>
      <c r="C45" s="14" t="s">
        <v>138</v>
      </c>
      <c r="D45" s="1" t="s">
        <v>167</v>
      </c>
      <c r="E45" s="1" t="s">
        <v>548</v>
      </c>
      <c r="F45" s="4">
        <v>1791920</v>
      </c>
      <c r="G45" s="4">
        <v>1499.84</v>
      </c>
      <c r="H45" s="4">
        <v>1.1299999999999999</v>
      </c>
    </row>
    <row r="46" spans="2:8">
      <c r="B46" s="1" t="s">
        <v>2401</v>
      </c>
      <c r="C46" s="14" t="s">
        <v>138</v>
      </c>
      <c r="D46" s="1" t="s">
        <v>288</v>
      </c>
      <c r="E46" s="1" t="s">
        <v>551</v>
      </c>
      <c r="F46" s="4">
        <v>56588</v>
      </c>
      <c r="G46" s="4">
        <v>262.94</v>
      </c>
      <c r="H46" s="4">
        <v>0.2</v>
      </c>
    </row>
    <row r="47" spans="2:8">
      <c r="B47" s="2" t="s">
        <v>216</v>
      </c>
      <c r="C47" s="9"/>
      <c r="D47" s="2"/>
      <c r="E47" s="2"/>
      <c r="F47" s="10"/>
      <c r="G47" s="10">
        <f>SUM(G13:G46)</f>
        <v>129902.03999999995</v>
      </c>
      <c r="H47" s="10">
        <f>SUM(H13:H46)</f>
        <v>97.899999999999949</v>
      </c>
    </row>
    <row r="48" spans="2:8">
      <c r="B48" s="2" t="s">
        <v>217</v>
      </c>
      <c r="C48" s="9"/>
      <c r="D48" s="2"/>
      <c r="E48" s="2"/>
      <c r="F48" s="10"/>
      <c r="G48" s="10">
        <v>3915.45</v>
      </c>
      <c r="H48" s="10">
        <v>2.95</v>
      </c>
    </row>
    <row r="49" spans="2:8">
      <c r="B49" s="2" t="s">
        <v>125</v>
      </c>
      <c r="C49" s="9"/>
      <c r="D49" s="2"/>
      <c r="E49" s="2"/>
      <c r="F49" s="10"/>
      <c r="G49" s="10">
        <v>133817.49</v>
      </c>
      <c r="H49" s="10">
        <v>100.84</v>
      </c>
    </row>
    <row r="50" spans="2:8">
      <c r="B50" s="2" t="s">
        <v>126</v>
      </c>
      <c r="C50" s="9"/>
      <c r="D50" s="2"/>
      <c r="E50" s="2"/>
      <c r="F50" s="10"/>
      <c r="G50" s="10">
        <v>-1119.2698275100001</v>
      </c>
      <c r="H50" s="10">
        <v>-0.84000000000000341</v>
      </c>
    </row>
    <row r="51" spans="2:8">
      <c r="B51" s="2" t="s">
        <v>127</v>
      </c>
      <c r="C51" s="9"/>
      <c r="D51" s="2"/>
      <c r="E51" s="2"/>
      <c r="F51" s="10"/>
      <c r="G51" s="10">
        <v>132698.22017248999</v>
      </c>
      <c r="H51" s="10">
        <v>100</v>
      </c>
    </row>
    <row r="52" spans="2:8">
      <c r="B52" s="1" t="s">
        <v>128</v>
      </c>
    </row>
    <row r="53" spans="2:8">
      <c r="B53" s="1" t="s">
        <v>129</v>
      </c>
    </row>
    <row r="54" spans="2:8">
      <c r="B54" s="1" t="s">
        <v>130</v>
      </c>
      <c r="C54" s="13">
        <v>44895</v>
      </c>
    </row>
    <row r="55" spans="2:8" ht="25.5">
      <c r="B55" s="11" t="s">
        <v>131</v>
      </c>
      <c r="C55" s="5" t="s">
        <v>132</v>
      </c>
    </row>
    <row r="56" spans="2:8">
      <c r="B56" s="2"/>
    </row>
    <row r="57" spans="2:8">
      <c r="B57" s="2" t="s">
        <v>3261</v>
      </c>
      <c r="C57" s="5" t="s">
        <v>132</v>
      </c>
    </row>
    <row r="58" spans="2:8">
      <c r="B58" s="2" t="s">
        <v>3262</v>
      </c>
      <c r="C58" s="5" t="s">
        <v>132</v>
      </c>
    </row>
    <row r="59" spans="2:8">
      <c r="B59" s="2" t="s">
        <v>3263</v>
      </c>
      <c r="C59" s="5" t="s">
        <v>132</v>
      </c>
    </row>
    <row r="60" spans="2:8">
      <c r="B60" s="2" t="s">
        <v>752</v>
      </c>
      <c r="C60" s="9"/>
    </row>
    <row r="61" spans="2:8">
      <c r="B61" s="2" t="s">
        <v>753</v>
      </c>
      <c r="C61" s="9"/>
    </row>
    <row r="62" spans="2:8">
      <c r="B62" s="2" t="s">
        <v>754</v>
      </c>
      <c r="C62" s="9"/>
    </row>
    <row r="63" spans="2:8">
      <c r="B63" s="2" t="s">
        <v>755</v>
      </c>
      <c r="C63" s="9"/>
    </row>
    <row r="64" spans="2:8">
      <c r="B64" s="2" t="s">
        <v>756</v>
      </c>
      <c r="C64" s="9"/>
    </row>
    <row r="65" spans="2:3">
      <c r="B65" s="2" t="s">
        <v>757</v>
      </c>
      <c r="C65" s="9"/>
    </row>
    <row r="66" spans="2:3">
      <c r="B66" s="2" t="s">
        <v>758</v>
      </c>
      <c r="C66" s="9"/>
    </row>
    <row r="67" spans="2:3">
      <c r="B67" s="2" t="s">
        <v>759</v>
      </c>
      <c r="C67" s="9"/>
    </row>
    <row r="68" spans="2:3">
      <c r="B68" s="162" t="s">
        <v>3213</v>
      </c>
      <c r="C68" s="9"/>
    </row>
    <row r="69" spans="2:3">
      <c r="B69" s="162" t="s">
        <v>133</v>
      </c>
    </row>
    <row r="70" spans="2:3">
      <c r="B70" s="162" t="s">
        <v>134</v>
      </c>
    </row>
  </sheetData>
  <mergeCells count="3">
    <mergeCell ref="B1:E1"/>
    <mergeCell ref="C3:C7"/>
    <mergeCell ref="D3:D7"/>
  </mergeCells>
  <hyperlinks>
    <hyperlink ref="A1" location="Index!A1" display="Index" xr:uid="{AFA99909-B62B-4A82-B93B-FF749B25503F}"/>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56EB1-4527-4D53-B644-D725E57D2EB1}">
  <dimension ref="A1:I93"/>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0" t="s">
        <v>61</v>
      </c>
      <c r="C1" s="390"/>
      <c r="D1" s="390"/>
      <c r="E1" s="390"/>
    </row>
    <row r="2" spans="1:9" ht="13.5" thickBot="1"/>
    <row r="3" spans="1:9" s="16" customFormat="1" ht="15">
      <c r="B3" s="23" t="s">
        <v>2667</v>
      </c>
      <c r="C3" s="391"/>
      <c r="D3" s="394"/>
      <c r="F3" s="17"/>
      <c r="G3" s="17"/>
      <c r="H3" s="17"/>
    </row>
    <row r="4" spans="1:9" s="16" customFormat="1" ht="30">
      <c r="B4" s="24" t="s">
        <v>2668</v>
      </c>
      <c r="C4" s="392"/>
      <c r="D4" s="395"/>
      <c r="F4" s="17"/>
      <c r="G4" s="17"/>
      <c r="H4" s="17"/>
    </row>
    <row r="5" spans="1:9" s="16" customFormat="1" ht="15">
      <c r="B5" s="24" t="s">
        <v>1081</v>
      </c>
      <c r="C5" s="392"/>
      <c r="D5" s="395"/>
      <c r="F5" s="17"/>
      <c r="G5" s="17"/>
      <c r="H5" s="17"/>
    </row>
    <row r="6" spans="1:9" s="16" customFormat="1" ht="15">
      <c r="B6" s="24" t="s">
        <v>2639</v>
      </c>
      <c r="C6" s="392"/>
      <c r="D6" s="395"/>
      <c r="F6" s="17"/>
      <c r="G6" s="17"/>
      <c r="H6" s="17"/>
    </row>
    <row r="7" spans="1:9" s="16" customFormat="1" ht="30.75" thickBot="1">
      <c r="B7" s="25" t="s">
        <v>2669</v>
      </c>
      <c r="C7" s="393"/>
      <c r="D7" s="396"/>
      <c r="F7" s="17"/>
      <c r="G7" s="17"/>
      <c r="H7" s="17"/>
    </row>
    <row r="8" spans="1:9" s="16" customFormat="1">
      <c r="C8" s="19" t="s">
        <v>1079</v>
      </c>
      <c r="D8" s="19" t="s">
        <v>1078</v>
      </c>
      <c r="F8" s="17"/>
      <c r="G8" s="17"/>
      <c r="H8" s="17"/>
    </row>
    <row r="11" spans="1:9">
      <c r="B11" s="1" t="s">
        <v>101</v>
      </c>
    </row>
    <row r="13" spans="1:9">
      <c r="B13" s="6" t="s">
        <v>102</v>
      </c>
      <c r="C13" s="7" t="s">
        <v>103</v>
      </c>
      <c r="D13" s="6" t="s">
        <v>135</v>
      </c>
      <c r="E13" s="6" t="s">
        <v>105</v>
      </c>
      <c r="F13" s="8" t="s">
        <v>106</v>
      </c>
      <c r="G13" s="8" t="s">
        <v>107</v>
      </c>
      <c r="H13" s="8" t="s">
        <v>108</v>
      </c>
      <c r="I13" s="2" t="s">
        <v>136</v>
      </c>
    </row>
    <row r="14" spans="1:9">
      <c r="B14" s="2" t="s">
        <v>137</v>
      </c>
      <c r="C14" s="14"/>
    </row>
    <row r="15" spans="1:9">
      <c r="B15" s="2" t="s">
        <v>110</v>
      </c>
      <c r="C15" s="14"/>
    </row>
    <row r="16" spans="1:9">
      <c r="B16" s="1" t="s">
        <v>1077</v>
      </c>
      <c r="C16" s="14" t="s">
        <v>138</v>
      </c>
      <c r="D16" s="1" t="s">
        <v>139</v>
      </c>
      <c r="E16" s="1" t="s">
        <v>140</v>
      </c>
      <c r="F16" s="4">
        <v>2325000</v>
      </c>
      <c r="G16" s="4">
        <v>22154.93</v>
      </c>
      <c r="H16" s="4">
        <v>6.76</v>
      </c>
    </row>
    <row r="17" spans="2:8">
      <c r="B17" s="1" t="s">
        <v>1076</v>
      </c>
      <c r="C17" s="14" t="s">
        <v>138</v>
      </c>
      <c r="D17" s="1" t="s">
        <v>139</v>
      </c>
      <c r="E17" s="1" t="s">
        <v>141</v>
      </c>
      <c r="F17" s="4">
        <v>1305000</v>
      </c>
      <c r="G17" s="4">
        <v>20990.27</v>
      </c>
      <c r="H17" s="4">
        <v>6.4</v>
      </c>
    </row>
    <row r="18" spans="2:8">
      <c r="B18" s="1" t="s">
        <v>2215</v>
      </c>
      <c r="C18" s="14" t="s">
        <v>138</v>
      </c>
      <c r="D18" s="1" t="s">
        <v>144</v>
      </c>
      <c r="E18" s="1" t="s">
        <v>145</v>
      </c>
      <c r="F18" s="4">
        <v>1160000</v>
      </c>
      <c r="G18" s="4">
        <v>18965.419999999998</v>
      </c>
      <c r="H18" s="4">
        <v>5.78</v>
      </c>
    </row>
    <row r="19" spans="2:8">
      <c r="B19" s="1" t="s">
        <v>1075</v>
      </c>
      <c r="C19" s="14" t="s">
        <v>138</v>
      </c>
      <c r="D19" s="1" t="s">
        <v>142</v>
      </c>
      <c r="E19" s="1" t="s">
        <v>143</v>
      </c>
      <c r="F19" s="4">
        <v>675000</v>
      </c>
      <c r="G19" s="4">
        <v>18436.61</v>
      </c>
      <c r="H19" s="4">
        <v>5.62</v>
      </c>
    </row>
    <row r="20" spans="2:8">
      <c r="B20" s="1" t="s">
        <v>2390</v>
      </c>
      <c r="C20" s="14" t="s">
        <v>138</v>
      </c>
      <c r="D20" s="1" t="s">
        <v>154</v>
      </c>
      <c r="E20" s="1" t="s">
        <v>155</v>
      </c>
      <c r="F20" s="4">
        <v>575000</v>
      </c>
      <c r="G20" s="4">
        <v>15482.16</v>
      </c>
      <c r="H20" s="4">
        <v>4.72</v>
      </c>
    </row>
    <row r="21" spans="2:8">
      <c r="B21" s="1" t="s">
        <v>286</v>
      </c>
      <c r="C21" s="14" t="s">
        <v>138</v>
      </c>
      <c r="D21" s="1" t="s">
        <v>139</v>
      </c>
      <c r="E21" s="1" t="s">
        <v>287</v>
      </c>
      <c r="F21" s="4">
        <v>2500000</v>
      </c>
      <c r="G21" s="4">
        <v>15061.25</v>
      </c>
      <c r="H21" s="4">
        <v>4.59</v>
      </c>
    </row>
    <row r="22" spans="2:8">
      <c r="B22" s="1" t="s">
        <v>1072</v>
      </c>
      <c r="C22" s="14" t="s">
        <v>138</v>
      </c>
      <c r="D22" s="1" t="s">
        <v>139</v>
      </c>
      <c r="E22" s="1" t="s">
        <v>152</v>
      </c>
      <c r="F22" s="4">
        <v>1465000</v>
      </c>
      <c r="G22" s="4">
        <v>13203.31</v>
      </c>
      <c r="H22" s="4">
        <v>4.03</v>
      </c>
    </row>
    <row r="23" spans="2:8">
      <c r="B23" s="1" t="s">
        <v>2244</v>
      </c>
      <c r="C23" s="14" t="s">
        <v>138</v>
      </c>
      <c r="D23" s="1" t="s">
        <v>288</v>
      </c>
      <c r="E23" s="1" t="s">
        <v>289</v>
      </c>
      <c r="F23" s="4">
        <v>1140000</v>
      </c>
      <c r="G23" s="4">
        <v>9675.75</v>
      </c>
      <c r="H23" s="4">
        <v>2.95</v>
      </c>
    </row>
    <row r="24" spans="2:8">
      <c r="B24" s="1" t="s">
        <v>2229</v>
      </c>
      <c r="C24" s="14" t="s">
        <v>138</v>
      </c>
      <c r="D24" s="1" t="s">
        <v>159</v>
      </c>
      <c r="E24" s="1" t="s">
        <v>160</v>
      </c>
      <c r="F24" s="4">
        <v>390000</v>
      </c>
      <c r="G24" s="4">
        <v>8091.92</v>
      </c>
      <c r="H24" s="4">
        <v>2.4700000000000002</v>
      </c>
    </row>
    <row r="25" spans="2:8">
      <c r="B25" s="1" t="s">
        <v>2508</v>
      </c>
      <c r="C25" s="14" t="s">
        <v>138</v>
      </c>
      <c r="D25" s="1" t="s">
        <v>270</v>
      </c>
      <c r="E25" s="1" t="s">
        <v>632</v>
      </c>
      <c r="F25" s="4">
        <v>1320000</v>
      </c>
      <c r="G25" s="4">
        <v>7121.4</v>
      </c>
      <c r="H25" s="4">
        <v>2.17</v>
      </c>
    </row>
    <row r="26" spans="2:8">
      <c r="B26" s="1" t="s">
        <v>1071</v>
      </c>
      <c r="C26" s="14" t="s">
        <v>138</v>
      </c>
      <c r="D26" s="1" t="s">
        <v>165</v>
      </c>
      <c r="E26" s="1" t="s">
        <v>237</v>
      </c>
      <c r="F26" s="4">
        <v>650000</v>
      </c>
      <c r="G26" s="4">
        <v>6885.78</v>
      </c>
      <c r="H26" s="4">
        <v>2.1</v>
      </c>
    </row>
    <row r="27" spans="2:8">
      <c r="B27" s="1" t="s">
        <v>1049</v>
      </c>
      <c r="C27" s="14" t="s">
        <v>138</v>
      </c>
      <c r="D27" s="1" t="s">
        <v>196</v>
      </c>
      <c r="E27" s="1" t="s">
        <v>317</v>
      </c>
      <c r="F27" s="4">
        <v>525000</v>
      </c>
      <c r="G27" s="4">
        <v>6735.23</v>
      </c>
      <c r="H27" s="4">
        <v>2.0499999999999998</v>
      </c>
    </row>
    <row r="28" spans="2:8">
      <c r="B28" s="1" t="s">
        <v>2248</v>
      </c>
      <c r="C28" s="14" t="s">
        <v>138</v>
      </c>
      <c r="D28" s="1" t="s">
        <v>139</v>
      </c>
      <c r="E28" s="1" t="s">
        <v>403</v>
      </c>
      <c r="F28" s="4">
        <v>5000000</v>
      </c>
      <c r="G28" s="4">
        <v>6572.5</v>
      </c>
      <c r="H28" s="4">
        <v>2</v>
      </c>
    </row>
    <row r="29" spans="2:8">
      <c r="B29" s="1" t="s">
        <v>2509</v>
      </c>
      <c r="C29" s="14" t="s">
        <v>138</v>
      </c>
      <c r="D29" s="1" t="s">
        <v>163</v>
      </c>
      <c r="E29" s="1" t="s">
        <v>633</v>
      </c>
      <c r="F29" s="4">
        <v>400000</v>
      </c>
      <c r="G29" s="4">
        <v>6109.2</v>
      </c>
      <c r="H29" s="4">
        <v>1.86</v>
      </c>
    </row>
    <row r="30" spans="2:8">
      <c r="B30" s="1" t="s">
        <v>2168</v>
      </c>
      <c r="C30" s="14" t="s">
        <v>138</v>
      </c>
      <c r="D30" s="1" t="s">
        <v>274</v>
      </c>
      <c r="E30" s="1" t="s">
        <v>299</v>
      </c>
      <c r="F30" s="4">
        <v>3451000</v>
      </c>
      <c r="G30" s="4">
        <v>5942.62</v>
      </c>
      <c r="H30" s="4">
        <v>1.81</v>
      </c>
    </row>
    <row r="31" spans="2:8">
      <c r="B31" s="1" t="s">
        <v>2395</v>
      </c>
      <c r="C31" s="14" t="s">
        <v>138</v>
      </c>
      <c r="D31" s="1" t="s">
        <v>163</v>
      </c>
      <c r="E31" s="1" t="s">
        <v>576</v>
      </c>
      <c r="F31" s="4">
        <v>242800</v>
      </c>
      <c r="G31" s="4">
        <v>5912.67</v>
      </c>
      <c r="H31" s="4">
        <v>1.8</v>
      </c>
    </row>
    <row r="32" spans="2:8">
      <c r="B32" s="1" t="s">
        <v>1054</v>
      </c>
      <c r="C32" s="14" t="s">
        <v>138</v>
      </c>
      <c r="D32" s="1" t="s">
        <v>144</v>
      </c>
      <c r="E32" s="1" t="s">
        <v>294</v>
      </c>
      <c r="F32" s="4">
        <v>510000</v>
      </c>
      <c r="G32" s="4">
        <v>5716.08</v>
      </c>
      <c r="H32" s="4">
        <v>1.74</v>
      </c>
    </row>
    <row r="33" spans="2:8">
      <c r="B33" s="1" t="s">
        <v>2251</v>
      </c>
      <c r="C33" s="14" t="s">
        <v>138</v>
      </c>
      <c r="D33" s="1" t="s">
        <v>373</v>
      </c>
      <c r="E33" s="1" t="s">
        <v>374</v>
      </c>
      <c r="F33" s="4">
        <v>1200000</v>
      </c>
      <c r="G33" s="4">
        <v>5408.4</v>
      </c>
      <c r="H33" s="4">
        <v>1.65</v>
      </c>
    </row>
    <row r="34" spans="2:8">
      <c r="B34" s="1" t="s">
        <v>2510</v>
      </c>
      <c r="C34" s="14" t="s">
        <v>138</v>
      </c>
      <c r="D34" s="1" t="s">
        <v>174</v>
      </c>
      <c r="E34" s="1" t="s">
        <v>634</v>
      </c>
      <c r="F34" s="4">
        <v>285000</v>
      </c>
      <c r="G34" s="4">
        <v>5072</v>
      </c>
      <c r="H34" s="4">
        <v>1.55</v>
      </c>
    </row>
    <row r="35" spans="2:8">
      <c r="B35" s="1" t="s">
        <v>2220</v>
      </c>
      <c r="C35" s="14" t="s">
        <v>138</v>
      </c>
      <c r="D35" s="1" t="s">
        <v>174</v>
      </c>
      <c r="E35" s="1" t="s">
        <v>295</v>
      </c>
      <c r="F35" s="4">
        <v>475000</v>
      </c>
      <c r="G35" s="4">
        <v>4968.74</v>
      </c>
      <c r="H35" s="4">
        <v>1.52</v>
      </c>
    </row>
    <row r="36" spans="2:8">
      <c r="B36" s="1" t="s">
        <v>2188</v>
      </c>
      <c r="C36" s="14" t="s">
        <v>138</v>
      </c>
      <c r="D36" s="1" t="s">
        <v>172</v>
      </c>
      <c r="E36" s="1" t="s">
        <v>178</v>
      </c>
      <c r="F36" s="4">
        <v>70000</v>
      </c>
      <c r="G36" s="4">
        <v>4953.8999999999996</v>
      </c>
      <c r="H36" s="4">
        <v>1.51</v>
      </c>
    </row>
    <row r="37" spans="2:8">
      <c r="B37" s="1" t="s">
        <v>2511</v>
      </c>
      <c r="C37" s="14" t="s">
        <v>138</v>
      </c>
      <c r="D37" s="1" t="s">
        <v>139</v>
      </c>
      <c r="E37" s="1" t="s">
        <v>438</v>
      </c>
      <c r="F37" s="4">
        <v>2500000</v>
      </c>
      <c r="G37" s="4">
        <v>4720</v>
      </c>
      <c r="H37" s="4">
        <v>1.44</v>
      </c>
    </row>
    <row r="38" spans="2:8">
      <c r="B38" s="1" t="s">
        <v>2243</v>
      </c>
      <c r="C38" s="14" t="s">
        <v>138</v>
      </c>
      <c r="D38" s="1" t="s">
        <v>206</v>
      </c>
      <c r="E38" s="1" t="s">
        <v>517</v>
      </c>
      <c r="F38" s="4">
        <v>1050000</v>
      </c>
      <c r="G38" s="4">
        <v>4613.7</v>
      </c>
      <c r="H38" s="4">
        <v>1.41</v>
      </c>
    </row>
    <row r="39" spans="2:8">
      <c r="B39" s="1" t="s">
        <v>1068</v>
      </c>
      <c r="C39" s="14" t="s">
        <v>138</v>
      </c>
      <c r="D39" s="1" t="s">
        <v>172</v>
      </c>
      <c r="E39" s="1" t="s">
        <v>310</v>
      </c>
      <c r="F39" s="4">
        <v>800000</v>
      </c>
      <c r="G39" s="4">
        <v>4566</v>
      </c>
      <c r="H39" s="4">
        <v>1.39</v>
      </c>
    </row>
    <row r="40" spans="2:8">
      <c r="B40" s="1" t="s">
        <v>2249</v>
      </c>
      <c r="C40" s="14" t="s">
        <v>138</v>
      </c>
      <c r="D40" s="1" t="s">
        <v>174</v>
      </c>
      <c r="E40" s="1" t="s">
        <v>520</v>
      </c>
      <c r="F40" s="4">
        <v>400000</v>
      </c>
      <c r="G40" s="4">
        <v>4558.6000000000004</v>
      </c>
      <c r="H40" s="4">
        <v>1.39</v>
      </c>
    </row>
    <row r="41" spans="2:8">
      <c r="B41" s="1" t="s">
        <v>1067</v>
      </c>
      <c r="C41" s="14" t="s">
        <v>138</v>
      </c>
      <c r="D41" s="1" t="s">
        <v>163</v>
      </c>
      <c r="E41" s="1" t="s">
        <v>315</v>
      </c>
      <c r="F41" s="4">
        <v>175000</v>
      </c>
      <c r="G41" s="4">
        <v>4488.75</v>
      </c>
      <c r="H41" s="4">
        <v>1.37</v>
      </c>
    </row>
    <row r="42" spans="2:8">
      <c r="B42" s="1" t="s">
        <v>2134</v>
      </c>
      <c r="C42" s="14" t="s">
        <v>138</v>
      </c>
      <c r="D42" s="1" t="s">
        <v>214</v>
      </c>
      <c r="E42" s="1" t="s">
        <v>635</v>
      </c>
      <c r="F42" s="4">
        <v>413891</v>
      </c>
      <c r="G42" s="4">
        <v>4368.21</v>
      </c>
      <c r="H42" s="4">
        <v>1.33</v>
      </c>
    </row>
    <row r="43" spans="2:8">
      <c r="B43" s="1" t="s">
        <v>1073</v>
      </c>
      <c r="C43" s="14" t="s">
        <v>138</v>
      </c>
      <c r="D43" s="1" t="s">
        <v>154</v>
      </c>
      <c r="E43" s="1" t="s">
        <v>309</v>
      </c>
      <c r="F43" s="4">
        <v>525000</v>
      </c>
      <c r="G43" s="4">
        <v>4327.3100000000004</v>
      </c>
      <c r="H43" s="4">
        <v>1.32</v>
      </c>
    </row>
    <row r="44" spans="2:8">
      <c r="B44" s="1" t="s">
        <v>1044</v>
      </c>
      <c r="C44" s="14" t="s">
        <v>138</v>
      </c>
      <c r="D44" s="1" t="s">
        <v>156</v>
      </c>
      <c r="E44" s="1" t="s">
        <v>264</v>
      </c>
      <c r="F44" s="4">
        <v>140000</v>
      </c>
      <c r="G44" s="4">
        <v>4260.62</v>
      </c>
      <c r="H44" s="4">
        <v>1.3</v>
      </c>
    </row>
    <row r="45" spans="2:8">
      <c r="B45" s="1" t="s">
        <v>2391</v>
      </c>
      <c r="C45" s="14" t="s">
        <v>138</v>
      </c>
      <c r="D45" s="1" t="s">
        <v>163</v>
      </c>
      <c r="E45" s="1" t="s">
        <v>409</v>
      </c>
      <c r="F45" s="4">
        <v>300000</v>
      </c>
      <c r="G45" s="4">
        <v>4240.5</v>
      </c>
      <c r="H45" s="4">
        <v>1.29</v>
      </c>
    </row>
    <row r="46" spans="2:8">
      <c r="B46" s="1" t="s">
        <v>1048</v>
      </c>
      <c r="C46" s="14" t="s">
        <v>138</v>
      </c>
      <c r="D46" s="1" t="s">
        <v>150</v>
      </c>
      <c r="E46" s="1" t="s">
        <v>318</v>
      </c>
      <c r="F46" s="4">
        <v>353400</v>
      </c>
      <c r="G46" s="4">
        <v>4068.69</v>
      </c>
      <c r="H46" s="4">
        <v>1.24</v>
      </c>
    </row>
    <row r="47" spans="2:8">
      <c r="B47" s="1" t="s">
        <v>2422</v>
      </c>
      <c r="C47" s="14" t="s">
        <v>138</v>
      </c>
      <c r="D47" s="1" t="s">
        <v>250</v>
      </c>
      <c r="E47" s="1" t="s">
        <v>539</v>
      </c>
      <c r="F47" s="4">
        <v>830000</v>
      </c>
      <c r="G47" s="4">
        <v>4035.88</v>
      </c>
      <c r="H47" s="4">
        <v>1.23</v>
      </c>
    </row>
    <row r="48" spans="2:8">
      <c r="B48" s="1" t="s">
        <v>2222</v>
      </c>
      <c r="C48" s="14" t="s">
        <v>138</v>
      </c>
      <c r="D48" s="1" t="s">
        <v>150</v>
      </c>
      <c r="E48" s="1" t="s">
        <v>330</v>
      </c>
      <c r="F48" s="4">
        <v>490000</v>
      </c>
      <c r="G48" s="4">
        <v>4015.55</v>
      </c>
      <c r="H48" s="4">
        <v>1.22</v>
      </c>
    </row>
    <row r="49" spans="2:8">
      <c r="B49" s="1" t="s">
        <v>1037</v>
      </c>
      <c r="C49" s="14" t="s">
        <v>138</v>
      </c>
      <c r="D49" s="1" t="s">
        <v>185</v>
      </c>
      <c r="E49" s="1" t="s">
        <v>186</v>
      </c>
      <c r="F49" s="4">
        <v>505000</v>
      </c>
      <c r="G49" s="4">
        <v>3944.81</v>
      </c>
      <c r="H49" s="4">
        <v>1.2</v>
      </c>
    </row>
    <row r="50" spans="2:8">
      <c r="B50" s="1" t="s">
        <v>2512</v>
      </c>
      <c r="C50" s="14" t="s">
        <v>138</v>
      </c>
      <c r="D50" s="1" t="s">
        <v>163</v>
      </c>
      <c r="E50" s="1" t="s">
        <v>636</v>
      </c>
      <c r="F50" s="4">
        <v>1000000</v>
      </c>
      <c r="G50" s="4">
        <v>3936</v>
      </c>
      <c r="H50" s="4">
        <v>1.2</v>
      </c>
    </row>
    <row r="51" spans="2:8">
      <c r="B51" s="1" t="s">
        <v>2513</v>
      </c>
      <c r="C51" s="14" t="s">
        <v>138</v>
      </c>
      <c r="D51" s="1" t="s">
        <v>187</v>
      </c>
      <c r="E51" s="1" t="s">
        <v>637</v>
      </c>
      <c r="F51" s="4">
        <v>139757</v>
      </c>
      <c r="G51" s="4">
        <v>3904.81</v>
      </c>
      <c r="H51" s="4">
        <v>1.19</v>
      </c>
    </row>
    <row r="52" spans="2:8">
      <c r="B52" s="1" t="s">
        <v>2460</v>
      </c>
      <c r="C52" s="14" t="s">
        <v>138</v>
      </c>
      <c r="D52" s="1" t="s">
        <v>156</v>
      </c>
      <c r="E52" s="1" t="s">
        <v>461</v>
      </c>
      <c r="F52" s="4">
        <v>661000</v>
      </c>
      <c r="G52" s="4">
        <v>3636.49</v>
      </c>
      <c r="H52" s="4">
        <v>1.1100000000000001</v>
      </c>
    </row>
    <row r="53" spans="2:8">
      <c r="B53" s="1" t="s">
        <v>2173</v>
      </c>
      <c r="C53" s="14" t="s">
        <v>138</v>
      </c>
      <c r="D53" s="1" t="s">
        <v>248</v>
      </c>
      <c r="E53" s="1" t="s">
        <v>370</v>
      </c>
      <c r="F53" s="4">
        <v>100000</v>
      </c>
      <c r="G53" s="4">
        <v>3492.95</v>
      </c>
      <c r="H53" s="4">
        <v>1.07</v>
      </c>
    </row>
    <row r="54" spans="2:8">
      <c r="B54" s="1" t="s">
        <v>2514</v>
      </c>
      <c r="C54" s="14" t="s">
        <v>138</v>
      </c>
      <c r="D54" s="1" t="s">
        <v>174</v>
      </c>
      <c r="E54" s="1" t="s">
        <v>638</v>
      </c>
      <c r="F54" s="4">
        <v>512000</v>
      </c>
      <c r="G54" s="4">
        <v>3448.32</v>
      </c>
      <c r="H54" s="4">
        <v>1.05</v>
      </c>
    </row>
    <row r="55" spans="2:8">
      <c r="B55" s="1" t="s">
        <v>1066</v>
      </c>
      <c r="C55" s="14" t="s">
        <v>138</v>
      </c>
      <c r="D55" s="1" t="s">
        <v>180</v>
      </c>
      <c r="E55" s="1" t="s">
        <v>311</v>
      </c>
      <c r="F55" s="4">
        <v>3150000</v>
      </c>
      <c r="G55" s="4">
        <v>3310.65</v>
      </c>
      <c r="H55" s="4">
        <v>1.01</v>
      </c>
    </row>
    <row r="56" spans="2:8">
      <c r="B56" s="1" t="s">
        <v>2140</v>
      </c>
      <c r="C56" s="14" t="s">
        <v>138</v>
      </c>
      <c r="D56" s="1" t="s">
        <v>154</v>
      </c>
      <c r="E56" s="1" t="s">
        <v>296</v>
      </c>
      <c r="F56" s="4">
        <v>190000</v>
      </c>
      <c r="G56" s="4">
        <v>3090.35</v>
      </c>
      <c r="H56" s="4">
        <v>0.94</v>
      </c>
    </row>
    <row r="57" spans="2:8">
      <c r="B57" s="1" t="s">
        <v>2161</v>
      </c>
      <c r="C57" s="14" t="s">
        <v>138</v>
      </c>
      <c r="D57" s="1" t="s">
        <v>156</v>
      </c>
      <c r="E57" s="1" t="s">
        <v>639</v>
      </c>
      <c r="F57" s="4">
        <v>4000000</v>
      </c>
      <c r="G57" s="4">
        <v>2990</v>
      </c>
      <c r="H57" s="4">
        <v>0.91</v>
      </c>
    </row>
    <row r="58" spans="2:8">
      <c r="B58" s="1" t="s">
        <v>2146</v>
      </c>
      <c r="C58" s="14" t="s">
        <v>138</v>
      </c>
      <c r="D58" s="1" t="s">
        <v>407</v>
      </c>
      <c r="E58" s="1" t="s">
        <v>408</v>
      </c>
      <c r="F58" s="4">
        <v>2000000</v>
      </c>
      <c r="G58" s="4">
        <v>2976</v>
      </c>
      <c r="H58" s="4">
        <v>0.91</v>
      </c>
    </row>
    <row r="59" spans="2:8">
      <c r="B59" s="1" t="s">
        <v>2446</v>
      </c>
      <c r="C59" s="14" t="s">
        <v>138</v>
      </c>
      <c r="D59" s="1" t="s">
        <v>467</v>
      </c>
      <c r="E59" s="1" t="s">
        <v>496</v>
      </c>
      <c r="F59" s="4">
        <v>335000</v>
      </c>
      <c r="G59" s="4">
        <v>2804.96</v>
      </c>
      <c r="H59" s="4">
        <v>0.86</v>
      </c>
    </row>
    <row r="60" spans="2:8">
      <c r="B60" s="1" t="s">
        <v>2237</v>
      </c>
      <c r="C60" s="14" t="s">
        <v>138</v>
      </c>
      <c r="D60" s="1" t="s">
        <v>144</v>
      </c>
      <c r="E60" s="1" t="s">
        <v>304</v>
      </c>
      <c r="F60" s="4">
        <v>260000</v>
      </c>
      <c r="G60" s="4">
        <v>2800.2</v>
      </c>
      <c r="H60" s="4">
        <v>0.85</v>
      </c>
    </row>
    <row r="61" spans="2:8">
      <c r="B61" s="1" t="s">
        <v>2451</v>
      </c>
      <c r="C61" s="14" t="s">
        <v>138</v>
      </c>
      <c r="D61" s="1" t="s">
        <v>163</v>
      </c>
      <c r="E61" s="1" t="s">
        <v>575</v>
      </c>
      <c r="F61" s="4">
        <v>100000</v>
      </c>
      <c r="G61" s="4">
        <v>2700.1</v>
      </c>
      <c r="H61" s="4">
        <v>0.82</v>
      </c>
    </row>
    <row r="62" spans="2:8">
      <c r="B62" s="1" t="s">
        <v>2465</v>
      </c>
      <c r="C62" s="14" t="s">
        <v>138</v>
      </c>
      <c r="D62" s="1" t="s">
        <v>159</v>
      </c>
      <c r="E62" s="1" t="s">
        <v>580</v>
      </c>
      <c r="F62" s="4">
        <v>1000000</v>
      </c>
      <c r="G62" s="4">
        <v>2617.5</v>
      </c>
      <c r="H62" s="4">
        <v>0.8</v>
      </c>
    </row>
    <row r="63" spans="2:8">
      <c r="B63" s="1" t="s">
        <v>2135</v>
      </c>
      <c r="C63" s="14" t="s">
        <v>138</v>
      </c>
      <c r="D63" s="1" t="s">
        <v>154</v>
      </c>
      <c r="E63" s="1" t="s">
        <v>290</v>
      </c>
      <c r="F63" s="4">
        <v>33000</v>
      </c>
      <c r="G63" s="4">
        <v>2217.91</v>
      </c>
      <c r="H63" s="4">
        <v>0.68</v>
      </c>
    </row>
    <row r="64" spans="2:8">
      <c r="B64" s="1" t="s">
        <v>640</v>
      </c>
      <c r="C64" s="14" t="s">
        <v>138</v>
      </c>
      <c r="D64" s="1" t="s">
        <v>211</v>
      </c>
      <c r="E64" s="1" t="s">
        <v>641</v>
      </c>
      <c r="F64" s="4">
        <v>762003</v>
      </c>
      <c r="G64" s="4">
        <v>2144.2800000000002</v>
      </c>
      <c r="H64" s="4">
        <v>0.65</v>
      </c>
    </row>
    <row r="65" spans="2:8">
      <c r="B65" s="1" t="s">
        <v>2449</v>
      </c>
      <c r="C65" s="14" t="s">
        <v>138</v>
      </c>
      <c r="D65" s="1" t="s">
        <v>174</v>
      </c>
      <c r="E65" s="1" t="s">
        <v>578</v>
      </c>
      <c r="F65" s="4">
        <v>216000</v>
      </c>
      <c r="G65" s="4">
        <v>1874.88</v>
      </c>
      <c r="H65" s="4">
        <v>0.56999999999999995</v>
      </c>
    </row>
    <row r="66" spans="2:8">
      <c r="B66" s="1" t="s">
        <v>2435</v>
      </c>
      <c r="C66" s="14" t="s">
        <v>138</v>
      </c>
      <c r="D66" s="1" t="s">
        <v>258</v>
      </c>
      <c r="E66" s="1" t="s">
        <v>259</v>
      </c>
      <c r="F66" s="4">
        <v>620000</v>
      </c>
      <c r="G66" s="4">
        <v>1670.9</v>
      </c>
      <c r="H66" s="4">
        <v>0.51</v>
      </c>
    </row>
    <row r="67" spans="2:8">
      <c r="B67" s="1" t="s">
        <v>2515</v>
      </c>
      <c r="C67" s="14" t="s">
        <v>138</v>
      </c>
      <c r="D67" s="1" t="s">
        <v>241</v>
      </c>
      <c r="E67" s="1" t="s">
        <v>642</v>
      </c>
      <c r="F67" s="4">
        <v>1610000</v>
      </c>
      <c r="G67" s="4">
        <v>1319.4</v>
      </c>
      <c r="H67" s="4">
        <v>0.4</v>
      </c>
    </row>
    <row r="68" spans="2:8">
      <c r="B68" s="1" t="s">
        <v>2516</v>
      </c>
      <c r="C68" s="14" t="s">
        <v>138</v>
      </c>
      <c r="D68" s="1" t="s">
        <v>241</v>
      </c>
      <c r="E68" s="1" t="s">
        <v>643</v>
      </c>
      <c r="F68" s="4">
        <v>219000</v>
      </c>
      <c r="G68" s="4">
        <v>1220.05</v>
      </c>
      <c r="H68" s="4">
        <v>0.37</v>
      </c>
    </row>
    <row r="69" spans="2:8">
      <c r="B69" s="1" t="s">
        <v>2401</v>
      </c>
      <c r="C69" s="14" t="s">
        <v>138</v>
      </c>
      <c r="D69" s="1" t="s">
        <v>288</v>
      </c>
      <c r="E69" s="1" t="s">
        <v>551</v>
      </c>
      <c r="F69" s="4">
        <v>96428</v>
      </c>
      <c r="G69" s="4">
        <v>448.05</v>
      </c>
      <c r="H69" s="4">
        <v>0.14000000000000001</v>
      </c>
    </row>
    <row r="70" spans="2:8">
      <c r="B70" s="2" t="s">
        <v>216</v>
      </c>
      <c r="C70" s="9"/>
      <c r="D70" s="2"/>
      <c r="E70" s="2"/>
      <c r="F70" s="10"/>
      <c r="G70" s="10">
        <f>SUM(G13:G69)</f>
        <v>322272.56000000006</v>
      </c>
      <c r="H70" s="10">
        <f>SUM(H13:H69)</f>
        <v>98.25</v>
      </c>
    </row>
    <row r="71" spans="2:8">
      <c r="B71" s="2" t="s">
        <v>217</v>
      </c>
      <c r="C71" s="9"/>
      <c r="D71" s="2"/>
      <c r="E71" s="2"/>
      <c r="F71" s="10"/>
      <c r="G71" s="10">
        <v>6858.55</v>
      </c>
      <c r="H71" s="10">
        <v>2.09</v>
      </c>
    </row>
    <row r="72" spans="2:8">
      <c r="B72" s="2" t="s">
        <v>125</v>
      </c>
      <c r="C72" s="9"/>
      <c r="D72" s="2"/>
      <c r="E72" s="2"/>
      <c r="F72" s="10"/>
      <c r="G72" s="10">
        <v>329131.11</v>
      </c>
      <c r="H72" s="10">
        <v>100.35</v>
      </c>
    </row>
    <row r="73" spans="2:8">
      <c r="B73" s="2" t="s">
        <v>126</v>
      </c>
      <c r="C73" s="9"/>
      <c r="D73" s="2"/>
      <c r="E73" s="2"/>
      <c r="F73" s="10"/>
      <c r="G73" s="10">
        <v>-1163.2118246900036</v>
      </c>
      <c r="H73" s="10">
        <v>-0.34999999999999432</v>
      </c>
    </row>
    <row r="74" spans="2:8">
      <c r="B74" s="2" t="s">
        <v>127</v>
      </c>
      <c r="C74" s="9"/>
      <c r="D74" s="2"/>
      <c r="E74" s="2"/>
      <c r="F74" s="10"/>
      <c r="G74" s="10">
        <v>327967.89817530999</v>
      </c>
      <c r="H74" s="10">
        <v>100</v>
      </c>
    </row>
    <row r="75" spans="2:8">
      <c r="B75" s="1" t="s">
        <v>128</v>
      </c>
    </row>
    <row r="76" spans="2:8">
      <c r="B76" s="1" t="s">
        <v>129</v>
      </c>
    </row>
    <row r="77" spans="2:8">
      <c r="B77" s="1" t="s">
        <v>130</v>
      </c>
      <c r="C77" s="13">
        <v>44895</v>
      </c>
    </row>
    <row r="78" spans="2:8" ht="25.5">
      <c r="B78" s="11" t="s">
        <v>131</v>
      </c>
      <c r="C78" s="5" t="s">
        <v>132</v>
      </c>
    </row>
    <row r="79" spans="2:8">
      <c r="B79" s="2"/>
    </row>
    <row r="80" spans="2:8">
      <c r="B80" s="2" t="s">
        <v>3261</v>
      </c>
      <c r="C80" s="5" t="s">
        <v>132</v>
      </c>
    </row>
    <row r="81" spans="2:3">
      <c r="B81" s="2" t="s">
        <v>3262</v>
      </c>
      <c r="C81" s="5" t="s">
        <v>132</v>
      </c>
    </row>
    <row r="82" spans="2:3">
      <c r="B82" s="2" t="s">
        <v>3263</v>
      </c>
      <c r="C82" s="5" t="s">
        <v>132</v>
      </c>
    </row>
    <row r="83" spans="2:3">
      <c r="B83" s="2" t="s">
        <v>644</v>
      </c>
      <c r="C83" s="9"/>
    </row>
    <row r="84" spans="2:3">
      <c r="B84" s="2" t="s">
        <v>645</v>
      </c>
      <c r="C84" s="9"/>
    </row>
    <row r="85" spans="2:3">
      <c r="B85" s="2" t="s">
        <v>646</v>
      </c>
      <c r="C85" s="9"/>
    </row>
    <row r="86" spans="2:3">
      <c r="B86" s="2" t="s">
        <v>647</v>
      </c>
      <c r="C86" s="9"/>
    </row>
    <row r="87" spans="2:3">
      <c r="B87" s="2" t="s">
        <v>648</v>
      </c>
      <c r="C87" s="9"/>
    </row>
    <row r="88" spans="2:3">
      <c r="B88" s="2" t="s">
        <v>649</v>
      </c>
      <c r="C88" s="9"/>
    </row>
    <row r="89" spans="2:3">
      <c r="B89" s="2" t="s">
        <v>650</v>
      </c>
      <c r="C89" s="9"/>
    </row>
    <row r="90" spans="2:3">
      <c r="B90" s="2" t="s">
        <v>651</v>
      </c>
      <c r="C90" s="9"/>
    </row>
    <row r="91" spans="2:3">
      <c r="B91" s="162" t="s">
        <v>2622</v>
      </c>
      <c r="C91" s="9"/>
    </row>
    <row r="92" spans="2:3">
      <c r="B92" s="162" t="s">
        <v>133</v>
      </c>
    </row>
    <row r="93" spans="2:3">
      <c r="B93" s="162" t="s">
        <v>134</v>
      </c>
    </row>
  </sheetData>
  <mergeCells count="3">
    <mergeCell ref="B1:E1"/>
    <mergeCell ref="C3:C7"/>
    <mergeCell ref="D3:D7"/>
  </mergeCells>
  <hyperlinks>
    <hyperlink ref="A1" location="Index!A1" display="Index" xr:uid="{C360756E-46FD-41D7-9909-8E57456F2012}"/>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75CE4-762D-4C7F-A511-2925E00B23EB}">
  <dimension ref="A1:I110"/>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710937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29.7109375" style="1" bestFit="1" customWidth="1"/>
    <col min="261" max="261" width="13.710937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29.7109375" style="1" bestFit="1" customWidth="1"/>
    <col min="517" max="517" width="13.710937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29.7109375" style="1" bestFit="1" customWidth="1"/>
    <col min="773" max="773" width="13.710937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29.7109375" style="1" bestFit="1" customWidth="1"/>
    <col min="1029" max="1029" width="13.710937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29.7109375" style="1" bestFit="1" customWidth="1"/>
    <col min="1285" max="1285" width="13.710937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29.7109375" style="1" bestFit="1" customWidth="1"/>
    <col min="1541" max="1541" width="13.710937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29.7109375" style="1" bestFit="1" customWidth="1"/>
    <col min="1797" max="1797" width="13.710937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29.7109375" style="1" bestFit="1" customWidth="1"/>
    <col min="2053" max="2053" width="13.710937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29.7109375" style="1" bestFit="1" customWidth="1"/>
    <col min="2309" max="2309" width="13.710937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29.7109375" style="1" bestFit="1" customWidth="1"/>
    <col min="2565" max="2565" width="13.710937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29.7109375" style="1" bestFit="1" customWidth="1"/>
    <col min="2821" max="2821" width="13.710937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29.7109375" style="1" bestFit="1" customWidth="1"/>
    <col min="3077" max="3077" width="13.710937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29.7109375" style="1" bestFit="1" customWidth="1"/>
    <col min="3333" max="3333" width="13.710937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29.7109375" style="1" bestFit="1" customWidth="1"/>
    <col min="3589" max="3589" width="13.710937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29.7109375" style="1" bestFit="1" customWidth="1"/>
    <col min="3845" max="3845" width="13.710937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29.7109375" style="1" bestFit="1" customWidth="1"/>
    <col min="4101" max="4101" width="13.710937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29.7109375" style="1" bestFit="1" customWidth="1"/>
    <col min="4357" max="4357" width="13.710937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29.7109375" style="1" bestFit="1" customWidth="1"/>
    <col min="4613" max="4613" width="13.710937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29.7109375" style="1" bestFit="1" customWidth="1"/>
    <col min="4869" max="4869" width="13.710937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29.7109375" style="1" bestFit="1" customWidth="1"/>
    <col min="5125" max="5125" width="13.710937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29.7109375" style="1" bestFit="1" customWidth="1"/>
    <col min="5381" max="5381" width="13.710937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29.7109375" style="1" bestFit="1" customWidth="1"/>
    <col min="5637" max="5637" width="13.710937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29.7109375" style="1" bestFit="1" customWidth="1"/>
    <col min="5893" max="5893" width="13.710937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29.7109375" style="1" bestFit="1" customWidth="1"/>
    <col min="6149" max="6149" width="13.710937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29.7109375" style="1" bestFit="1" customWidth="1"/>
    <col min="6405" max="6405" width="13.710937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29.7109375" style="1" bestFit="1" customWidth="1"/>
    <col min="6661" max="6661" width="13.710937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29.7109375" style="1" bestFit="1" customWidth="1"/>
    <col min="6917" max="6917" width="13.710937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29.7109375" style="1" bestFit="1" customWidth="1"/>
    <col min="7173" max="7173" width="13.710937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29.7109375" style="1" bestFit="1" customWidth="1"/>
    <col min="7429" max="7429" width="13.710937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29.7109375" style="1" bestFit="1" customWidth="1"/>
    <col min="7685" max="7685" width="13.710937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29.7109375" style="1" bestFit="1" customWidth="1"/>
    <col min="7941" max="7941" width="13.710937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29.7109375" style="1" bestFit="1" customWidth="1"/>
    <col min="8197" max="8197" width="13.710937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29.7109375" style="1" bestFit="1" customWidth="1"/>
    <col min="8453" max="8453" width="13.710937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29.7109375" style="1" bestFit="1" customWidth="1"/>
    <col min="8709" max="8709" width="13.710937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29.7109375" style="1" bestFit="1" customWidth="1"/>
    <col min="8965" max="8965" width="13.710937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29.7109375" style="1" bestFit="1" customWidth="1"/>
    <col min="9221" max="9221" width="13.710937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29.7109375" style="1" bestFit="1" customWidth="1"/>
    <col min="9477" max="9477" width="13.710937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29.7109375" style="1" bestFit="1" customWidth="1"/>
    <col min="9733" max="9733" width="13.710937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29.7109375" style="1" bestFit="1" customWidth="1"/>
    <col min="9989" max="9989" width="13.710937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29.7109375" style="1" bestFit="1" customWidth="1"/>
    <col min="10245" max="10245" width="13.710937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29.7109375" style="1" bestFit="1" customWidth="1"/>
    <col min="10501" max="10501" width="13.710937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29.7109375" style="1" bestFit="1" customWidth="1"/>
    <col min="10757" max="10757" width="13.710937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29.7109375" style="1" bestFit="1" customWidth="1"/>
    <col min="11013" max="11013" width="13.710937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29.7109375" style="1" bestFit="1" customWidth="1"/>
    <col min="11269" max="11269" width="13.710937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29.7109375" style="1" bestFit="1" customWidth="1"/>
    <col min="11525" max="11525" width="13.710937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29.7109375" style="1" bestFit="1" customWidth="1"/>
    <col min="11781" max="11781" width="13.710937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29.7109375" style="1" bestFit="1" customWidth="1"/>
    <col min="12037" max="12037" width="13.710937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29.7109375" style="1" bestFit="1" customWidth="1"/>
    <col min="12293" max="12293" width="13.710937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29.7109375" style="1" bestFit="1" customWidth="1"/>
    <col min="12549" max="12549" width="13.710937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29.7109375" style="1" bestFit="1" customWidth="1"/>
    <col min="12805" max="12805" width="13.710937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29.7109375" style="1" bestFit="1" customWidth="1"/>
    <col min="13061" max="13061" width="13.710937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29.7109375" style="1" bestFit="1" customWidth="1"/>
    <col min="13317" max="13317" width="13.710937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29.7109375" style="1" bestFit="1" customWidth="1"/>
    <col min="13573" max="13573" width="13.710937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29.7109375" style="1" bestFit="1" customWidth="1"/>
    <col min="13829" max="13829" width="13.710937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29.7109375" style="1" bestFit="1" customWidth="1"/>
    <col min="14085" max="14085" width="13.710937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29.7109375" style="1" bestFit="1" customWidth="1"/>
    <col min="14341" max="14341" width="13.710937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29.7109375" style="1" bestFit="1" customWidth="1"/>
    <col min="14597" max="14597" width="13.710937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29.7109375" style="1" bestFit="1" customWidth="1"/>
    <col min="14853" max="14853" width="13.710937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29.7109375" style="1" bestFit="1" customWidth="1"/>
    <col min="15109" max="15109" width="13.710937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29.7109375" style="1" bestFit="1" customWidth="1"/>
    <col min="15365" max="15365" width="13.710937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29.7109375" style="1" bestFit="1" customWidth="1"/>
    <col min="15621" max="15621" width="13.710937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29.7109375" style="1" bestFit="1" customWidth="1"/>
    <col min="15877" max="15877" width="13.710937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29.7109375" style="1" bestFit="1" customWidth="1"/>
    <col min="16133" max="16133" width="13.710937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0" t="s">
        <v>41</v>
      </c>
      <c r="C1" s="390"/>
      <c r="D1" s="390"/>
      <c r="E1" s="390"/>
    </row>
    <row r="2" spans="1:9" ht="13.5" thickBot="1"/>
    <row r="3" spans="1:9" s="16" customFormat="1" ht="18" customHeight="1">
      <c r="B3" s="23" t="s">
        <v>41</v>
      </c>
      <c r="C3" s="391"/>
      <c r="D3" s="394"/>
      <c r="F3" s="17"/>
      <c r="G3" s="17"/>
      <c r="H3" s="17"/>
    </row>
    <row r="4" spans="1:9" s="83" customFormat="1" ht="18" customHeight="1">
      <c r="B4" s="178" t="s">
        <v>2670</v>
      </c>
      <c r="C4" s="392"/>
      <c r="D4" s="395"/>
      <c r="F4" s="179"/>
      <c r="G4" s="179"/>
      <c r="H4" s="179"/>
    </row>
    <row r="5" spans="1:9" s="16" customFormat="1" ht="18" customHeight="1">
      <c r="B5" s="24" t="s">
        <v>1081</v>
      </c>
      <c r="C5" s="392"/>
      <c r="D5" s="395"/>
      <c r="F5" s="17"/>
      <c r="G5" s="17"/>
      <c r="H5" s="17"/>
    </row>
    <row r="6" spans="1:9" s="16" customFormat="1" ht="18" customHeight="1">
      <c r="B6" s="24" t="s">
        <v>2639</v>
      </c>
      <c r="C6" s="392"/>
      <c r="D6" s="395"/>
      <c r="F6" s="17"/>
      <c r="G6" s="17"/>
      <c r="H6" s="17"/>
    </row>
    <row r="7" spans="1:9" s="16" customFormat="1" ht="30.75" thickBot="1">
      <c r="B7" s="25" t="s">
        <v>2671</v>
      </c>
      <c r="C7" s="393"/>
      <c r="D7" s="396"/>
      <c r="F7" s="17"/>
      <c r="G7" s="17"/>
      <c r="H7" s="17"/>
    </row>
    <row r="8" spans="1:9" s="16" customFormat="1">
      <c r="C8" s="19" t="s">
        <v>1079</v>
      </c>
      <c r="D8" s="19" t="s">
        <v>1078</v>
      </c>
      <c r="F8" s="17"/>
      <c r="G8" s="17"/>
      <c r="H8" s="17"/>
    </row>
    <row r="11" spans="1:9" ht="18" customHeight="1">
      <c r="B11" s="1" t="s">
        <v>101</v>
      </c>
    </row>
    <row r="13" spans="1:9">
      <c r="B13" s="6" t="s">
        <v>102</v>
      </c>
      <c r="C13" s="7" t="s">
        <v>103</v>
      </c>
      <c r="D13" s="6" t="s">
        <v>135</v>
      </c>
      <c r="E13" s="6" t="s">
        <v>105</v>
      </c>
      <c r="F13" s="8" t="s">
        <v>106</v>
      </c>
      <c r="G13" s="8" t="s">
        <v>107</v>
      </c>
      <c r="H13" s="8" t="s">
        <v>108</v>
      </c>
      <c r="I13" s="2" t="s">
        <v>136</v>
      </c>
    </row>
    <row r="14" spans="1:9">
      <c r="B14" s="2" t="s">
        <v>137</v>
      </c>
      <c r="C14" s="14"/>
    </row>
    <row r="15" spans="1:9">
      <c r="B15" s="2" t="s">
        <v>110</v>
      </c>
      <c r="C15" s="14"/>
    </row>
    <row r="16" spans="1:9">
      <c r="B16" s="1" t="s">
        <v>1077</v>
      </c>
      <c r="C16" s="14" t="s">
        <v>138</v>
      </c>
      <c r="D16" s="1" t="s">
        <v>139</v>
      </c>
      <c r="E16" s="1" t="s">
        <v>140</v>
      </c>
      <c r="F16" s="4">
        <v>375039</v>
      </c>
      <c r="G16" s="4">
        <v>3573.75</v>
      </c>
      <c r="H16" s="4">
        <v>6.36</v>
      </c>
    </row>
    <row r="17" spans="2:8">
      <c r="B17" s="1" t="s">
        <v>1065</v>
      </c>
      <c r="C17" s="14" t="s">
        <v>138</v>
      </c>
      <c r="D17" s="1" t="s">
        <v>144</v>
      </c>
      <c r="E17" s="1" t="s">
        <v>146</v>
      </c>
      <c r="F17" s="4">
        <v>89376</v>
      </c>
      <c r="G17" s="4">
        <v>3030.56</v>
      </c>
      <c r="H17" s="4">
        <v>5.39</v>
      </c>
    </row>
    <row r="18" spans="2:8">
      <c r="B18" s="1" t="s">
        <v>2215</v>
      </c>
      <c r="C18" s="14" t="s">
        <v>138</v>
      </c>
      <c r="D18" s="1" t="s">
        <v>144</v>
      </c>
      <c r="E18" s="1" t="s">
        <v>145</v>
      </c>
      <c r="F18" s="4">
        <v>180280</v>
      </c>
      <c r="G18" s="4">
        <v>2947.49</v>
      </c>
      <c r="H18" s="4">
        <v>5.24</v>
      </c>
    </row>
    <row r="19" spans="2:8">
      <c r="B19" s="1" t="s">
        <v>1066</v>
      </c>
      <c r="C19" s="14" t="s">
        <v>138</v>
      </c>
      <c r="D19" s="1" t="s">
        <v>180</v>
      </c>
      <c r="E19" s="1" t="s">
        <v>311</v>
      </c>
      <c r="F19" s="4">
        <v>2612021</v>
      </c>
      <c r="G19" s="4">
        <v>2745.23</v>
      </c>
      <c r="H19" s="4">
        <v>4.88</v>
      </c>
    </row>
    <row r="20" spans="2:8">
      <c r="B20" s="1" t="s">
        <v>286</v>
      </c>
      <c r="C20" s="14" t="s">
        <v>138</v>
      </c>
      <c r="D20" s="1" t="s">
        <v>139</v>
      </c>
      <c r="E20" s="1" t="s">
        <v>287</v>
      </c>
      <c r="F20" s="4">
        <v>446165</v>
      </c>
      <c r="G20" s="4">
        <v>2687.92</v>
      </c>
      <c r="H20" s="4">
        <v>4.78</v>
      </c>
    </row>
    <row r="21" spans="2:8">
      <c r="B21" s="1" t="s">
        <v>2229</v>
      </c>
      <c r="C21" s="14" t="s">
        <v>138</v>
      </c>
      <c r="D21" s="1" t="s">
        <v>159</v>
      </c>
      <c r="E21" s="1" t="s">
        <v>160</v>
      </c>
      <c r="F21" s="4">
        <v>104917</v>
      </c>
      <c r="G21" s="4">
        <v>2176.87</v>
      </c>
      <c r="H21" s="4">
        <v>3.87</v>
      </c>
    </row>
    <row r="22" spans="2:8">
      <c r="B22" s="1" t="s">
        <v>1046</v>
      </c>
      <c r="C22" s="14" t="s">
        <v>138</v>
      </c>
      <c r="D22" s="1" t="s">
        <v>172</v>
      </c>
      <c r="E22" s="1" t="s">
        <v>173</v>
      </c>
      <c r="F22" s="4">
        <v>84448</v>
      </c>
      <c r="G22" s="4">
        <v>2164.61</v>
      </c>
      <c r="H22" s="4">
        <v>3.85</v>
      </c>
    </row>
    <row r="23" spans="2:8">
      <c r="B23" s="1" t="s">
        <v>2212</v>
      </c>
      <c r="C23" s="14" t="s">
        <v>138</v>
      </c>
      <c r="D23" s="1" t="s">
        <v>147</v>
      </c>
      <c r="E23" s="1" t="s">
        <v>158</v>
      </c>
      <c r="F23" s="4">
        <v>78520</v>
      </c>
      <c r="G23" s="4">
        <v>2107.75</v>
      </c>
      <c r="H23" s="4">
        <v>3.75</v>
      </c>
    </row>
    <row r="24" spans="2:8">
      <c r="B24" s="1" t="s">
        <v>2223</v>
      </c>
      <c r="C24" s="14" t="s">
        <v>138</v>
      </c>
      <c r="D24" s="1" t="s">
        <v>302</v>
      </c>
      <c r="E24" s="1" t="s">
        <v>303</v>
      </c>
      <c r="F24" s="4">
        <v>8132</v>
      </c>
      <c r="G24" s="4">
        <v>1641.35</v>
      </c>
      <c r="H24" s="4">
        <v>2.92</v>
      </c>
    </row>
    <row r="25" spans="2:8">
      <c r="B25" s="1" t="s">
        <v>1074</v>
      </c>
      <c r="C25" s="14" t="s">
        <v>138</v>
      </c>
      <c r="D25" s="1" t="s">
        <v>147</v>
      </c>
      <c r="E25" s="1" t="s">
        <v>148</v>
      </c>
      <c r="F25" s="4">
        <v>450000</v>
      </c>
      <c r="G25" s="4">
        <v>1530</v>
      </c>
      <c r="H25" s="4">
        <v>2.72</v>
      </c>
    </row>
    <row r="26" spans="2:8">
      <c r="B26" s="1" t="s">
        <v>1039</v>
      </c>
      <c r="C26" s="14" t="s">
        <v>138</v>
      </c>
      <c r="D26" s="1" t="s">
        <v>139</v>
      </c>
      <c r="E26" s="1" t="s">
        <v>301</v>
      </c>
      <c r="F26" s="4">
        <v>113900</v>
      </c>
      <c r="G26" s="4">
        <v>1330.12</v>
      </c>
      <c r="H26" s="4">
        <v>2.37</v>
      </c>
    </row>
    <row r="27" spans="2:8">
      <c r="B27" s="1" t="s">
        <v>1042</v>
      </c>
      <c r="C27" s="14" t="s">
        <v>138</v>
      </c>
      <c r="D27" s="1" t="s">
        <v>274</v>
      </c>
      <c r="E27" s="1" t="s">
        <v>300</v>
      </c>
      <c r="F27" s="4">
        <v>592477</v>
      </c>
      <c r="G27" s="4">
        <v>1327.15</v>
      </c>
      <c r="H27" s="4">
        <v>2.36</v>
      </c>
    </row>
    <row r="28" spans="2:8">
      <c r="B28" s="1" t="s">
        <v>2251</v>
      </c>
      <c r="C28" s="14" t="s">
        <v>138</v>
      </c>
      <c r="D28" s="1" t="s">
        <v>373</v>
      </c>
      <c r="E28" s="1" t="s">
        <v>374</v>
      </c>
      <c r="F28" s="4">
        <v>291100</v>
      </c>
      <c r="G28" s="4">
        <v>1311.99</v>
      </c>
      <c r="H28" s="4">
        <v>2.33</v>
      </c>
    </row>
    <row r="29" spans="2:8">
      <c r="B29" s="1" t="s">
        <v>2136</v>
      </c>
      <c r="C29" s="14" t="s">
        <v>138</v>
      </c>
      <c r="D29" s="1" t="s">
        <v>274</v>
      </c>
      <c r="E29" s="1" t="s">
        <v>380</v>
      </c>
      <c r="F29" s="4">
        <v>583297</v>
      </c>
      <c r="G29" s="4">
        <v>1311.25</v>
      </c>
      <c r="H29" s="4">
        <v>2.33</v>
      </c>
    </row>
    <row r="30" spans="2:8">
      <c r="B30" s="1" t="s">
        <v>1067</v>
      </c>
      <c r="C30" s="14" t="s">
        <v>138</v>
      </c>
      <c r="D30" s="1" t="s">
        <v>163</v>
      </c>
      <c r="E30" s="1" t="s">
        <v>315</v>
      </c>
      <c r="F30" s="4">
        <v>46000</v>
      </c>
      <c r="G30" s="4">
        <v>1179.9000000000001</v>
      </c>
      <c r="H30" s="4">
        <v>2.1</v>
      </c>
    </row>
    <row r="31" spans="2:8">
      <c r="B31" s="1" t="s">
        <v>1075</v>
      </c>
      <c r="C31" s="14" t="s">
        <v>138</v>
      </c>
      <c r="D31" s="1" t="s">
        <v>142</v>
      </c>
      <c r="E31" s="1" t="s">
        <v>143</v>
      </c>
      <c r="F31" s="4">
        <v>37500</v>
      </c>
      <c r="G31" s="4">
        <v>1024.26</v>
      </c>
      <c r="H31" s="4">
        <v>1.82</v>
      </c>
    </row>
    <row r="32" spans="2:8">
      <c r="B32" s="1" t="s">
        <v>2391</v>
      </c>
      <c r="C32" s="14" t="s">
        <v>138</v>
      </c>
      <c r="D32" s="1" t="s">
        <v>163</v>
      </c>
      <c r="E32" s="1" t="s">
        <v>409</v>
      </c>
      <c r="F32" s="4">
        <v>71811</v>
      </c>
      <c r="G32" s="4">
        <v>1015.05</v>
      </c>
      <c r="H32" s="4">
        <v>1.81</v>
      </c>
    </row>
    <row r="33" spans="2:8">
      <c r="B33" s="1" t="s">
        <v>1071</v>
      </c>
      <c r="C33" s="14" t="s">
        <v>138</v>
      </c>
      <c r="D33" s="1" t="s">
        <v>165</v>
      </c>
      <c r="E33" s="1" t="s">
        <v>237</v>
      </c>
      <c r="F33" s="4">
        <v>95512</v>
      </c>
      <c r="G33" s="4">
        <v>1011.81</v>
      </c>
      <c r="H33" s="4">
        <v>1.8</v>
      </c>
    </row>
    <row r="34" spans="2:8">
      <c r="B34" s="1" t="s">
        <v>2200</v>
      </c>
      <c r="C34" s="14" t="s">
        <v>138</v>
      </c>
      <c r="D34" s="1" t="s">
        <v>274</v>
      </c>
      <c r="E34" s="1" t="s">
        <v>383</v>
      </c>
      <c r="F34" s="4">
        <v>186764</v>
      </c>
      <c r="G34" s="4">
        <v>1004.23</v>
      </c>
      <c r="H34" s="4">
        <v>1.79</v>
      </c>
    </row>
    <row r="35" spans="2:8">
      <c r="B35" s="1" t="s">
        <v>2426</v>
      </c>
      <c r="C35" s="14" t="s">
        <v>138</v>
      </c>
      <c r="D35" s="1" t="s">
        <v>176</v>
      </c>
      <c r="E35" s="1" t="s">
        <v>384</v>
      </c>
      <c r="F35" s="4">
        <v>22300</v>
      </c>
      <c r="G35" s="4">
        <v>968.37</v>
      </c>
      <c r="H35" s="4">
        <v>1.72</v>
      </c>
    </row>
    <row r="36" spans="2:8">
      <c r="B36" s="1" t="s">
        <v>2452</v>
      </c>
      <c r="C36" s="14" t="s">
        <v>138</v>
      </c>
      <c r="D36" s="1" t="s">
        <v>233</v>
      </c>
      <c r="E36" s="1" t="s">
        <v>474</v>
      </c>
      <c r="F36" s="4">
        <v>330313</v>
      </c>
      <c r="G36" s="4">
        <v>958.24</v>
      </c>
      <c r="H36" s="4">
        <v>1.7</v>
      </c>
    </row>
    <row r="37" spans="2:8">
      <c r="B37" s="1" t="s">
        <v>1072</v>
      </c>
      <c r="C37" s="14" t="s">
        <v>138</v>
      </c>
      <c r="D37" s="1" t="s">
        <v>139</v>
      </c>
      <c r="E37" s="1" t="s">
        <v>152</v>
      </c>
      <c r="F37" s="4">
        <v>103400</v>
      </c>
      <c r="G37" s="4">
        <v>931.89</v>
      </c>
      <c r="H37" s="4">
        <v>1.66</v>
      </c>
    </row>
    <row r="38" spans="2:8">
      <c r="B38" s="1" t="s">
        <v>2436</v>
      </c>
      <c r="C38" s="14" t="s">
        <v>138</v>
      </c>
      <c r="D38" s="1" t="s">
        <v>156</v>
      </c>
      <c r="E38" s="1" t="s">
        <v>478</v>
      </c>
      <c r="F38" s="4">
        <v>91900</v>
      </c>
      <c r="G38" s="4">
        <v>841.39</v>
      </c>
      <c r="H38" s="4">
        <v>1.5</v>
      </c>
    </row>
    <row r="39" spans="2:8">
      <c r="B39" s="1" t="s">
        <v>2141</v>
      </c>
      <c r="C39" s="14" t="s">
        <v>138</v>
      </c>
      <c r="D39" s="1" t="s">
        <v>250</v>
      </c>
      <c r="E39" s="1" t="s">
        <v>538</v>
      </c>
      <c r="F39" s="4">
        <v>207000</v>
      </c>
      <c r="G39" s="4">
        <v>833.49</v>
      </c>
      <c r="H39" s="4">
        <v>1.48</v>
      </c>
    </row>
    <row r="40" spans="2:8">
      <c r="B40" s="1" t="s">
        <v>2176</v>
      </c>
      <c r="C40" s="14" t="s">
        <v>138</v>
      </c>
      <c r="D40" s="1" t="s">
        <v>139</v>
      </c>
      <c r="E40" s="1" t="s">
        <v>322</v>
      </c>
      <c r="F40" s="4">
        <v>543000</v>
      </c>
      <c r="G40" s="4">
        <v>832.96</v>
      </c>
      <c r="H40" s="4">
        <v>1.48</v>
      </c>
    </row>
    <row r="41" spans="2:8">
      <c r="B41" s="1" t="s">
        <v>2173</v>
      </c>
      <c r="C41" s="14" t="s">
        <v>138</v>
      </c>
      <c r="D41" s="1" t="s">
        <v>248</v>
      </c>
      <c r="E41" s="1" t="s">
        <v>370</v>
      </c>
      <c r="F41" s="4">
        <v>23494</v>
      </c>
      <c r="G41" s="4">
        <v>820.63</v>
      </c>
      <c r="H41" s="4">
        <v>1.46</v>
      </c>
    </row>
    <row r="42" spans="2:8">
      <c r="B42" s="1" t="s">
        <v>2159</v>
      </c>
      <c r="C42" s="14" t="s">
        <v>138</v>
      </c>
      <c r="D42" s="1" t="s">
        <v>233</v>
      </c>
      <c r="E42" s="1" t="s">
        <v>524</v>
      </c>
      <c r="F42" s="4">
        <v>16736</v>
      </c>
      <c r="G42" s="4">
        <v>791.01</v>
      </c>
      <c r="H42" s="4">
        <v>1.41</v>
      </c>
    </row>
    <row r="43" spans="2:8">
      <c r="B43" s="1" t="s">
        <v>1058</v>
      </c>
      <c r="C43" s="14" t="s">
        <v>138</v>
      </c>
      <c r="D43" s="1" t="s">
        <v>270</v>
      </c>
      <c r="E43" s="1" t="s">
        <v>313</v>
      </c>
      <c r="F43" s="4">
        <v>262049</v>
      </c>
      <c r="G43" s="4">
        <v>693.38</v>
      </c>
      <c r="H43" s="4">
        <v>1.23</v>
      </c>
    </row>
    <row r="44" spans="2:8">
      <c r="B44" s="1" t="s">
        <v>1061</v>
      </c>
      <c r="C44" s="14" t="s">
        <v>138</v>
      </c>
      <c r="D44" s="1" t="s">
        <v>206</v>
      </c>
      <c r="E44" s="1" t="s">
        <v>207</v>
      </c>
      <c r="F44" s="4">
        <v>19710</v>
      </c>
      <c r="G44" s="4">
        <v>686.79</v>
      </c>
      <c r="H44" s="4">
        <v>1.22</v>
      </c>
    </row>
    <row r="45" spans="2:8">
      <c r="B45" s="1" t="s">
        <v>2396</v>
      </c>
      <c r="C45" s="14" t="s">
        <v>138</v>
      </c>
      <c r="D45" s="1" t="s">
        <v>165</v>
      </c>
      <c r="E45" s="1" t="s">
        <v>605</v>
      </c>
      <c r="F45" s="4">
        <v>54000</v>
      </c>
      <c r="G45" s="4">
        <v>674.87</v>
      </c>
      <c r="H45" s="4">
        <v>1.2</v>
      </c>
    </row>
    <row r="46" spans="2:8">
      <c r="B46" s="1" t="s">
        <v>2168</v>
      </c>
      <c r="C46" s="14" t="s">
        <v>138</v>
      </c>
      <c r="D46" s="1" t="s">
        <v>274</v>
      </c>
      <c r="E46" s="1" t="s">
        <v>299</v>
      </c>
      <c r="F46" s="4">
        <v>386000</v>
      </c>
      <c r="G46" s="4">
        <v>664.69</v>
      </c>
      <c r="H46" s="4">
        <v>1.18</v>
      </c>
    </row>
    <row r="47" spans="2:8">
      <c r="B47" s="1" t="s">
        <v>2517</v>
      </c>
      <c r="C47" s="14" t="s">
        <v>138</v>
      </c>
      <c r="D47" s="1" t="s">
        <v>185</v>
      </c>
      <c r="E47" s="1" t="s">
        <v>815</v>
      </c>
      <c r="F47" s="4">
        <v>51700</v>
      </c>
      <c r="G47" s="4">
        <v>640.04999999999995</v>
      </c>
      <c r="H47" s="4">
        <v>1.1399999999999999</v>
      </c>
    </row>
    <row r="48" spans="2:8">
      <c r="B48" s="1" t="s">
        <v>2208</v>
      </c>
      <c r="C48" s="14" t="s">
        <v>138</v>
      </c>
      <c r="D48" s="1" t="s">
        <v>180</v>
      </c>
      <c r="E48" s="1" t="s">
        <v>444</v>
      </c>
      <c r="F48" s="4">
        <v>23000</v>
      </c>
      <c r="G48" s="4">
        <v>633.42999999999995</v>
      </c>
      <c r="H48" s="4">
        <v>1.1299999999999999</v>
      </c>
    </row>
    <row r="49" spans="2:8">
      <c r="B49" s="1" t="s">
        <v>2154</v>
      </c>
      <c r="C49" s="14" t="s">
        <v>138</v>
      </c>
      <c r="D49" s="1" t="s">
        <v>142</v>
      </c>
      <c r="E49" s="1" t="s">
        <v>816</v>
      </c>
      <c r="F49" s="4">
        <v>803000</v>
      </c>
      <c r="G49" s="4">
        <v>615.5</v>
      </c>
      <c r="H49" s="4">
        <v>1.0900000000000001</v>
      </c>
    </row>
    <row r="50" spans="2:8">
      <c r="B50" s="1" t="s">
        <v>1076</v>
      </c>
      <c r="C50" s="14" t="s">
        <v>138</v>
      </c>
      <c r="D50" s="1" t="s">
        <v>139</v>
      </c>
      <c r="E50" s="1" t="s">
        <v>141</v>
      </c>
      <c r="F50" s="4">
        <v>38191</v>
      </c>
      <c r="G50" s="4">
        <v>614.28</v>
      </c>
      <c r="H50" s="4">
        <v>1.0900000000000001</v>
      </c>
    </row>
    <row r="51" spans="2:8">
      <c r="B51" s="1" t="s">
        <v>2518</v>
      </c>
      <c r="C51" s="14" t="s">
        <v>138</v>
      </c>
      <c r="D51" s="1" t="s">
        <v>144</v>
      </c>
      <c r="E51" s="1" t="s">
        <v>448</v>
      </c>
      <c r="F51" s="4">
        <v>8450</v>
      </c>
      <c r="G51" s="4">
        <v>592.37</v>
      </c>
      <c r="H51" s="4">
        <v>1.05</v>
      </c>
    </row>
    <row r="52" spans="2:8">
      <c r="B52" s="1" t="s">
        <v>2248</v>
      </c>
      <c r="C52" s="14" t="s">
        <v>138</v>
      </c>
      <c r="D52" s="1" t="s">
        <v>139</v>
      </c>
      <c r="E52" s="1" t="s">
        <v>403</v>
      </c>
      <c r="F52" s="4">
        <v>434000</v>
      </c>
      <c r="G52" s="4">
        <v>570.49</v>
      </c>
      <c r="H52" s="4">
        <v>1.01</v>
      </c>
    </row>
    <row r="53" spans="2:8">
      <c r="B53" s="1" t="s">
        <v>2250</v>
      </c>
      <c r="C53" s="14" t="s">
        <v>138</v>
      </c>
      <c r="D53" s="1" t="s">
        <v>376</v>
      </c>
      <c r="E53" s="1" t="s">
        <v>377</v>
      </c>
      <c r="F53" s="4">
        <v>250000</v>
      </c>
      <c r="G53" s="4">
        <v>568.13</v>
      </c>
      <c r="H53" s="4">
        <v>1.01</v>
      </c>
    </row>
    <row r="54" spans="2:8">
      <c r="B54" s="1" t="s">
        <v>2392</v>
      </c>
      <c r="C54" s="14" t="s">
        <v>138</v>
      </c>
      <c r="D54" s="1" t="s">
        <v>214</v>
      </c>
      <c r="E54" s="1" t="s">
        <v>445</v>
      </c>
      <c r="F54" s="4">
        <v>174000</v>
      </c>
      <c r="G54" s="4">
        <v>559.66999999999996</v>
      </c>
      <c r="H54" s="4">
        <v>1</v>
      </c>
    </row>
    <row r="55" spans="2:8">
      <c r="B55" s="1" t="s">
        <v>2138</v>
      </c>
      <c r="C55" s="14" t="s">
        <v>138</v>
      </c>
      <c r="D55" s="1" t="s">
        <v>198</v>
      </c>
      <c r="E55" s="1" t="s">
        <v>519</v>
      </c>
      <c r="F55" s="4">
        <v>58750</v>
      </c>
      <c r="G55" s="4">
        <v>517.59</v>
      </c>
      <c r="H55" s="4">
        <v>0.92</v>
      </c>
    </row>
    <row r="56" spans="2:8">
      <c r="B56" s="1" t="s">
        <v>2184</v>
      </c>
      <c r="C56" s="14" t="s">
        <v>138</v>
      </c>
      <c r="D56" s="1" t="s">
        <v>385</v>
      </c>
      <c r="E56" s="1" t="s">
        <v>386</v>
      </c>
      <c r="F56" s="4">
        <v>170000</v>
      </c>
      <c r="G56" s="4">
        <v>517.4</v>
      </c>
      <c r="H56" s="4">
        <v>0.92</v>
      </c>
    </row>
    <row r="57" spans="2:8">
      <c r="B57" s="1" t="s">
        <v>2429</v>
      </c>
      <c r="C57" s="14" t="s">
        <v>138</v>
      </c>
      <c r="D57" s="1" t="s">
        <v>274</v>
      </c>
      <c r="E57" s="1" t="s">
        <v>549</v>
      </c>
      <c r="F57" s="4">
        <v>691249</v>
      </c>
      <c r="G57" s="4">
        <v>514.29</v>
      </c>
      <c r="H57" s="4">
        <v>0.91</v>
      </c>
    </row>
    <row r="58" spans="2:8">
      <c r="B58" s="1" t="s">
        <v>2430</v>
      </c>
      <c r="C58" s="14" t="s">
        <v>138</v>
      </c>
      <c r="D58" s="1" t="s">
        <v>154</v>
      </c>
      <c r="E58" s="1" t="s">
        <v>550</v>
      </c>
      <c r="F58" s="4">
        <v>97000</v>
      </c>
      <c r="G58" s="4">
        <v>434.51</v>
      </c>
      <c r="H58" s="4">
        <v>0.77</v>
      </c>
    </row>
    <row r="59" spans="2:8">
      <c r="B59" s="1" t="s">
        <v>817</v>
      </c>
      <c r="C59" s="14" t="s">
        <v>138</v>
      </c>
      <c r="D59" s="1" t="s">
        <v>196</v>
      </c>
      <c r="E59" s="1" t="s">
        <v>818</v>
      </c>
      <c r="F59" s="4">
        <v>64600</v>
      </c>
      <c r="G59" s="4">
        <v>411.05</v>
      </c>
      <c r="H59" s="4">
        <v>0.73</v>
      </c>
    </row>
    <row r="60" spans="2:8">
      <c r="B60" s="1" t="s">
        <v>545</v>
      </c>
      <c r="C60" s="14" t="s">
        <v>138</v>
      </c>
      <c r="D60" s="1" t="s">
        <v>211</v>
      </c>
      <c r="E60" s="1" t="s">
        <v>546</v>
      </c>
      <c r="F60" s="4">
        <v>51552</v>
      </c>
      <c r="G60" s="4">
        <v>373.83</v>
      </c>
      <c r="H60" s="4">
        <v>0.66</v>
      </c>
    </row>
    <row r="61" spans="2:8">
      <c r="B61" s="1" t="s">
        <v>2191</v>
      </c>
      <c r="C61" s="14" t="s">
        <v>138</v>
      </c>
      <c r="D61" s="1" t="s">
        <v>206</v>
      </c>
      <c r="E61" s="1" t="s">
        <v>293</v>
      </c>
      <c r="F61" s="4">
        <v>4100</v>
      </c>
      <c r="G61" s="4">
        <v>367.94</v>
      </c>
      <c r="H61" s="4">
        <v>0.65</v>
      </c>
    </row>
    <row r="62" spans="2:8">
      <c r="B62" s="1" t="s">
        <v>2245</v>
      </c>
      <c r="C62" s="14" t="s">
        <v>138</v>
      </c>
      <c r="D62" s="1" t="s">
        <v>154</v>
      </c>
      <c r="E62" s="1" t="s">
        <v>417</v>
      </c>
      <c r="F62" s="4">
        <v>45200</v>
      </c>
      <c r="G62" s="4">
        <v>323.11</v>
      </c>
      <c r="H62" s="4">
        <v>0.56999999999999995</v>
      </c>
    </row>
    <row r="63" spans="2:8">
      <c r="B63" s="1" t="s">
        <v>2155</v>
      </c>
      <c r="C63" s="14" t="s">
        <v>138</v>
      </c>
      <c r="D63" s="1" t="s">
        <v>174</v>
      </c>
      <c r="E63" s="1" t="s">
        <v>424</v>
      </c>
      <c r="F63" s="4">
        <v>68000</v>
      </c>
      <c r="G63" s="4">
        <v>317.8</v>
      </c>
      <c r="H63" s="4">
        <v>0.56999999999999995</v>
      </c>
    </row>
    <row r="64" spans="2:8">
      <c r="B64" s="1" t="s">
        <v>2446</v>
      </c>
      <c r="C64" s="14" t="s">
        <v>138</v>
      </c>
      <c r="D64" s="1" t="s">
        <v>467</v>
      </c>
      <c r="E64" s="1" t="s">
        <v>496</v>
      </c>
      <c r="F64" s="4">
        <v>31100</v>
      </c>
      <c r="G64" s="4">
        <v>260.39999999999998</v>
      </c>
      <c r="H64" s="4">
        <v>0.46</v>
      </c>
    </row>
    <row r="65" spans="2:8">
      <c r="B65" s="1" t="s">
        <v>2180</v>
      </c>
      <c r="C65" s="14" t="s">
        <v>138</v>
      </c>
      <c r="D65" s="1" t="s">
        <v>248</v>
      </c>
      <c r="E65" s="1" t="s">
        <v>389</v>
      </c>
      <c r="F65" s="4">
        <v>17250</v>
      </c>
      <c r="G65" s="4">
        <v>160.38</v>
      </c>
      <c r="H65" s="4">
        <v>0.28999999999999998</v>
      </c>
    </row>
    <row r="66" spans="2:8">
      <c r="B66" s="2" t="s">
        <v>216</v>
      </c>
      <c r="C66" s="15"/>
      <c r="D66" s="2"/>
      <c r="E66" s="2"/>
      <c r="F66" s="10"/>
      <c r="G66" s="10">
        <f>SUM(G13:G65)</f>
        <v>53811.220000000008</v>
      </c>
      <c r="H66" s="10">
        <f>SUM(H13:H65)</f>
        <v>95.68</v>
      </c>
    </row>
    <row r="67" spans="2:8">
      <c r="B67" s="6" t="s">
        <v>102</v>
      </c>
      <c r="C67" s="7" t="s">
        <v>103</v>
      </c>
      <c r="D67" s="6" t="s">
        <v>104</v>
      </c>
      <c r="E67" s="6" t="s">
        <v>105</v>
      </c>
      <c r="F67" s="8" t="s">
        <v>106</v>
      </c>
      <c r="G67" s="8" t="s">
        <v>107</v>
      </c>
      <c r="H67" s="8" t="s">
        <v>108</v>
      </c>
    </row>
    <row r="68" spans="2:8">
      <c r="B68" s="2" t="s">
        <v>109</v>
      </c>
      <c r="C68" s="14"/>
    </row>
    <row r="69" spans="2:8">
      <c r="B69" s="2" t="s">
        <v>110</v>
      </c>
      <c r="C69" s="14"/>
    </row>
    <row r="70" spans="2:8">
      <c r="B70" s="2" t="s">
        <v>111</v>
      </c>
      <c r="C70" s="14"/>
    </row>
    <row r="71" spans="2:8">
      <c r="B71" s="1" t="s">
        <v>2601</v>
      </c>
      <c r="C71" s="14">
        <v>6.64</v>
      </c>
      <c r="D71" s="1" t="s">
        <v>113</v>
      </c>
      <c r="E71" s="1" t="s">
        <v>687</v>
      </c>
      <c r="F71" s="4">
        <v>1000000</v>
      </c>
      <c r="G71" s="4">
        <v>1002.6</v>
      </c>
      <c r="H71" s="4">
        <v>1.78</v>
      </c>
    </row>
    <row r="72" spans="2:8">
      <c r="B72" s="2" t="s">
        <v>115</v>
      </c>
      <c r="C72" s="15"/>
      <c r="D72" s="2"/>
      <c r="E72" s="2"/>
      <c r="F72" s="10"/>
      <c r="G72" s="10">
        <f>SUM(G67:G71)</f>
        <v>1002.6</v>
      </c>
      <c r="H72" s="10">
        <f>SUM(H67:H71)</f>
        <v>1.78</v>
      </c>
    </row>
    <row r="73" spans="2:8">
      <c r="B73" s="2" t="s">
        <v>116</v>
      </c>
      <c r="C73" s="14"/>
    </row>
    <row r="74" spans="2:8">
      <c r="B74" s="1" t="s">
        <v>2519</v>
      </c>
      <c r="C74" s="14">
        <v>7.58</v>
      </c>
      <c r="D74" s="1" t="s">
        <v>117</v>
      </c>
      <c r="E74" s="1" t="s">
        <v>427</v>
      </c>
      <c r="F74" s="4">
        <v>5998</v>
      </c>
      <c r="G74" s="4">
        <v>1.69</v>
      </c>
      <c r="H74" s="4">
        <v>0</v>
      </c>
    </row>
    <row r="75" spans="2:8">
      <c r="B75" s="2" t="s">
        <v>118</v>
      </c>
      <c r="C75" s="9"/>
      <c r="D75" s="2"/>
      <c r="E75" s="2"/>
      <c r="F75" s="10"/>
      <c r="G75" s="10">
        <f>SUM(G73:G74)</f>
        <v>1.69</v>
      </c>
      <c r="H75" s="10">
        <f>SUM(H73:H74)</f>
        <v>0</v>
      </c>
    </row>
    <row r="76" spans="2:8">
      <c r="B76" s="2" t="s">
        <v>277</v>
      </c>
      <c r="C76" s="9"/>
      <c r="D76" s="2"/>
      <c r="E76" s="2"/>
      <c r="F76" s="10"/>
      <c r="G76" s="10">
        <v>722.82</v>
      </c>
      <c r="H76" s="10">
        <v>1.29</v>
      </c>
    </row>
    <row r="77" spans="2:8">
      <c r="B77" s="2" t="s">
        <v>125</v>
      </c>
      <c r="C77" s="9"/>
      <c r="D77" s="2"/>
      <c r="E77" s="2"/>
      <c r="F77" s="10"/>
      <c r="G77" s="10">
        <v>55538.33</v>
      </c>
      <c r="H77" s="10">
        <v>98.78</v>
      </c>
    </row>
    <row r="78" spans="2:8">
      <c r="B78" s="2" t="s">
        <v>441</v>
      </c>
      <c r="C78" s="9"/>
      <c r="D78" s="2"/>
      <c r="E78" s="2"/>
      <c r="F78" s="10"/>
      <c r="G78" s="10">
        <v>691.31043980999641</v>
      </c>
      <c r="H78" s="10">
        <v>1.2199999999999989</v>
      </c>
    </row>
    <row r="79" spans="2:8">
      <c r="B79" s="2" t="s">
        <v>127</v>
      </c>
      <c r="C79" s="9"/>
      <c r="D79" s="2"/>
      <c r="E79" s="2"/>
      <c r="F79" s="10"/>
      <c r="G79" s="10">
        <v>56229.640439809998</v>
      </c>
      <c r="H79" s="10">
        <v>100</v>
      </c>
    </row>
    <row r="80" spans="2:8">
      <c r="B80" s="1" t="s">
        <v>128</v>
      </c>
    </row>
    <row r="81" spans="2:3">
      <c r="B81" s="1" t="s">
        <v>129</v>
      </c>
    </row>
    <row r="82" spans="2:3">
      <c r="B82" s="2" t="s">
        <v>2598</v>
      </c>
    </row>
    <row r="83" spans="2:3">
      <c r="B83" s="1" t="s">
        <v>130</v>
      </c>
      <c r="C83" s="13">
        <v>44895</v>
      </c>
    </row>
    <row r="84" spans="2:3" ht="25.5">
      <c r="B84" s="11" t="s">
        <v>131</v>
      </c>
      <c r="C84" s="5" t="s">
        <v>132</v>
      </c>
    </row>
    <row r="85" spans="2:3">
      <c r="B85" s="2"/>
    </row>
    <row r="86" spans="2:3">
      <c r="B86" s="2" t="s">
        <v>3261</v>
      </c>
      <c r="C86" s="5" t="s">
        <v>132</v>
      </c>
    </row>
    <row r="87" spans="2:3">
      <c r="B87" s="2" t="s">
        <v>3262</v>
      </c>
      <c r="C87" s="5" t="s">
        <v>132</v>
      </c>
    </row>
    <row r="88" spans="2:3">
      <c r="B88" s="2" t="s">
        <v>3263</v>
      </c>
      <c r="C88" s="5" t="s">
        <v>132</v>
      </c>
    </row>
    <row r="89" spans="2:3">
      <c r="B89" s="2" t="s">
        <v>819</v>
      </c>
      <c r="C89" s="9"/>
    </row>
    <row r="90" spans="2:3">
      <c r="B90" s="2" t="s">
        <v>820</v>
      </c>
      <c r="C90" s="9"/>
    </row>
    <row r="91" spans="2:3">
      <c r="B91" s="2" t="s">
        <v>821</v>
      </c>
      <c r="C91" s="9"/>
    </row>
    <row r="92" spans="2:3">
      <c r="B92" s="2" t="s">
        <v>822</v>
      </c>
      <c r="C92" s="9"/>
    </row>
    <row r="93" spans="2:3">
      <c r="B93" s="2" t="s">
        <v>823</v>
      </c>
      <c r="C93" s="9"/>
    </row>
    <row r="94" spans="2:3">
      <c r="B94" s="2" t="s">
        <v>824</v>
      </c>
      <c r="C94" s="9"/>
    </row>
    <row r="95" spans="2:3">
      <c r="B95" s="2" t="s">
        <v>825</v>
      </c>
      <c r="C95" s="9"/>
    </row>
    <row r="96" spans="2:3">
      <c r="B96" s="2" t="s">
        <v>826</v>
      </c>
      <c r="C96" s="9"/>
    </row>
    <row r="97" spans="2:3">
      <c r="B97" s="162" t="s">
        <v>3214</v>
      </c>
      <c r="C97" s="9"/>
    </row>
    <row r="98" spans="2:3">
      <c r="B98" s="162" t="s">
        <v>133</v>
      </c>
    </row>
    <row r="99" spans="2:3">
      <c r="B99" s="162" t="s">
        <v>134</v>
      </c>
    </row>
    <row r="100" spans="2:3">
      <c r="B100" s="2"/>
      <c r="C100" s="9"/>
    </row>
    <row r="102" spans="2:3" ht="14.25">
      <c r="B102" s="157" t="s">
        <v>2597</v>
      </c>
      <c r="C102" s="46"/>
    </row>
    <row r="103" spans="2:3" ht="25.5">
      <c r="B103" s="115" t="s">
        <v>2588</v>
      </c>
      <c r="C103" s="115" t="s">
        <v>2589</v>
      </c>
    </row>
    <row r="104" spans="2:3">
      <c r="B104" s="158" t="s">
        <v>2590</v>
      </c>
      <c r="C104" s="159">
        <v>0</v>
      </c>
    </row>
    <row r="105" spans="2:3">
      <c r="B105" s="158" t="s">
        <v>2591</v>
      </c>
      <c r="C105" s="159">
        <v>0</v>
      </c>
    </row>
    <row r="106" spans="2:3">
      <c r="B106" s="158" t="s">
        <v>2592</v>
      </c>
      <c r="C106" s="159">
        <v>1000</v>
      </c>
    </row>
    <row r="107" spans="2:3">
      <c r="B107" s="158" t="s">
        <v>2593</v>
      </c>
      <c r="C107" s="159">
        <v>0</v>
      </c>
    </row>
    <row r="108" spans="2:3">
      <c r="B108" s="158" t="s">
        <v>2594</v>
      </c>
      <c r="C108" s="159">
        <v>0</v>
      </c>
    </row>
    <row r="109" spans="2:3">
      <c r="B109" s="158" t="s">
        <v>2595</v>
      </c>
      <c r="C109" s="159">
        <v>0</v>
      </c>
    </row>
    <row r="110" spans="2:3">
      <c r="B110" s="160" t="s">
        <v>2596</v>
      </c>
      <c r="C110" s="161">
        <f>SUM(C104:C109)</f>
        <v>1000</v>
      </c>
    </row>
  </sheetData>
  <mergeCells count="3">
    <mergeCell ref="B1:E1"/>
    <mergeCell ref="C3:C7"/>
    <mergeCell ref="D3:D7"/>
  </mergeCells>
  <hyperlinks>
    <hyperlink ref="A1" location="Index!A1" display="Index" xr:uid="{1FCCF573-7C58-4757-A1BB-0E432709081A}"/>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E50FF-3E29-42F3-8FD4-AAC9037EC05C}">
  <dimension ref="A1:I67"/>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29.710937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29.710937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29.710937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29.710937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29.710937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29.710937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29.710937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29.710937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29.710937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29.710937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29.710937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29.710937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29.710937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29.710937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29.710937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29.710937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29.710937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29.710937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29.710937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29.710937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29.710937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29.710937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29.710937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29.710937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29.710937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29.710937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29.710937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29.710937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29.710937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29.710937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29.710937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29.710937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29.710937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29.710937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29.710937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29.710937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29.710937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29.710937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29.710937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29.710937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29.710937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29.710937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29.710937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29.710937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29.710937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29.710937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29.710937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29.710937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29.710937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29.710937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29.710937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29.710937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29.710937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29.710937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29.710937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29.710937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29.710937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29.710937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29.710937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29.710937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29.710937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29.710937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29.710937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0" t="s">
        <v>35</v>
      </c>
      <c r="C1" s="390"/>
      <c r="D1" s="390"/>
      <c r="E1" s="390"/>
    </row>
    <row r="2" spans="1:9" ht="13.5" thickBot="1"/>
    <row r="3" spans="1:9" s="16" customFormat="1" ht="15">
      <c r="B3" s="23" t="s">
        <v>2672</v>
      </c>
      <c r="C3" s="391"/>
      <c r="D3" s="394"/>
      <c r="F3" s="17"/>
      <c r="G3" s="17"/>
      <c r="H3" s="17"/>
    </row>
    <row r="4" spans="1:9" s="16" customFormat="1" ht="15">
      <c r="B4" s="24" t="s">
        <v>2673</v>
      </c>
      <c r="C4" s="392"/>
      <c r="D4" s="395"/>
      <c r="F4" s="17"/>
      <c r="G4" s="17"/>
      <c r="H4" s="17"/>
    </row>
    <row r="5" spans="1:9" s="16" customFormat="1" ht="15">
      <c r="B5" s="24" t="s">
        <v>1081</v>
      </c>
      <c r="C5" s="392"/>
      <c r="D5" s="395"/>
      <c r="F5" s="17"/>
      <c r="G5" s="17"/>
      <c r="H5" s="17"/>
    </row>
    <row r="6" spans="1:9" s="16" customFormat="1" ht="15">
      <c r="B6" s="24" t="s">
        <v>2642</v>
      </c>
      <c r="C6" s="392"/>
      <c r="D6" s="395"/>
      <c r="F6" s="17"/>
      <c r="G6" s="17"/>
      <c r="H6" s="17"/>
    </row>
    <row r="7" spans="1:9" s="16" customFormat="1" ht="30.75" thickBot="1">
      <c r="B7" s="25" t="s">
        <v>2674</v>
      </c>
      <c r="C7" s="393"/>
      <c r="D7" s="396"/>
      <c r="F7" s="17"/>
      <c r="G7" s="17"/>
      <c r="H7" s="17"/>
    </row>
    <row r="8" spans="1:9" s="16" customFormat="1">
      <c r="C8" s="19" t="s">
        <v>1079</v>
      </c>
      <c r="D8" s="19" t="s">
        <v>1078</v>
      </c>
      <c r="F8" s="17"/>
      <c r="G8" s="17"/>
      <c r="H8" s="17"/>
    </row>
    <row r="11" spans="1:9">
      <c r="B11" s="1" t="s">
        <v>101</v>
      </c>
    </row>
    <row r="13" spans="1:9">
      <c r="B13" s="6" t="s">
        <v>102</v>
      </c>
      <c r="C13" s="7" t="s">
        <v>103</v>
      </c>
      <c r="D13" s="6" t="s">
        <v>135</v>
      </c>
      <c r="E13" s="6" t="s">
        <v>105</v>
      </c>
      <c r="F13" s="8" t="s">
        <v>106</v>
      </c>
      <c r="G13" s="8" t="s">
        <v>107</v>
      </c>
      <c r="H13" s="8" t="s">
        <v>108</v>
      </c>
      <c r="I13" s="2" t="s">
        <v>136</v>
      </c>
    </row>
    <row r="14" spans="1:9">
      <c r="B14" s="2" t="s">
        <v>137</v>
      </c>
      <c r="C14" s="14"/>
    </row>
    <row r="15" spans="1:9">
      <c r="B15" s="2" t="s">
        <v>110</v>
      </c>
      <c r="C15" s="14"/>
    </row>
    <row r="16" spans="1:9">
      <c r="B16" s="1" t="s">
        <v>1077</v>
      </c>
      <c r="C16" s="14" t="s">
        <v>138</v>
      </c>
      <c r="D16" s="1" t="s">
        <v>139</v>
      </c>
      <c r="E16" s="1" t="s">
        <v>140</v>
      </c>
      <c r="F16" s="4">
        <v>1900000</v>
      </c>
      <c r="G16" s="4">
        <v>18105.099999999999</v>
      </c>
      <c r="H16" s="4">
        <v>14.02</v>
      </c>
    </row>
    <row r="17" spans="2:8">
      <c r="B17" s="1" t="s">
        <v>1076</v>
      </c>
      <c r="C17" s="14" t="s">
        <v>138</v>
      </c>
      <c r="D17" s="1" t="s">
        <v>139</v>
      </c>
      <c r="E17" s="1" t="s">
        <v>141</v>
      </c>
      <c r="F17" s="4">
        <v>1010000</v>
      </c>
      <c r="G17" s="4">
        <v>16245.35</v>
      </c>
      <c r="H17" s="4">
        <v>12.58</v>
      </c>
    </row>
    <row r="18" spans="2:8">
      <c r="B18" s="1" t="s">
        <v>1072</v>
      </c>
      <c r="C18" s="14" t="s">
        <v>138</v>
      </c>
      <c r="D18" s="1" t="s">
        <v>139</v>
      </c>
      <c r="E18" s="1" t="s">
        <v>152</v>
      </c>
      <c r="F18" s="4">
        <v>1280000</v>
      </c>
      <c r="G18" s="4">
        <v>11536</v>
      </c>
      <c r="H18" s="4">
        <v>8.93</v>
      </c>
    </row>
    <row r="19" spans="2:8">
      <c r="B19" s="1" t="s">
        <v>2390</v>
      </c>
      <c r="C19" s="14" t="s">
        <v>138</v>
      </c>
      <c r="D19" s="1" t="s">
        <v>154</v>
      </c>
      <c r="E19" s="1" t="s">
        <v>155</v>
      </c>
      <c r="F19" s="4">
        <v>396000</v>
      </c>
      <c r="G19" s="4">
        <v>10662.5</v>
      </c>
      <c r="H19" s="4">
        <v>8.26</v>
      </c>
    </row>
    <row r="20" spans="2:8">
      <c r="B20" s="1" t="s">
        <v>286</v>
      </c>
      <c r="C20" s="14" t="s">
        <v>138</v>
      </c>
      <c r="D20" s="1" t="s">
        <v>139</v>
      </c>
      <c r="E20" s="1" t="s">
        <v>287</v>
      </c>
      <c r="F20" s="4">
        <v>1600000</v>
      </c>
      <c r="G20" s="4">
        <v>9639.2000000000007</v>
      </c>
      <c r="H20" s="4">
        <v>7.47</v>
      </c>
    </row>
    <row r="21" spans="2:8">
      <c r="B21" s="1" t="s">
        <v>1052</v>
      </c>
      <c r="C21" s="14" t="s">
        <v>138</v>
      </c>
      <c r="D21" s="1" t="s">
        <v>139</v>
      </c>
      <c r="E21" s="1" t="s">
        <v>149</v>
      </c>
      <c r="F21" s="4">
        <v>370000</v>
      </c>
      <c r="G21" s="4">
        <v>7204.09</v>
      </c>
      <c r="H21" s="4">
        <v>5.58</v>
      </c>
    </row>
    <row r="22" spans="2:8">
      <c r="B22" s="1" t="s">
        <v>2520</v>
      </c>
      <c r="C22" s="14" t="s">
        <v>138</v>
      </c>
      <c r="D22" s="1" t="s">
        <v>139</v>
      </c>
      <c r="E22" s="1" t="s">
        <v>153</v>
      </c>
      <c r="F22" s="4">
        <v>4350000</v>
      </c>
      <c r="G22" s="4">
        <v>4356.53</v>
      </c>
      <c r="H22" s="4">
        <v>3.37</v>
      </c>
    </row>
    <row r="23" spans="2:8">
      <c r="B23" s="1" t="s">
        <v>2176</v>
      </c>
      <c r="C23" s="14" t="s">
        <v>138</v>
      </c>
      <c r="D23" s="1" t="s">
        <v>139</v>
      </c>
      <c r="E23" s="1" t="s">
        <v>322</v>
      </c>
      <c r="F23" s="4">
        <v>2700000</v>
      </c>
      <c r="G23" s="4">
        <v>4141.8</v>
      </c>
      <c r="H23" s="4">
        <v>3.21</v>
      </c>
    </row>
    <row r="24" spans="2:8">
      <c r="B24" s="1" t="s">
        <v>2228</v>
      </c>
      <c r="C24" s="14" t="s">
        <v>138</v>
      </c>
      <c r="D24" s="1" t="s">
        <v>139</v>
      </c>
      <c r="E24" s="1" t="s">
        <v>436</v>
      </c>
      <c r="F24" s="4">
        <v>6800000</v>
      </c>
      <c r="G24" s="4">
        <v>3984.8</v>
      </c>
      <c r="H24" s="4">
        <v>3.09</v>
      </c>
    </row>
    <row r="25" spans="2:8">
      <c r="B25" s="1" t="s">
        <v>1073</v>
      </c>
      <c r="C25" s="14" t="s">
        <v>138</v>
      </c>
      <c r="D25" s="1" t="s">
        <v>154</v>
      </c>
      <c r="E25" s="1" t="s">
        <v>309</v>
      </c>
      <c r="F25" s="4">
        <v>400000</v>
      </c>
      <c r="G25" s="4">
        <v>3297</v>
      </c>
      <c r="H25" s="4">
        <v>2.5499999999999998</v>
      </c>
    </row>
    <row r="26" spans="2:8">
      <c r="B26" s="1" t="s">
        <v>2472</v>
      </c>
      <c r="C26" s="14" t="s">
        <v>138</v>
      </c>
      <c r="D26" s="1" t="s">
        <v>139</v>
      </c>
      <c r="E26" s="1" t="s">
        <v>169</v>
      </c>
      <c r="F26" s="4">
        <v>2505907</v>
      </c>
      <c r="G26" s="4">
        <v>3281.49</v>
      </c>
      <c r="H26" s="4">
        <v>2.54</v>
      </c>
    </row>
    <row r="27" spans="2:8">
      <c r="B27" s="1" t="s">
        <v>1039</v>
      </c>
      <c r="C27" s="14" t="s">
        <v>138</v>
      </c>
      <c r="D27" s="1" t="s">
        <v>139</v>
      </c>
      <c r="E27" s="1" t="s">
        <v>301</v>
      </c>
      <c r="F27" s="4">
        <v>260000</v>
      </c>
      <c r="G27" s="4">
        <v>3036.28</v>
      </c>
      <c r="H27" s="4">
        <v>2.35</v>
      </c>
    </row>
    <row r="28" spans="2:8">
      <c r="B28" s="1" t="s">
        <v>161</v>
      </c>
      <c r="C28" s="14" t="s">
        <v>138</v>
      </c>
      <c r="D28" s="1" t="s">
        <v>139</v>
      </c>
      <c r="E28" s="1" t="s">
        <v>162</v>
      </c>
      <c r="F28" s="4">
        <v>1117209</v>
      </c>
      <c r="G28" s="4">
        <v>2981.83</v>
      </c>
      <c r="H28" s="4">
        <v>2.31</v>
      </c>
    </row>
    <row r="29" spans="2:8">
      <c r="B29" s="1" t="s">
        <v>2430</v>
      </c>
      <c r="C29" s="14" t="s">
        <v>138</v>
      </c>
      <c r="D29" s="1" t="s">
        <v>154</v>
      </c>
      <c r="E29" s="1" t="s">
        <v>550</v>
      </c>
      <c r="F29" s="4">
        <v>653985</v>
      </c>
      <c r="G29" s="4">
        <v>2929.53</v>
      </c>
      <c r="H29" s="4">
        <v>2.27</v>
      </c>
    </row>
    <row r="30" spans="2:8">
      <c r="B30" s="1" t="s">
        <v>1049</v>
      </c>
      <c r="C30" s="14" t="s">
        <v>138</v>
      </c>
      <c r="D30" s="1" t="s">
        <v>196</v>
      </c>
      <c r="E30" s="1" t="s">
        <v>317</v>
      </c>
      <c r="F30" s="4">
        <v>210000</v>
      </c>
      <c r="G30" s="4">
        <v>2694.09</v>
      </c>
      <c r="H30" s="4">
        <v>2.09</v>
      </c>
    </row>
    <row r="31" spans="2:8">
      <c r="B31" s="1" t="s">
        <v>1047</v>
      </c>
      <c r="C31" s="14" t="s">
        <v>138</v>
      </c>
      <c r="D31" s="1" t="s">
        <v>196</v>
      </c>
      <c r="E31" s="1" t="s">
        <v>200</v>
      </c>
      <c r="F31" s="4">
        <v>451000</v>
      </c>
      <c r="G31" s="4">
        <v>2663.61</v>
      </c>
      <c r="H31" s="4">
        <v>2.06</v>
      </c>
    </row>
    <row r="32" spans="2:8">
      <c r="B32" s="1" t="s">
        <v>2521</v>
      </c>
      <c r="C32" s="14" t="s">
        <v>138</v>
      </c>
      <c r="D32" s="1" t="s">
        <v>154</v>
      </c>
      <c r="E32" s="1" t="s">
        <v>867</v>
      </c>
      <c r="F32" s="4">
        <v>454922</v>
      </c>
      <c r="G32" s="4">
        <v>2511.85</v>
      </c>
      <c r="H32" s="4">
        <v>1.95</v>
      </c>
    </row>
    <row r="33" spans="2:8">
      <c r="B33" s="1" t="s">
        <v>405</v>
      </c>
      <c r="C33" s="14" t="s">
        <v>138</v>
      </c>
      <c r="D33" s="1" t="s">
        <v>139</v>
      </c>
      <c r="E33" s="1" t="s">
        <v>406</v>
      </c>
      <c r="F33" s="4">
        <v>1500000</v>
      </c>
      <c r="G33" s="4">
        <v>2493.75</v>
      </c>
      <c r="H33" s="4">
        <v>1.93</v>
      </c>
    </row>
    <row r="34" spans="2:8">
      <c r="B34" s="1" t="s">
        <v>2165</v>
      </c>
      <c r="C34" s="14" t="s">
        <v>138</v>
      </c>
      <c r="D34" s="1" t="s">
        <v>196</v>
      </c>
      <c r="E34" s="1" t="s">
        <v>197</v>
      </c>
      <c r="F34" s="4">
        <v>195000</v>
      </c>
      <c r="G34" s="4">
        <v>2361.7399999999998</v>
      </c>
      <c r="H34" s="4">
        <v>1.83</v>
      </c>
    </row>
    <row r="35" spans="2:8">
      <c r="B35" s="1" t="s">
        <v>2248</v>
      </c>
      <c r="C35" s="14" t="s">
        <v>138</v>
      </c>
      <c r="D35" s="1" t="s">
        <v>139</v>
      </c>
      <c r="E35" s="1" t="s">
        <v>403</v>
      </c>
      <c r="F35" s="4">
        <v>1750000</v>
      </c>
      <c r="G35" s="4">
        <v>2300.38</v>
      </c>
      <c r="H35" s="4">
        <v>1.78</v>
      </c>
    </row>
    <row r="36" spans="2:8">
      <c r="B36" s="1" t="s">
        <v>1037</v>
      </c>
      <c r="C36" s="14" t="s">
        <v>138</v>
      </c>
      <c r="D36" s="1" t="s">
        <v>185</v>
      </c>
      <c r="E36" s="1" t="s">
        <v>186</v>
      </c>
      <c r="F36" s="4">
        <v>255000</v>
      </c>
      <c r="G36" s="4">
        <v>1991.93</v>
      </c>
      <c r="H36" s="4">
        <v>1.54</v>
      </c>
    </row>
    <row r="37" spans="2:8">
      <c r="B37" s="1" t="s">
        <v>2522</v>
      </c>
      <c r="C37" s="14" t="s">
        <v>138</v>
      </c>
      <c r="D37" s="1" t="s">
        <v>154</v>
      </c>
      <c r="E37" s="1" t="s">
        <v>868</v>
      </c>
      <c r="F37" s="4">
        <v>85000</v>
      </c>
      <c r="G37" s="4">
        <v>1554.27</v>
      </c>
      <c r="H37" s="4">
        <v>1.2</v>
      </c>
    </row>
    <row r="38" spans="2:8">
      <c r="B38" s="1" t="s">
        <v>2499</v>
      </c>
      <c r="C38" s="14" t="s">
        <v>138</v>
      </c>
      <c r="D38" s="1" t="s">
        <v>154</v>
      </c>
      <c r="E38" s="1" t="s">
        <v>800</v>
      </c>
      <c r="F38" s="4">
        <v>259033</v>
      </c>
      <c r="G38" s="4">
        <v>1529.59</v>
      </c>
      <c r="H38" s="4">
        <v>1.18</v>
      </c>
    </row>
    <row r="39" spans="2:8">
      <c r="B39" s="1" t="s">
        <v>2523</v>
      </c>
      <c r="C39" s="14" t="s">
        <v>138</v>
      </c>
      <c r="D39" s="1" t="s">
        <v>139</v>
      </c>
      <c r="E39" s="1" t="s">
        <v>869</v>
      </c>
      <c r="F39" s="4">
        <v>2471333</v>
      </c>
      <c r="G39" s="4">
        <v>1412.37</v>
      </c>
      <c r="H39" s="4">
        <v>1.0900000000000001</v>
      </c>
    </row>
    <row r="40" spans="2:8">
      <c r="B40" s="1" t="s">
        <v>2182</v>
      </c>
      <c r="C40" s="14" t="s">
        <v>138</v>
      </c>
      <c r="D40" s="1" t="s">
        <v>196</v>
      </c>
      <c r="E40" s="1" t="s">
        <v>870</v>
      </c>
      <c r="F40" s="4">
        <v>170000</v>
      </c>
      <c r="G40" s="4">
        <v>1199.52</v>
      </c>
      <c r="H40" s="4">
        <v>0.93</v>
      </c>
    </row>
    <row r="41" spans="2:8">
      <c r="B41" s="1" t="s">
        <v>2450</v>
      </c>
      <c r="C41" s="14" t="s">
        <v>138</v>
      </c>
      <c r="D41" s="1" t="s">
        <v>139</v>
      </c>
      <c r="E41" s="1" t="s">
        <v>596</v>
      </c>
      <c r="F41" s="4">
        <v>392000</v>
      </c>
      <c r="G41" s="4">
        <v>957.46</v>
      </c>
      <c r="H41" s="4">
        <v>0.74</v>
      </c>
    </row>
    <row r="42" spans="2:8">
      <c r="B42" s="1" t="s">
        <v>2170</v>
      </c>
      <c r="C42" s="14" t="s">
        <v>138</v>
      </c>
      <c r="D42" s="1" t="s">
        <v>154</v>
      </c>
      <c r="E42" s="1" t="s">
        <v>871</v>
      </c>
      <c r="F42" s="4">
        <v>80000</v>
      </c>
      <c r="G42" s="4">
        <v>659.88</v>
      </c>
      <c r="H42" s="4">
        <v>0.51</v>
      </c>
    </row>
    <row r="43" spans="2:8">
      <c r="B43" s="1" t="s">
        <v>872</v>
      </c>
      <c r="C43" s="14" t="s">
        <v>138</v>
      </c>
      <c r="D43" s="1" t="s">
        <v>174</v>
      </c>
      <c r="E43" s="1" t="s">
        <v>873</v>
      </c>
      <c r="F43" s="4">
        <v>300000</v>
      </c>
      <c r="G43" s="4">
        <v>402.9</v>
      </c>
      <c r="H43" s="4">
        <v>0.31</v>
      </c>
    </row>
    <row r="44" spans="2:8">
      <c r="B44" s="2" t="s">
        <v>216</v>
      </c>
      <c r="C44" s="9"/>
      <c r="D44" s="2"/>
      <c r="E44" s="2"/>
      <c r="F44" s="10"/>
      <c r="G44" s="10">
        <f>SUM(G13:G43)</f>
        <v>126134.84000000001</v>
      </c>
      <c r="H44" s="10">
        <f>SUM(H13:H43)</f>
        <v>97.67000000000003</v>
      </c>
    </row>
    <row r="45" spans="2:8">
      <c r="B45" s="2" t="s">
        <v>217</v>
      </c>
      <c r="C45" s="9"/>
      <c r="D45" s="2"/>
      <c r="E45" s="2"/>
      <c r="F45" s="10"/>
      <c r="G45" s="10">
        <v>3648.52</v>
      </c>
      <c r="H45" s="10">
        <v>2.83</v>
      </c>
    </row>
    <row r="46" spans="2:8">
      <c r="B46" s="2" t="s">
        <v>125</v>
      </c>
      <c r="C46" s="9"/>
      <c r="D46" s="2"/>
      <c r="E46" s="2"/>
      <c r="F46" s="10"/>
      <c r="G46" s="10">
        <v>129783.36</v>
      </c>
      <c r="H46" s="10">
        <v>100.52</v>
      </c>
    </row>
    <row r="47" spans="2:8">
      <c r="B47" s="2" t="s">
        <v>126</v>
      </c>
      <c r="C47" s="9"/>
      <c r="D47" s="2"/>
      <c r="E47" s="2"/>
      <c r="F47" s="10"/>
      <c r="G47" s="10">
        <v>-666.68897088999393</v>
      </c>
      <c r="H47" s="10">
        <v>-0.51999999999999602</v>
      </c>
    </row>
    <row r="48" spans="2:8">
      <c r="B48" s="2" t="s">
        <v>127</v>
      </c>
      <c r="C48" s="9"/>
      <c r="D48" s="2"/>
      <c r="E48" s="2"/>
      <c r="F48" s="10"/>
      <c r="G48" s="10">
        <v>129116.67102911</v>
      </c>
      <c r="H48" s="10">
        <v>100</v>
      </c>
    </row>
    <row r="49" spans="2:3">
      <c r="B49" s="1" t="s">
        <v>128</v>
      </c>
    </row>
    <row r="50" spans="2:3">
      <c r="B50" s="1" t="s">
        <v>129</v>
      </c>
    </row>
    <row r="51" spans="2:3">
      <c r="B51" s="1" t="s">
        <v>130</v>
      </c>
      <c r="C51" s="13">
        <v>44895</v>
      </c>
    </row>
    <row r="52" spans="2:3" ht="25.5">
      <c r="B52" s="11" t="s">
        <v>131</v>
      </c>
      <c r="C52" s="5" t="s">
        <v>132</v>
      </c>
    </row>
    <row r="53" spans="2:3">
      <c r="B53" s="2"/>
    </row>
    <row r="54" spans="2:3">
      <c r="B54" s="2" t="s">
        <v>3261</v>
      </c>
      <c r="C54" s="5" t="s">
        <v>132</v>
      </c>
    </row>
    <row r="55" spans="2:3">
      <c r="B55" s="2" t="s">
        <v>3262</v>
      </c>
      <c r="C55" s="5" t="s">
        <v>132</v>
      </c>
    </row>
    <row r="56" spans="2:3">
      <c r="B56" s="2" t="s">
        <v>3263</v>
      </c>
      <c r="C56" s="5" t="s">
        <v>132</v>
      </c>
    </row>
    <row r="57" spans="2:3">
      <c r="B57" s="2" t="s">
        <v>874</v>
      </c>
      <c r="C57" s="9"/>
    </row>
    <row r="58" spans="2:3">
      <c r="B58" s="2" t="s">
        <v>875</v>
      </c>
      <c r="C58" s="9"/>
    </row>
    <row r="59" spans="2:3">
      <c r="B59" s="2" t="s">
        <v>876</v>
      </c>
      <c r="C59" s="9"/>
    </row>
    <row r="60" spans="2:3">
      <c r="B60" s="2" t="s">
        <v>877</v>
      </c>
      <c r="C60" s="9"/>
    </row>
    <row r="61" spans="2:3">
      <c r="B61" s="2" t="s">
        <v>878</v>
      </c>
      <c r="C61" s="9"/>
    </row>
    <row r="62" spans="2:3">
      <c r="B62" s="2" t="s">
        <v>879</v>
      </c>
      <c r="C62" s="9"/>
    </row>
    <row r="63" spans="2:3">
      <c r="B63" s="2" t="s">
        <v>880</v>
      </c>
      <c r="C63" s="9"/>
    </row>
    <row r="64" spans="2:3">
      <c r="B64" s="2" t="s">
        <v>881</v>
      </c>
      <c r="C64" s="9"/>
    </row>
    <row r="65" spans="2:3">
      <c r="B65" s="162" t="s">
        <v>2618</v>
      </c>
      <c r="C65" s="9"/>
    </row>
    <row r="66" spans="2:3">
      <c r="B66" s="162" t="s">
        <v>133</v>
      </c>
    </row>
    <row r="67" spans="2:3">
      <c r="B67" s="162" t="s">
        <v>134</v>
      </c>
    </row>
  </sheetData>
  <mergeCells count="3">
    <mergeCell ref="B1:E1"/>
    <mergeCell ref="C3:C7"/>
    <mergeCell ref="D3:D7"/>
  </mergeCells>
  <hyperlinks>
    <hyperlink ref="A1" location="Index!A1" display="Index" xr:uid="{A8736CB0-780B-4DCD-BCC3-76B63F1D695F}"/>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2BC3E-980D-40FB-A6DC-B6CB291262B2}">
  <dimension ref="A1:I91"/>
  <sheetViews>
    <sheetView workbookViewId="0">
      <selection activeCell="B33" sqref="B33"/>
    </sheetView>
  </sheetViews>
  <sheetFormatPr defaultRowHeight="12.75"/>
  <cols>
    <col min="1" max="1" width="5.42578125" style="1" bestFit="1" customWidth="1"/>
    <col min="2" max="2" width="94.140625" style="1" bestFit="1" customWidth="1"/>
    <col min="3" max="3" width="30.7109375" style="5" customWidth="1"/>
    <col min="4" max="4" width="30.7109375" style="1" customWidth="1"/>
    <col min="5" max="5" width="14.570312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94.140625" style="1" bestFit="1" customWidth="1"/>
    <col min="259" max="259" width="13.140625" style="1" bestFit="1" customWidth="1"/>
    <col min="260" max="260" width="28.5703125" style="1" bestFit="1" customWidth="1"/>
    <col min="261" max="261" width="14.5703125" style="1" bestFit="1" customWidth="1"/>
    <col min="262" max="262" width="11.5703125" style="1" bestFit="1" customWidth="1"/>
    <col min="263" max="263" width="18.140625" style="1" bestFit="1" customWidth="1"/>
    <col min="264" max="264" width="9.140625" style="1" bestFit="1"/>
    <col min="265" max="512" width="9.140625" style="1"/>
    <col min="513" max="513" width="5.42578125" style="1" bestFit="1" customWidth="1"/>
    <col min="514" max="514" width="94.140625" style="1" bestFit="1" customWidth="1"/>
    <col min="515" max="515" width="13.140625" style="1" bestFit="1" customWidth="1"/>
    <col min="516" max="516" width="28.5703125" style="1" bestFit="1" customWidth="1"/>
    <col min="517" max="517" width="14.5703125" style="1" bestFit="1" customWidth="1"/>
    <col min="518" max="518" width="11.5703125" style="1" bestFit="1" customWidth="1"/>
    <col min="519" max="519" width="18.140625" style="1" bestFit="1" customWidth="1"/>
    <col min="520" max="520" width="9.140625" style="1" bestFit="1"/>
    <col min="521" max="768" width="9.140625" style="1"/>
    <col min="769" max="769" width="5.42578125" style="1" bestFit="1" customWidth="1"/>
    <col min="770" max="770" width="94.140625" style="1" bestFit="1" customWidth="1"/>
    <col min="771" max="771" width="13.140625" style="1" bestFit="1" customWidth="1"/>
    <col min="772" max="772" width="28.5703125" style="1" bestFit="1" customWidth="1"/>
    <col min="773" max="773" width="14.5703125" style="1" bestFit="1" customWidth="1"/>
    <col min="774" max="774" width="11.5703125" style="1" bestFit="1" customWidth="1"/>
    <col min="775" max="775" width="18.140625" style="1" bestFit="1" customWidth="1"/>
    <col min="776" max="776" width="9.140625" style="1" bestFit="1"/>
    <col min="777" max="1024" width="9.140625" style="1"/>
    <col min="1025" max="1025" width="5.42578125" style="1" bestFit="1" customWidth="1"/>
    <col min="1026" max="1026" width="94.140625" style="1" bestFit="1" customWidth="1"/>
    <col min="1027" max="1027" width="13.140625" style="1" bestFit="1" customWidth="1"/>
    <col min="1028" max="1028" width="28.5703125" style="1" bestFit="1" customWidth="1"/>
    <col min="1029" max="1029" width="14.5703125" style="1" bestFit="1" customWidth="1"/>
    <col min="1030" max="1030" width="11.5703125" style="1" bestFit="1" customWidth="1"/>
    <col min="1031" max="1031" width="18.140625" style="1" bestFit="1" customWidth="1"/>
    <col min="1032" max="1032" width="9.140625" style="1" bestFit="1"/>
    <col min="1033" max="1280" width="9.140625" style="1"/>
    <col min="1281" max="1281" width="5.42578125" style="1" bestFit="1" customWidth="1"/>
    <col min="1282" max="1282" width="94.140625" style="1" bestFit="1" customWidth="1"/>
    <col min="1283" max="1283" width="13.140625" style="1" bestFit="1" customWidth="1"/>
    <col min="1284" max="1284" width="28.5703125" style="1" bestFit="1" customWidth="1"/>
    <col min="1285" max="1285" width="14.5703125" style="1" bestFit="1" customWidth="1"/>
    <col min="1286" max="1286" width="11.5703125" style="1" bestFit="1" customWidth="1"/>
    <col min="1287" max="1287" width="18.140625" style="1" bestFit="1" customWidth="1"/>
    <col min="1288" max="1288" width="9.140625" style="1" bestFit="1"/>
    <col min="1289" max="1536" width="9.140625" style="1"/>
    <col min="1537" max="1537" width="5.42578125" style="1" bestFit="1" customWidth="1"/>
    <col min="1538" max="1538" width="94.140625" style="1" bestFit="1" customWidth="1"/>
    <col min="1539" max="1539" width="13.140625" style="1" bestFit="1" customWidth="1"/>
    <col min="1540" max="1540" width="28.5703125" style="1" bestFit="1" customWidth="1"/>
    <col min="1541" max="1541" width="14.5703125" style="1" bestFit="1" customWidth="1"/>
    <col min="1542" max="1542" width="11.5703125" style="1" bestFit="1" customWidth="1"/>
    <col min="1543" max="1543" width="18.140625" style="1" bestFit="1" customWidth="1"/>
    <col min="1544" max="1544" width="9.140625" style="1" bestFit="1"/>
    <col min="1545" max="1792" width="9.140625" style="1"/>
    <col min="1793" max="1793" width="5.42578125" style="1" bestFit="1" customWidth="1"/>
    <col min="1794" max="1794" width="94.140625" style="1" bestFit="1" customWidth="1"/>
    <col min="1795" max="1795" width="13.140625" style="1" bestFit="1" customWidth="1"/>
    <col min="1796" max="1796" width="28.5703125" style="1" bestFit="1" customWidth="1"/>
    <col min="1797" max="1797" width="14.5703125" style="1" bestFit="1" customWidth="1"/>
    <col min="1798" max="1798" width="11.5703125" style="1" bestFit="1" customWidth="1"/>
    <col min="1799" max="1799" width="18.140625" style="1" bestFit="1" customWidth="1"/>
    <col min="1800" max="1800" width="9.140625" style="1" bestFit="1"/>
    <col min="1801" max="2048" width="9.140625" style="1"/>
    <col min="2049" max="2049" width="5.42578125" style="1" bestFit="1" customWidth="1"/>
    <col min="2050" max="2050" width="94.140625" style="1" bestFit="1" customWidth="1"/>
    <col min="2051" max="2051" width="13.140625" style="1" bestFit="1" customWidth="1"/>
    <col min="2052" max="2052" width="28.5703125" style="1" bestFit="1" customWidth="1"/>
    <col min="2053" max="2053" width="14.5703125" style="1" bestFit="1" customWidth="1"/>
    <col min="2054" max="2054" width="11.5703125" style="1" bestFit="1" customWidth="1"/>
    <col min="2055" max="2055" width="18.140625" style="1" bestFit="1" customWidth="1"/>
    <col min="2056" max="2056" width="9.140625" style="1" bestFit="1"/>
    <col min="2057" max="2304" width="9.140625" style="1"/>
    <col min="2305" max="2305" width="5.42578125" style="1" bestFit="1" customWidth="1"/>
    <col min="2306" max="2306" width="94.140625" style="1" bestFit="1" customWidth="1"/>
    <col min="2307" max="2307" width="13.140625" style="1" bestFit="1" customWidth="1"/>
    <col min="2308" max="2308" width="28.5703125" style="1" bestFit="1" customWidth="1"/>
    <col min="2309" max="2309" width="14.5703125" style="1" bestFit="1" customWidth="1"/>
    <col min="2310" max="2310" width="11.5703125" style="1" bestFit="1" customWidth="1"/>
    <col min="2311" max="2311" width="18.140625" style="1" bestFit="1" customWidth="1"/>
    <col min="2312" max="2312" width="9.140625" style="1" bestFit="1"/>
    <col min="2313" max="2560" width="9.140625" style="1"/>
    <col min="2561" max="2561" width="5.42578125" style="1" bestFit="1" customWidth="1"/>
    <col min="2562" max="2562" width="94.140625" style="1" bestFit="1" customWidth="1"/>
    <col min="2563" max="2563" width="13.140625" style="1" bestFit="1" customWidth="1"/>
    <col min="2564" max="2564" width="28.5703125" style="1" bestFit="1" customWidth="1"/>
    <col min="2565" max="2565" width="14.5703125" style="1" bestFit="1" customWidth="1"/>
    <col min="2566" max="2566" width="11.5703125" style="1" bestFit="1" customWidth="1"/>
    <col min="2567" max="2567" width="18.140625" style="1" bestFit="1" customWidth="1"/>
    <col min="2568" max="2568" width="9.140625" style="1" bestFit="1"/>
    <col min="2569" max="2816" width="9.140625" style="1"/>
    <col min="2817" max="2817" width="5.42578125" style="1" bestFit="1" customWidth="1"/>
    <col min="2818" max="2818" width="94.140625" style="1" bestFit="1" customWidth="1"/>
    <col min="2819" max="2819" width="13.140625" style="1" bestFit="1" customWidth="1"/>
    <col min="2820" max="2820" width="28.5703125" style="1" bestFit="1" customWidth="1"/>
    <col min="2821" max="2821" width="14.5703125" style="1" bestFit="1" customWidth="1"/>
    <col min="2822" max="2822" width="11.5703125" style="1" bestFit="1" customWidth="1"/>
    <col min="2823" max="2823" width="18.140625" style="1" bestFit="1" customWidth="1"/>
    <col min="2824" max="2824" width="9.140625" style="1" bestFit="1"/>
    <col min="2825" max="3072" width="9.140625" style="1"/>
    <col min="3073" max="3073" width="5.42578125" style="1" bestFit="1" customWidth="1"/>
    <col min="3074" max="3074" width="94.140625" style="1" bestFit="1" customWidth="1"/>
    <col min="3075" max="3075" width="13.140625" style="1" bestFit="1" customWidth="1"/>
    <col min="3076" max="3076" width="28.5703125" style="1" bestFit="1" customWidth="1"/>
    <col min="3077" max="3077" width="14.5703125" style="1" bestFit="1" customWidth="1"/>
    <col min="3078" max="3078" width="11.5703125" style="1" bestFit="1" customWidth="1"/>
    <col min="3079" max="3079" width="18.140625" style="1" bestFit="1" customWidth="1"/>
    <col min="3080" max="3080" width="9.140625" style="1" bestFit="1"/>
    <col min="3081" max="3328" width="9.140625" style="1"/>
    <col min="3329" max="3329" width="5.42578125" style="1" bestFit="1" customWidth="1"/>
    <col min="3330" max="3330" width="94.140625" style="1" bestFit="1" customWidth="1"/>
    <col min="3331" max="3331" width="13.140625" style="1" bestFit="1" customWidth="1"/>
    <col min="3332" max="3332" width="28.5703125" style="1" bestFit="1" customWidth="1"/>
    <col min="3333" max="3333" width="14.5703125" style="1" bestFit="1" customWidth="1"/>
    <col min="3334" max="3334" width="11.5703125" style="1" bestFit="1" customWidth="1"/>
    <col min="3335" max="3335" width="18.140625" style="1" bestFit="1" customWidth="1"/>
    <col min="3336" max="3336" width="9.140625" style="1" bestFit="1"/>
    <col min="3337" max="3584" width="9.140625" style="1"/>
    <col min="3585" max="3585" width="5.42578125" style="1" bestFit="1" customWidth="1"/>
    <col min="3586" max="3586" width="94.140625" style="1" bestFit="1" customWidth="1"/>
    <col min="3587" max="3587" width="13.140625" style="1" bestFit="1" customWidth="1"/>
    <col min="3588" max="3588" width="28.5703125" style="1" bestFit="1" customWidth="1"/>
    <col min="3589" max="3589" width="14.5703125" style="1" bestFit="1" customWidth="1"/>
    <col min="3590" max="3590" width="11.5703125" style="1" bestFit="1" customWidth="1"/>
    <col min="3591" max="3591" width="18.140625" style="1" bestFit="1" customWidth="1"/>
    <col min="3592" max="3592" width="9.140625" style="1" bestFit="1"/>
    <col min="3593" max="3840" width="9.140625" style="1"/>
    <col min="3841" max="3841" width="5.42578125" style="1" bestFit="1" customWidth="1"/>
    <col min="3842" max="3842" width="94.140625" style="1" bestFit="1" customWidth="1"/>
    <col min="3843" max="3843" width="13.140625" style="1" bestFit="1" customWidth="1"/>
    <col min="3844" max="3844" width="28.5703125" style="1" bestFit="1" customWidth="1"/>
    <col min="3845" max="3845" width="14.5703125" style="1" bestFit="1" customWidth="1"/>
    <col min="3846" max="3846" width="11.5703125" style="1" bestFit="1" customWidth="1"/>
    <col min="3847" max="3847" width="18.140625" style="1" bestFit="1" customWidth="1"/>
    <col min="3848" max="3848" width="9.140625" style="1" bestFit="1"/>
    <col min="3849" max="4096" width="9.140625" style="1"/>
    <col min="4097" max="4097" width="5.42578125" style="1" bestFit="1" customWidth="1"/>
    <col min="4098" max="4098" width="94.140625" style="1" bestFit="1" customWidth="1"/>
    <col min="4099" max="4099" width="13.140625" style="1" bestFit="1" customWidth="1"/>
    <col min="4100" max="4100" width="28.5703125" style="1" bestFit="1" customWidth="1"/>
    <col min="4101" max="4101" width="14.5703125" style="1" bestFit="1" customWidth="1"/>
    <col min="4102" max="4102" width="11.5703125" style="1" bestFit="1" customWidth="1"/>
    <col min="4103" max="4103" width="18.140625" style="1" bestFit="1" customWidth="1"/>
    <col min="4104" max="4104" width="9.140625" style="1" bestFit="1"/>
    <col min="4105" max="4352" width="9.140625" style="1"/>
    <col min="4353" max="4353" width="5.42578125" style="1" bestFit="1" customWidth="1"/>
    <col min="4354" max="4354" width="94.140625" style="1" bestFit="1" customWidth="1"/>
    <col min="4355" max="4355" width="13.140625" style="1" bestFit="1" customWidth="1"/>
    <col min="4356" max="4356" width="28.5703125" style="1" bestFit="1" customWidth="1"/>
    <col min="4357" max="4357" width="14.5703125" style="1" bestFit="1" customWidth="1"/>
    <col min="4358" max="4358" width="11.5703125" style="1" bestFit="1" customWidth="1"/>
    <col min="4359" max="4359" width="18.140625" style="1" bestFit="1" customWidth="1"/>
    <col min="4360" max="4360" width="9.140625" style="1" bestFit="1"/>
    <col min="4361" max="4608" width="9.140625" style="1"/>
    <col min="4609" max="4609" width="5.42578125" style="1" bestFit="1" customWidth="1"/>
    <col min="4610" max="4610" width="94.140625" style="1" bestFit="1" customWidth="1"/>
    <col min="4611" max="4611" width="13.140625" style="1" bestFit="1" customWidth="1"/>
    <col min="4612" max="4612" width="28.5703125" style="1" bestFit="1" customWidth="1"/>
    <col min="4613" max="4613" width="14.5703125" style="1" bestFit="1" customWidth="1"/>
    <col min="4614" max="4614" width="11.5703125" style="1" bestFit="1" customWidth="1"/>
    <col min="4615" max="4615" width="18.140625" style="1" bestFit="1" customWidth="1"/>
    <col min="4616" max="4616" width="9.140625" style="1" bestFit="1"/>
    <col min="4617" max="4864" width="9.140625" style="1"/>
    <col min="4865" max="4865" width="5.42578125" style="1" bestFit="1" customWidth="1"/>
    <col min="4866" max="4866" width="94.140625" style="1" bestFit="1" customWidth="1"/>
    <col min="4867" max="4867" width="13.140625" style="1" bestFit="1" customWidth="1"/>
    <col min="4868" max="4868" width="28.5703125" style="1" bestFit="1" customWidth="1"/>
    <col min="4869" max="4869" width="14.5703125" style="1" bestFit="1" customWidth="1"/>
    <col min="4870" max="4870" width="11.5703125" style="1" bestFit="1" customWidth="1"/>
    <col min="4871" max="4871" width="18.140625" style="1" bestFit="1" customWidth="1"/>
    <col min="4872" max="4872" width="9.140625" style="1" bestFit="1"/>
    <col min="4873" max="5120" width="9.140625" style="1"/>
    <col min="5121" max="5121" width="5.42578125" style="1" bestFit="1" customWidth="1"/>
    <col min="5122" max="5122" width="94.140625" style="1" bestFit="1" customWidth="1"/>
    <col min="5123" max="5123" width="13.140625" style="1" bestFit="1" customWidth="1"/>
    <col min="5124" max="5124" width="28.5703125" style="1" bestFit="1" customWidth="1"/>
    <col min="5125" max="5125" width="14.5703125" style="1" bestFit="1" customWidth="1"/>
    <col min="5126" max="5126" width="11.5703125" style="1" bestFit="1" customWidth="1"/>
    <col min="5127" max="5127" width="18.140625" style="1" bestFit="1" customWidth="1"/>
    <col min="5128" max="5128" width="9.140625" style="1" bestFit="1"/>
    <col min="5129" max="5376" width="9.140625" style="1"/>
    <col min="5377" max="5377" width="5.42578125" style="1" bestFit="1" customWidth="1"/>
    <col min="5378" max="5378" width="94.140625" style="1" bestFit="1" customWidth="1"/>
    <col min="5379" max="5379" width="13.140625" style="1" bestFit="1" customWidth="1"/>
    <col min="5380" max="5380" width="28.5703125" style="1" bestFit="1" customWidth="1"/>
    <col min="5381" max="5381" width="14.5703125" style="1" bestFit="1" customWidth="1"/>
    <col min="5382" max="5382" width="11.5703125" style="1" bestFit="1" customWidth="1"/>
    <col min="5383" max="5383" width="18.140625" style="1" bestFit="1" customWidth="1"/>
    <col min="5384" max="5384" width="9.140625" style="1" bestFit="1"/>
    <col min="5385" max="5632" width="9.140625" style="1"/>
    <col min="5633" max="5633" width="5.42578125" style="1" bestFit="1" customWidth="1"/>
    <col min="5634" max="5634" width="94.140625" style="1" bestFit="1" customWidth="1"/>
    <col min="5635" max="5635" width="13.140625" style="1" bestFit="1" customWidth="1"/>
    <col min="5636" max="5636" width="28.5703125" style="1" bestFit="1" customWidth="1"/>
    <col min="5637" max="5637" width="14.5703125" style="1" bestFit="1" customWidth="1"/>
    <col min="5638" max="5638" width="11.5703125" style="1" bestFit="1" customWidth="1"/>
    <col min="5639" max="5639" width="18.140625" style="1" bestFit="1" customWidth="1"/>
    <col min="5640" max="5640" width="9.140625" style="1" bestFit="1"/>
    <col min="5641" max="5888" width="9.140625" style="1"/>
    <col min="5889" max="5889" width="5.42578125" style="1" bestFit="1" customWidth="1"/>
    <col min="5890" max="5890" width="94.140625" style="1" bestFit="1" customWidth="1"/>
    <col min="5891" max="5891" width="13.140625" style="1" bestFit="1" customWidth="1"/>
    <col min="5892" max="5892" width="28.5703125" style="1" bestFit="1" customWidth="1"/>
    <col min="5893" max="5893" width="14.5703125" style="1" bestFit="1" customWidth="1"/>
    <col min="5894" max="5894" width="11.5703125" style="1" bestFit="1" customWidth="1"/>
    <col min="5895" max="5895" width="18.140625" style="1" bestFit="1" customWidth="1"/>
    <col min="5896" max="5896" width="9.140625" style="1" bestFit="1"/>
    <col min="5897" max="6144" width="9.140625" style="1"/>
    <col min="6145" max="6145" width="5.42578125" style="1" bestFit="1" customWidth="1"/>
    <col min="6146" max="6146" width="94.140625" style="1" bestFit="1" customWidth="1"/>
    <col min="6147" max="6147" width="13.140625" style="1" bestFit="1" customWidth="1"/>
    <col min="6148" max="6148" width="28.5703125" style="1" bestFit="1" customWidth="1"/>
    <col min="6149" max="6149" width="14.5703125" style="1" bestFit="1" customWidth="1"/>
    <col min="6150" max="6150" width="11.5703125" style="1" bestFit="1" customWidth="1"/>
    <col min="6151" max="6151" width="18.140625" style="1" bestFit="1" customWidth="1"/>
    <col min="6152" max="6152" width="9.140625" style="1" bestFit="1"/>
    <col min="6153" max="6400" width="9.140625" style="1"/>
    <col min="6401" max="6401" width="5.42578125" style="1" bestFit="1" customWidth="1"/>
    <col min="6402" max="6402" width="94.140625" style="1" bestFit="1" customWidth="1"/>
    <col min="6403" max="6403" width="13.140625" style="1" bestFit="1" customWidth="1"/>
    <col min="6404" max="6404" width="28.5703125" style="1" bestFit="1" customWidth="1"/>
    <col min="6405" max="6405" width="14.5703125" style="1" bestFit="1" customWidth="1"/>
    <col min="6406" max="6406" width="11.5703125" style="1" bestFit="1" customWidth="1"/>
    <col min="6407" max="6407" width="18.140625" style="1" bestFit="1" customWidth="1"/>
    <col min="6408" max="6408" width="9.140625" style="1" bestFit="1"/>
    <col min="6409" max="6656" width="9.140625" style="1"/>
    <col min="6657" max="6657" width="5.42578125" style="1" bestFit="1" customWidth="1"/>
    <col min="6658" max="6658" width="94.140625" style="1" bestFit="1" customWidth="1"/>
    <col min="6659" max="6659" width="13.140625" style="1" bestFit="1" customWidth="1"/>
    <col min="6660" max="6660" width="28.5703125" style="1" bestFit="1" customWidth="1"/>
    <col min="6661" max="6661" width="14.5703125" style="1" bestFit="1" customWidth="1"/>
    <col min="6662" max="6662" width="11.5703125" style="1" bestFit="1" customWidth="1"/>
    <col min="6663" max="6663" width="18.140625" style="1" bestFit="1" customWidth="1"/>
    <col min="6664" max="6664" width="9.140625" style="1" bestFit="1"/>
    <col min="6665" max="6912" width="9.140625" style="1"/>
    <col min="6913" max="6913" width="5.42578125" style="1" bestFit="1" customWidth="1"/>
    <col min="6914" max="6914" width="94.140625" style="1" bestFit="1" customWidth="1"/>
    <col min="6915" max="6915" width="13.140625" style="1" bestFit="1" customWidth="1"/>
    <col min="6916" max="6916" width="28.5703125" style="1" bestFit="1" customWidth="1"/>
    <col min="6917" max="6917" width="14.5703125" style="1" bestFit="1" customWidth="1"/>
    <col min="6918" max="6918" width="11.5703125" style="1" bestFit="1" customWidth="1"/>
    <col min="6919" max="6919" width="18.140625" style="1" bestFit="1" customWidth="1"/>
    <col min="6920" max="6920" width="9.140625" style="1" bestFit="1"/>
    <col min="6921" max="7168" width="9.140625" style="1"/>
    <col min="7169" max="7169" width="5.42578125" style="1" bestFit="1" customWidth="1"/>
    <col min="7170" max="7170" width="94.140625" style="1" bestFit="1" customWidth="1"/>
    <col min="7171" max="7171" width="13.140625" style="1" bestFit="1" customWidth="1"/>
    <col min="7172" max="7172" width="28.5703125" style="1" bestFit="1" customWidth="1"/>
    <col min="7173" max="7173" width="14.5703125" style="1" bestFit="1" customWidth="1"/>
    <col min="7174" max="7174" width="11.5703125" style="1" bestFit="1" customWidth="1"/>
    <col min="7175" max="7175" width="18.140625" style="1" bestFit="1" customWidth="1"/>
    <col min="7176" max="7176" width="9.140625" style="1" bestFit="1"/>
    <col min="7177" max="7424" width="9.140625" style="1"/>
    <col min="7425" max="7425" width="5.42578125" style="1" bestFit="1" customWidth="1"/>
    <col min="7426" max="7426" width="94.140625" style="1" bestFit="1" customWidth="1"/>
    <col min="7427" max="7427" width="13.140625" style="1" bestFit="1" customWidth="1"/>
    <col min="7428" max="7428" width="28.5703125" style="1" bestFit="1" customWidth="1"/>
    <col min="7429" max="7429" width="14.5703125" style="1" bestFit="1" customWidth="1"/>
    <col min="7430" max="7430" width="11.5703125" style="1" bestFit="1" customWidth="1"/>
    <col min="7431" max="7431" width="18.140625" style="1" bestFit="1" customWidth="1"/>
    <col min="7432" max="7432" width="9.140625" style="1" bestFit="1"/>
    <col min="7433" max="7680" width="9.140625" style="1"/>
    <col min="7681" max="7681" width="5.42578125" style="1" bestFit="1" customWidth="1"/>
    <col min="7682" max="7682" width="94.140625" style="1" bestFit="1" customWidth="1"/>
    <col min="7683" max="7683" width="13.140625" style="1" bestFit="1" customWidth="1"/>
    <col min="7684" max="7684" width="28.5703125" style="1" bestFit="1" customWidth="1"/>
    <col min="7685" max="7685" width="14.5703125" style="1" bestFit="1" customWidth="1"/>
    <col min="7686" max="7686" width="11.5703125" style="1" bestFit="1" customWidth="1"/>
    <col min="7687" max="7687" width="18.140625" style="1" bestFit="1" customWidth="1"/>
    <col min="7688" max="7688" width="9.140625" style="1" bestFit="1"/>
    <col min="7689" max="7936" width="9.140625" style="1"/>
    <col min="7937" max="7937" width="5.42578125" style="1" bestFit="1" customWidth="1"/>
    <col min="7938" max="7938" width="94.140625" style="1" bestFit="1" customWidth="1"/>
    <col min="7939" max="7939" width="13.140625" style="1" bestFit="1" customWidth="1"/>
    <col min="7940" max="7940" width="28.5703125" style="1" bestFit="1" customWidth="1"/>
    <col min="7941" max="7941" width="14.5703125" style="1" bestFit="1" customWidth="1"/>
    <col min="7942" max="7942" width="11.5703125" style="1" bestFit="1" customWidth="1"/>
    <col min="7943" max="7943" width="18.140625" style="1" bestFit="1" customWidth="1"/>
    <col min="7944" max="7944" width="9.140625" style="1" bestFit="1"/>
    <col min="7945" max="8192" width="9.140625" style="1"/>
    <col min="8193" max="8193" width="5.42578125" style="1" bestFit="1" customWidth="1"/>
    <col min="8194" max="8194" width="94.140625" style="1" bestFit="1" customWidth="1"/>
    <col min="8195" max="8195" width="13.140625" style="1" bestFit="1" customWidth="1"/>
    <col min="8196" max="8196" width="28.5703125" style="1" bestFit="1" customWidth="1"/>
    <col min="8197" max="8197" width="14.5703125" style="1" bestFit="1" customWidth="1"/>
    <col min="8198" max="8198" width="11.5703125" style="1" bestFit="1" customWidth="1"/>
    <col min="8199" max="8199" width="18.140625" style="1" bestFit="1" customWidth="1"/>
    <col min="8200" max="8200" width="9.140625" style="1" bestFit="1"/>
    <col min="8201" max="8448" width="9.140625" style="1"/>
    <col min="8449" max="8449" width="5.42578125" style="1" bestFit="1" customWidth="1"/>
    <col min="8450" max="8450" width="94.140625" style="1" bestFit="1" customWidth="1"/>
    <col min="8451" max="8451" width="13.140625" style="1" bestFit="1" customWidth="1"/>
    <col min="8452" max="8452" width="28.5703125" style="1" bestFit="1" customWidth="1"/>
    <col min="8453" max="8453" width="14.5703125" style="1" bestFit="1" customWidth="1"/>
    <col min="8454" max="8454" width="11.5703125" style="1" bestFit="1" customWidth="1"/>
    <col min="8455" max="8455" width="18.140625" style="1" bestFit="1" customWidth="1"/>
    <col min="8456" max="8456" width="9.140625" style="1" bestFit="1"/>
    <col min="8457" max="8704" width="9.140625" style="1"/>
    <col min="8705" max="8705" width="5.42578125" style="1" bestFit="1" customWidth="1"/>
    <col min="8706" max="8706" width="94.140625" style="1" bestFit="1" customWidth="1"/>
    <col min="8707" max="8707" width="13.140625" style="1" bestFit="1" customWidth="1"/>
    <col min="8708" max="8708" width="28.5703125" style="1" bestFit="1" customWidth="1"/>
    <col min="8709" max="8709" width="14.5703125" style="1" bestFit="1" customWidth="1"/>
    <col min="8710" max="8710" width="11.5703125" style="1" bestFit="1" customWidth="1"/>
    <col min="8711" max="8711" width="18.140625" style="1" bestFit="1" customWidth="1"/>
    <col min="8712" max="8712" width="9.140625" style="1" bestFit="1"/>
    <col min="8713" max="8960" width="9.140625" style="1"/>
    <col min="8961" max="8961" width="5.42578125" style="1" bestFit="1" customWidth="1"/>
    <col min="8962" max="8962" width="94.140625" style="1" bestFit="1" customWidth="1"/>
    <col min="8963" max="8963" width="13.140625" style="1" bestFit="1" customWidth="1"/>
    <col min="8964" max="8964" width="28.5703125" style="1" bestFit="1" customWidth="1"/>
    <col min="8965" max="8965" width="14.5703125" style="1" bestFit="1" customWidth="1"/>
    <col min="8966" max="8966" width="11.5703125" style="1" bestFit="1" customWidth="1"/>
    <col min="8967" max="8967" width="18.140625" style="1" bestFit="1" customWidth="1"/>
    <col min="8968" max="8968" width="9.140625" style="1" bestFit="1"/>
    <col min="8969" max="9216" width="9.140625" style="1"/>
    <col min="9217" max="9217" width="5.42578125" style="1" bestFit="1" customWidth="1"/>
    <col min="9218" max="9218" width="94.140625" style="1" bestFit="1" customWidth="1"/>
    <col min="9219" max="9219" width="13.140625" style="1" bestFit="1" customWidth="1"/>
    <col min="9220" max="9220" width="28.5703125" style="1" bestFit="1" customWidth="1"/>
    <col min="9221" max="9221" width="14.5703125" style="1" bestFit="1" customWidth="1"/>
    <col min="9222" max="9222" width="11.5703125" style="1" bestFit="1" customWidth="1"/>
    <col min="9223" max="9223" width="18.140625" style="1" bestFit="1" customWidth="1"/>
    <col min="9224" max="9224" width="9.140625" style="1" bestFit="1"/>
    <col min="9225" max="9472" width="9.140625" style="1"/>
    <col min="9473" max="9473" width="5.42578125" style="1" bestFit="1" customWidth="1"/>
    <col min="9474" max="9474" width="94.140625" style="1" bestFit="1" customWidth="1"/>
    <col min="9475" max="9475" width="13.140625" style="1" bestFit="1" customWidth="1"/>
    <col min="9476" max="9476" width="28.5703125" style="1" bestFit="1" customWidth="1"/>
    <col min="9477" max="9477" width="14.5703125" style="1" bestFit="1" customWidth="1"/>
    <col min="9478" max="9478" width="11.5703125" style="1" bestFit="1" customWidth="1"/>
    <col min="9479" max="9479" width="18.140625" style="1" bestFit="1" customWidth="1"/>
    <col min="9480" max="9480" width="9.140625" style="1" bestFit="1"/>
    <col min="9481" max="9728" width="9.140625" style="1"/>
    <col min="9729" max="9729" width="5.42578125" style="1" bestFit="1" customWidth="1"/>
    <col min="9730" max="9730" width="94.140625" style="1" bestFit="1" customWidth="1"/>
    <col min="9731" max="9731" width="13.140625" style="1" bestFit="1" customWidth="1"/>
    <col min="9732" max="9732" width="28.5703125" style="1" bestFit="1" customWidth="1"/>
    <col min="9733" max="9733" width="14.5703125" style="1" bestFit="1" customWidth="1"/>
    <col min="9734" max="9734" width="11.5703125" style="1" bestFit="1" customWidth="1"/>
    <col min="9735" max="9735" width="18.140625" style="1" bestFit="1" customWidth="1"/>
    <col min="9736" max="9736" width="9.140625" style="1" bestFit="1"/>
    <col min="9737" max="9984" width="9.140625" style="1"/>
    <col min="9985" max="9985" width="5.42578125" style="1" bestFit="1" customWidth="1"/>
    <col min="9986" max="9986" width="94.140625" style="1" bestFit="1" customWidth="1"/>
    <col min="9987" max="9987" width="13.140625" style="1" bestFit="1" customWidth="1"/>
    <col min="9988" max="9988" width="28.5703125" style="1" bestFit="1" customWidth="1"/>
    <col min="9989" max="9989" width="14.5703125" style="1" bestFit="1" customWidth="1"/>
    <col min="9990" max="9990" width="11.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94.140625" style="1" bestFit="1" customWidth="1"/>
    <col min="10243" max="10243" width="13.140625" style="1" bestFit="1" customWidth="1"/>
    <col min="10244" max="10244" width="28.5703125" style="1" bestFit="1" customWidth="1"/>
    <col min="10245" max="10245" width="14.5703125" style="1" bestFit="1" customWidth="1"/>
    <col min="10246" max="10246" width="11.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94.140625" style="1" bestFit="1" customWidth="1"/>
    <col min="10499" max="10499" width="13.140625" style="1" bestFit="1" customWidth="1"/>
    <col min="10500" max="10500" width="28.5703125" style="1" bestFit="1" customWidth="1"/>
    <col min="10501" max="10501" width="14.5703125" style="1" bestFit="1" customWidth="1"/>
    <col min="10502" max="10502" width="11.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94.140625" style="1" bestFit="1" customWidth="1"/>
    <col min="10755" max="10755" width="13.140625" style="1" bestFit="1" customWidth="1"/>
    <col min="10756" max="10756" width="28.5703125" style="1" bestFit="1" customWidth="1"/>
    <col min="10757" max="10757" width="14.5703125" style="1" bestFit="1" customWidth="1"/>
    <col min="10758" max="10758" width="11.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94.140625" style="1" bestFit="1" customWidth="1"/>
    <col min="11011" max="11011" width="13.140625" style="1" bestFit="1" customWidth="1"/>
    <col min="11012" max="11012" width="28.5703125" style="1" bestFit="1" customWidth="1"/>
    <col min="11013" max="11013" width="14.5703125" style="1" bestFit="1" customWidth="1"/>
    <col min="11014" max="11014" width="11.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94.140625" style="1" bestFit="1" customWidth="1"/>
    <col min="11267" max="11267" width="13.140625" style="1" bestFit="1" customWidth="1"/>
    <col min="11268" max="11268" width="28.5703125" style="1" bestFit="1" customWidth="1"/>
    <col min="11269" max="11269" width="14.5703125" style="1" bestFit="1" customWidth="1"/>
    <col min="11270" max="11270" width="11.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94.140625" style="1" bestFit="1" customWidth="1"/>
    <col min="11523" max="11523" width="13.140625" style="1" bestFit="1" customWidth="1"/>
    <col min="11524" max="11524" width="28.5703125" style="1" bestFit="1" customWidth="1"/>
    <col min="11525" max="11525" width="14.5703125" style="1" bestFit="1" customWidth="1"/>
    <col min="11526" max="11526" width="11.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94.140625" style="1" bestFit="1" customWidth="1"/>
    <col min="11779" max="11779" width="13.140625" style="1" bestFit="1" customWidth="1"/>
    <col min="11780" max="11780" width="28.5703125" style="1" bestFit="1" customWidth="1"/>
    <col min="11781" max="11781" width="14.5703125" style="1" bestFit="1" customWidth="1"/>
    <col min="11782" max="11782" width="11.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94.140625" style="1" bestFit="1" customWidth="1"/>
    <col min="12035" max="12035" width="13.140625" style="1" bestFit="1" customWidth="1"/>
    <col min="12036" max="12036" width="28.5703125" style="1" bestFit="1" customWidth="1"/>
    <col min="12037" max="12037" width="14.5703125" style="1" bestFit="1" customWidth="1"/>
    <col min="12038" max="12038" width="11.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94.140625" style="1" bestFit="1" customWidth="1"/>
    <col min="12291" max="12291" width="13.140625" style="1" bestFit="1" customWidth="1"/>
    <col min="12292" max="12292" width="28.5703125" style="1" bestFit="1" customWidth="1"/>
    <col min="12293" max="12293" width="14.5703125" style="1" bestFit="1" customWidth="1"/>
    <col min="12294" max="12294" width="11.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94.140625" style="1" bestFit="1" customWidth="1"/>
    <col min="12547" max="12547" width="13.140625" style="1" bestFit="1" customWidth="1"/>
    <col min="12548" max="12548" width="28.5703125" style="1" bestFit="1" customWidth="1"/>
    <col min="12549" max="12549" width="14.5703125" style="1" bestFit="1" customWidth="1"/>
    <col min="12550" max="12550" width="11.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94.140625" style="1" bestFit="1" customWidth="1"/>
    <col min="12803" max="12803" width="13.140625" style="1" bestFit="1" customWidth="1"/>
    <col min="12804" max="12804" width="28.5703125" style="1" bestFit="1" customWidth="1"/>
    <col min="12805" max="12805" width="14.5703125" style="1" bestFit="1" customWidth="1"/>
    <col min="12806" max="12806" width="11.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94.140625" style="1" bestFit="1" customWidth="1"/>
    <col min="13059" max="13059" width="13.140625" style="1" bestFit="1" customWidth="1"/>
    <col min="13060" max="13060" width="28.5703125" style="1" bestFit="1" customWidth="1"/>
    <col min="13061" max="13061" width="14.5703125" style="1" bestFit="1" customWidth="1"/>
    <col min="13062" max="13062" width="11.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94.140625" style="1" bestFit="1" customWidth="1"/>
    <col min="13315" max="13315" width="13.140625" style="1" bestFit="1" customWidth="1"/>
    <col min="13316" max="13316" width="28.5703125" style="1" bestFit="1" customWidth="1"/>
    <col min="13317" max="13317" width="14.5703125" style="1" bestFit="1" customWidth="1"/>
    <col min="13318" max="13318" width="11.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94.140625" style="1" bestFit="1" customWidth="1"/>
    <col min="13571" max="13571" width="13.140625" style="1" bestFit="1" customWidth="1"/>
    <col min="13572" max="13572" width="28.5703125" style="1" bestFit="1" customWidth="1"/>
    <col min="13573" max="13573" width="14.5703125" style="1" bestFit="1" customWidth="1"/>
    <col min="13574" max="13574" width="11.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94.140625" style="1" bestFit="1" customWidth="1"/>
    <col min="13827" max="13827" width="13.140625" style="1" bestFit="1" customWidth="1"/>
    <col min="13828" max="13828" width="28.5703125" style="1" bestFit="1" customWidth="1"/>
    <col min="13829" max="13829" width="14.5703125" style="1" bestFit="1" customWidth="1"/>
    <col min="13830" max="13830" width="11.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94.140625" style="1" bestFit="1" customWidth="1"/>
    <col min="14083" max="14083" width="13.140625" style="1" bestFit="1" customWidth="1"/>
    <col min="14084" max="14084" width="28.5703125" style="1" bestFit="1" customWidth="1"/>
    <col min="14085" max="14085" width="14.5703125" style="1" bestFit="1" customWidth="1"/>
    <col min="14086" max="14086" width="11.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94.140625" style="1" bestFit="1" customWidth="1"/>
    <col min="14339" max="14339" width="13.140625" style="1" bestFit="1" customWidth="1"/>
    <col min="14340" max="14340" width="28.5703125" style="1" bestFit="1" customWidth="1"/>
    <col min="14341" max="14341" width="14.5703125" style="1" bestFit="1" customWidth="1"/>
    <col min="14342" max="14342" width="11.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94.140625" style="1" bestFit="1" customWidth="1"/>
    <col min="14595" max="14595" width="13.140625" style="1" bestFit="1" customWidth="1"/>
    <col min="14596" max="14596" width="28.5703125" style="1" bestFit="1" customWidth="1"/>
    <col min="14597" max="14597" width="14.5703125" style="1" bestFit="1" customWidth="1"/>
    <col min="14598" max="14598" width="11.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94.140625" style="1" bestFit="1" customWidth="1"/>
    <col min="14851" max="14851" width="13.140625" style="1" bestFit="1" customWidth="1"/>
    <col min="14852" max="14852" width="28.5703125" style="1" bestFit="1" customWidth="1"/>
    <col min="14853" max="14853" width="14.5703125" style="1" bestFit="1" customWidth="1"/>
    <col min="14854" max="14854" width="11.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94.140625" style="1" bestFit="1" customWidth="1"/>
    <col min="15107" max="15107" width="13.140625" style="1" bestFit="1" customWidth="1"/>
    <col min="15108" max="15108" width="28.5703125" style="1" bestFit="1" customWidth="1"/>
    <col min="15109" max="15109" width="14.5703125" style="1" bestFit="1" customWidth="1"/>
    <col min="15110" max="15110" width="11.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94.140625" style="1" bestFit="1" customWidth="1"/>
    <col min="15363" max="15363" width="13.140625" style="1" bestFit="1" customWidth="1"/>
    <col min="15364" max="15364" width="28.5703125" style="1" bestFit="1" customWidth="1"/>
    <col min="15365" max="15365" width="14.5703125" style="1" bestFit="1" customWidth="1"/>
    <col min="15366" max="15366" width="11.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94.140625" style="1" bestFit="1" customWidth="1"/>
    <col min="15619" max="15619" width="13.140625" style="1" bestFit="1" customWidth="1"/>
    <col min="15620" max="15620" width="28.5703125" style="1" bestFit="1" customWidth="1"/>
    <col min="15621" max="15621" width="14.5703125" style="1" bestFit="1" customWidth="1"/>
    <col min="15622" max="15622" width="11.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94.140625" style="1" bestFit="1" customWidth="1"/>
    <col min="15875" max="15875" width="13.140625" style="1" bestFit="1" customWidth="1"/>
    <col min="15876" max="15876" width="28.5703125" style="1" bestFit="1" customWidth="1"/>
    <col min="15877" max="15877" width="14.5703125" style="1" bestFit="1" customWidth="1"/>
    <col min="15878" max="15878" width="11.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94.140625" style="1" bestFit="1" customWidth="1"/>
    <col min="16131" max="16131" width="13.140625" style="1" bestFit="1" customWidth="1"/>
    <col min="16132" max="16132" width="28.5703125" style="1" bestFit="1" customWidth="1"/>
    <col min="16133" max="16133" width="14.5703125" style="1" bestFit="1" customWidth="1"/>
    <col min="16134" max="16134" width="11.5703125" style="1" bestFit="1" customWidth="1"/>
    <col min="16135" max="16135" width="18.140625" style="1" bestFit="1" customWidth="1"/>
    <col min="16136" max="16136" width="9.140625" style="1" bestFit="1"/>
    <col min="16137" max="16384" width="9.140625" style="1"/>
  </cols>
  <sheetData>
    <row r="1" spans="1:9">
      <c r="A1" s="3" t="s">
        <v>0</v>
      </c>
      <c r="B1" s="390" t="s">
        <v>39</v>
      </c>
      <c r="C1" s="390"/>
      <c r="D1" s="390"/>
      <c r="E1" s="390"/>
    </row>
    <row r="2" spans="1:9" ht="13.5" thickBot="1"/>
    <row r="3" spans="1:9" s="16" customFormat="1" ht="15">
      <c r="B3" s="87" t="s">
        <v>2675</v>
      </c>
      <c r="C3" s="406"/>
      <c r="D3" s="394"/>
      <c r="F3" s="17"/>
      <c r="G3" s="17"/>
      <c r="H3" s="17"/>
    </row>
    <row r="4" spans="1:9" s="16" customFormat="1" ht="15">
      <c r="B4" s="90" t="s">
        <v>2676</v>
      </c>
      <c r="C4" s="407"/>
      <c r="D4" s="395"/>
      <c r="F4" s="17"/>
      <c r="G4" s="17"/>
      <c r="H4" s="17"/>
    </row>
    <row r="5" spans="1:9" s="16" customFormat="1" ht="15">
      <c r="B5" s="90" t="s">
        <v>1081</v>
      </c>
      <c r="C5" s="407"/>
      <c r="D5" s="395"/>
      <c r="F5" s="17"/>
      <c r="G5" s="17"/>
      <c r="H5" s="17"/>
    </row>
    <row r="6" spans="1:9" s="16" customFormat="1" ht="15">
      <c r="B6" s="90" t="s">
        <v>2642</v>
      </c>
      <c r="C6" s="407"/>
      <c r="D6" s="395"/>
      <c r="F6" s="17"/>
      <c r="G6" s="17"/>
      <c r="H6" s="17"/>
    </row>
    <row r="7" spans="1:9" s="16" customFormat="1" ht="15.75" thickBot="1">
      <c r="B7" s="91" t="s">
        <v>2677</v>
      </c>
      <c r="C7" s="408"/>
      <c r="D7" s="396"/>
      <c r="F7" s="17"/>
      <c r="G7" s="17"/>
      <c r="H7" s="17"/>
    </row>
    <row r="8" spans="1:9" s="16" customFormat="1">
      <c r="C8" s="19" t="s">
        <v>1079</v>
      </c>
      <c r="D8" s="19" t="s">
        <v>1078</v>
      </c>
      <c r="F8" s="17"/>
      <c r="G8" s="17"/>
      <c r="H8" s="17"/>
    </row>
    <row r="11" spans="1:9">
      <c r="B11" s="1" t="s">
        <v>101</v>
      </c>
    </row>
    <row r="13" spans="1:9">
      <c r="B13" s="6" t="s">
        <v>102</v>
      </c>
      <c r="C13" s="7" t="s">
        <v>103</v>
      </c>
      <c r="D13" s="6" t="s">
        <v>135</v>
      </c>
      <c r="E13" s="6" t="s">
        <v>105</v>
      </c>
      <c r="F13" s="8" t="s">
        <v>106</v>
      </c>
      <c r="G13" s="8" t="s">
        <v>107</v>
      </c>
      <c r="H13" s="8" t="s">
        <v>108</v>
      </c>
      <c r="I13" s="2" t="s">
        <v>136</v>
      </c>
    </row>
    <row r="14" spans="1:9">
      <c r="B14" s="2" t="s">
        <v>137</v>
      </c>
      <c r="C14" s="14"/>
    </row>
    <row r="15" spans="1:9">
      <c r="B15" s="2" t="s">
        <v>110</v>
      </c>
      <c r="C15" s="14"/>
    </row>
    <row r="16" spans="1:9">
      <c r="B16" s="1" t="s">
        <v>2215</v>
      </c>
      <c r="C16" s="14" t="s">
        <v>138</v>
      </c>
      <c r="D16" s="1" t="s">
        <v>144</v>
      </c>
      <c r="E16" s="1" t="s">
        <v>145</v>
      </c>
      <c r="F16" s="4">
        <v>10964598</v>
      </c>
      <c r="G16" s="4">
        <v>179265.7</v>
      </c>
      <c r="H16" s="4">
        <v>26.34</v>
      </c>
    </row>
    <row r="17" spans="2:8">
      <c r="B17" s="1" t="s">
        <v>1065</v>
      </c>
      <c r="C17" s="14" t="s">
        <v>138</v>
      </c>
      <c r="D17" s="1" t="s">
        <v>144</v>
      </c>
      <c r="E17" s="1" t="s">
        <v>146</v>
      </c>
      <c r="F17" s="4">
        <v>3423371</v>
      </c>
      <c r="G17" s="4">
        <v>116079.66</v>
      </c>
      <c r="H17" s="4">
        <v>17.059999999999999</v>
      </c>
    </row>
    <row r="18" spans="2:8">
      <c r="B18" s="1" t="s">
        <v>1054</v>
      </c>
      <c r="C18" s="14" t="s">
        <v>138</v>
      </c>
      <c r="D18" s="1" t="s">
        <v>144</v>
      </c>
      <c r="E18" s="1" t="s">
        <v>294</v>
      </c>
      <c r="F18" s="4">
        <v>5765373</v>
      </c>
      <c r="G18" s="4">
        <v>64618.3</v>
      </c>
      <c r="H18" s="4">
        <v>9.5</v>
      </c>
    </row>
    <row r="19" spans="2:8">
      <c r="B19" s="1" t="s">
        <v>2244</v>
      </c>
      <c r="C19" s="14" t="s">
        <v>138</v>
      </c>
      <c r="D19" s="1" t="s">
        <v>288</v>
      </c>
      <c r="E19" s="1" t="s">
        <v>289</v>
      </c>
      <c r="F19" s="4">
        <v>6019200</v>
      </c>
      <c r="G19" s="4">
        <v>51087.96</v>
      </c>
      <c r="H19" s="4">
        <v>7.51</v>
      </c>
    </row>
    <row r="20" spans="2:8">
      <c r="B20" s="1" t="s">
        <v>2461</v>
      </c>
      <c r="C20" s="14" t="s">
        <v>138</v>
      </c>
      <c r="D20" s="1" t="s">
        <v>144</v>
      </c>
      <c r="E20" s="1" t="s">
        <v>190</v>
      </c>
      <c r="F20" s="4">
        <v>925479</v>
      </c>
      <c r="G20" s="4">
        <v>44779.76</v>
      </c>
      <c r="H20" s="4">
        <v>6.58</v>
      </c>
    </row>
    <row r="21" spans="2:8">
      <c r="B21" s="1" t="s">
        <v>2237</v>
      </c>
      <c r="C21" s="14" t="s">
        <v>138</v>
      </c>
      <c r="D21" s="1" t="s">
        <v>144</v>
      </c>
      <c r="E21" s="1" t="s">
        <v>304</v>
      </c>
      <c r="F21" s="4">
        <v>4087094</v>
      </c>
      <c r="G21" s="4">
        <v>44018</v>
      </c>
      <c r="H21" s="4">
        <v>6.47</v>
      </c>
    </row>
    <row r="22" spans="2:8">
      <c r="B22" s="1" t="s">
        <v>2242</v>
      </c>
      <c r="C22" s="14" t="s">
        <v>138</v>
      </c>
      <c r="D22" s="1" t="s">
        <v>144</v>
      </c>
      <c r="E22" s="1" t="s">
        <v>184</v>
      </c>
      <c r="F22" s="4">
        <v>5013632</v>
      </c>
      <c r="G22" s="4">
        <v>20400.47</v>
      </c>
      <c r="H22" s="4">
        <v>3</v>
      </c>
    </row>
    <row r="23" spans="2:8">
      <c r="B23" s="1" t="s">
        <v>2459</v>
      </c>
      <c r="C23" s="14" t="s">
        <v>138</v>
      </c>
      <c r="D23" s="1" t="s">
        <v>144</v>
      </c>
      <c r="E23" s="1" t="s">
        <v>189</v>
      </c>
      <c r="F23" s="4">
        <v>254212</v>
      </c>
      <c r="G23" s="4">
        <v>10561.75</v>
      </c>
      <c r="H23" s="4">
        <v>1.55</v>
      </c>
    </row>
    <row r="24" spans="2:8">
      <c r="B24" s="1" t="s">
        <v>2446</v>
      </c>
      <c r="C24" s="14" t="s">
        <v>138</v>
      </c>
      <c r="D24" s="1" t="s">
        <v>467</v>
      </c>
      <c r="E24" s="1" t="s">
        <v>496</v>
      </c>
      <c r="F24" s="4">
        <v>1230889</v>
      </c>
      <c r="G24" s="4">
        <v>10306.23</v>
      </c>
      <c r="H24" s="4">
        <v>1.51</v>
      </c>
    </row>
    <row r="25" spans="2:8">
      <c r="B25" s="1" t="s">
        <v>2219</v>
      </c>
      <c r="C25" s="14" t="s">
        <v>138</v>
      </c>
      <c r="D25" s="1" t="s">
        <v>187</v>
      </c>
      <c r="E25" s="1" t="s">
        <v>321</v>
      </c>
      <c r="F25" s="4">
        <v>194830</v>
      </c>
      <c r="G25" s="4">
        <v>7780.73</v>
      </c>
      <c r="H25" s="4">
        <v>1.1399999999999999</v>
      </c>
    </row>
    <row r="26" spans="2:8">
      <c r="B26" s="1" t="s">
        <v>2225</v>
      </c>
      <c r="C26" s="14" t="s">
        <v>138</v>
      </c>
      <c r="D26" s="1" t="s">
        <v>144</v>
      </c>
      <c r="E26" s="1" t="s">
        <v>500</v>
      </c>
      <c r="F26" s="4">
        <v>2105043</v>
      </c>
      <c r="G26" s="4">
        <v>6425.64</v>
      </c>
      <c r="H26" s="4">
        <v>0.94</v>
      </c>
    </row>
    <row r="27" spans="2:8">
      <c r="B27" s="1" t="s">
        <v>2213</v>
      </c>
      <c r="C27" s="14" t="s">
        <v>138</v>
      </c>
      <c r="D27" s="1" t="s">
        <v>288</v>
      </c>
      <c r="E27" s="1" t="s">
        <v>485</v>
      </c>
      <c r="F27" s="4">
        <v>486700</v>
      </c>
      <c r="G27" s="4">
        <v>6328.07</v>
      </c>
      <c r="H27" s="4">
        <v>0.93</v>
      </c>
    </row>
    <row r="28" spans="2:8">
      <c r="B28" s="1" t="s">
        <v>2399</v>
      </c>
      <c r="C28" s="14" t="s">
        <v>138</v>
      </c>
      <c r="D28" s="1" t="s">
        <v>167</v>
      </c>
      <c r="E28" s="1" t="s">
        <v>455</v>
      </c>
      <c r="F28" s="4">
        <v>208182</v>
      </c>
      <c r="G28" s="4">
        <v>6246.92</v>
      </c>
      <c r="H28" s="4">
        <v>0.92</v>
      </c>
    </row>
    <row r="29" spans="2:8">
      <c r="B29" s="1" t="s">
        <v>2524</v>
      </c>
      <c r="C29" s="14" t="s">
        <v>138</v>
      </c>
      <c r="D29" s="1" t="s">
        <v>187</v>
      </c>
      <c r="E29" s="1" t="s">
        <v>484</v>
      </c>
      <c r="F29" s="4">
        <v>9500000</v>
      </c>
      <c r="G29" s="4">
        <v>6198.75</v>
      </c>
      <c r="H29" s="4">
        <v>0.91</v>
      </c>
    </row>
    <row r="30" spans="2:8">
      <c r="B30" s="1" t="s">
        <v>2148</v>
      </c>
      <c r="C30" s="14" t="s">
        <v>138</v>
      </c>
      <c r="D30" s="1" t="s">
        <v>167</v>
      </c>
      <c r="E30" s="1" t="s">
        <v>593</v>
      </c>
      <c r="F30" s="4">
        <v>214737</v>
      </c>
      <c r="G30" s="4">
        <v>5958.84</v>
      </c>
      <c r="H30" s="4">
        <v>0.88</v>
      </c>
    </row>
    <row r="31" spans="2:8">
      <c r="B31" s="1" t="s">
        <v>2525</v>
      </c>
      <c r="C31" s="14" t="s">
        <v>138</v>
      </c>
      <c r="D31" s="1" t="s">
        <v>467</v>
      </c>
      <c r="E31" s="1" t="s">
        <v>827</v>
      </c>
      <c r="F31" s="4">
        <v>4903500</v>
      </c>
      <c r="G31" s="4">
        <v>5388.95</v>
      </c>
      <c r="H31" s="4">
        <v>0.79</v>
      </c>
    </row>
    <row r="32" spans="2:8">
      <c r="B32" s="1" t="s">
        <v>2434</v>
      </c>
      <c r="C32" s="14" t="s">
        <v>138</v>
      </c>
      <c r="D32" s="1" t="s">
        <v>225</v>
      </c>
      <c r="E32" s="1" t="s">
        <v>226</v>
      </c>
      <c r="F32" s="4">
        <v>2850000</v>
      </c>
      <c r="G32" s="4">
        <v>5117.18</v>
      </c>
      <c r="H32" s="4">
        <v>0.75</v>
      </c>
    </row>
    <row r="33" spans="2:8">
      <c r="B33" s="1" t="s">
        <v>2240</v>
      </c>
      <c r="C33" s="14" t="s">
        <v>138</v>
      </c>
      <c r="D33" s="1" t="s">
        <v>211</v>
      </c>
      <c r="E33" s="1" t="s">
        <v>486</v>
      </c>
      <c r="F33" s="4">
        <v>10490</v>
      </c>
      <c r="G33" s="4">
        <v>4375.97</v>
      </c>
      <c r="H33" s="4">
        <v>0.64</v>
      </c>
    </row>
    <row r="34" spans="2:8">
      <c r="B34" s="1" t="s">
        <v>2526</v>
      </c>
      <c r="C34" s="14" t="s">
        <v>138</v>
      </c>
      <c r="D34" s="1" t="s">
        <v>288</v>
      </c>
      <c r="E34" s="1" t="s">
        <v>828</v>
      </c>
      <c r="F34" s="4">
        <v>2926580</v>
      </c>
      <c r="G34" s="4">
        <v>3988.93</v>
      </c>
      <c r="H34" s="4">
        <v>0.59</v>
      </c>
    </row>
    <row r="35" spans="2:8">
      <c r="B35" s="1" t="s">
        <v>2198</v>
      </c>
      <c r="C35" s="14" t="s">
        <v>138</v>
      </c>
      <c r="D35" s="1" t="s">
        <v>144</v>
      </c>
      <c r="E35" s="1" t="s">
        <v>458</v>
      </c>
      <c r="F35" s="4">
        <v>197249</v>
      </c>
      <c r="G35" s="4">
        <v>3979.01</v>
      </c>
      <c r="H35" s="4">
        <v>0.57999999999999996</v>
      </c>
    </row>
    <row r="36" spans="2:8">
      <c r="B36" s="1" t="s">
        <v>2527</v>
      </c>
      <c r="C36" s="14" t="s">
        <v>138</v>
      </c>
      <c r="D36" s="1" t="s">
        <v>225</v>
      </c>
      <c r="E36" s="1" t="s">
        <v>829</v>
      </c>
      <c r="F36" s="4">
        <v>173765</v>
      </c>
      <c r="G36" s="4">
        <v>2516.73</v>
      </c>
      <c r="H36" s="4">
        <v>0.37</v>
      </c>
    </row>
    <row r="37" spans="2:8">
      <c r="B37" s="1" t="s">
        <v>2528</v>
      </c>
      <c r="C37" s="14" t="s">
        <v>138</v>
      </c>
      <c r="D37" s="1" t="s">
        <v>144</v>
      </c>
      <c r="E37" s="1" t="s">
        <v>830</v>
      </c>
      <c r="F37" s="4">
        <v>842340</v>
      </c>
      <c r="G37" s="4">
        <v>1877.58</v>
      </c>
      <c r="H37" s="4">
        <v>0.28000000000000003</v>
      </c>
    </row>
    <row r="38" spans="2:8">
      <c r="B38" s="1" t="s">
        <v>2203</v>
      </c>
      <c r="C38" s="14" t="s">
        <v>138</v>
      </c>
      <c r="D38" s="1" t="s">
        <v>144</v>
      </c>
      <c r="E38" s="1" t="s">
        <v>495</v>
      </c>
      <c r="F38" s="4">
        <v>17325</v>
      </c>
      <c r="G38" s="4">
        <v>538.44000000000005</v>
      </c>
      <c r="H38" s="4">
        <v>0.08</v>
      </c>
    </row>
    <row r="39" spans="2:8">
      <c r="B39" s="1" t="s">
        <v>1043</v>
      </c>
      <c r="C39" s="14" t="s">
        <v>138</v>
      </c>
      <c r="D39" s="1" t="s">
        <v>187</v>
      </c>
      <c r="E39" s="1" t="s">
        <v>325</v>
      </c>
      <c r="F39" s="4">
        <v>55722</v>
      </c>
      <c r="G39" s="4">
        <v>342.36</v>
      </c>
      <c r="H39" s="4">
        <v>0.05</v>
      </c>
    </row>
    <row r="40" spans="2:8">
      <c r="B40" s="2" t="s">
        <v>216</v>
      </c>
      <c r="C40" s="15"/>
      <c r="D40" s="2"/>
      <c r="E40" s="2"/>
      <c r="F40" s="10"/>
      <c r="G40" s="10">
        <f>SUM(G13:G39)</f>
        <v>608181.92999999982</v>
      </c>
      <c r="H40" s="10">
        <f>SUM(H13:H39)</f>
        <v>89.37</v>
      </c>
    </row>
    <row r="41" spans="2:8">
      <c r="B41" s="6" t="s">
        <v>102</v>
      </c>
      <c r="C41" s="7" t="s">
        <v>103</v>
      </c>
      <c r="D41" s="6" t="s">
        <v>135</v>
      </c>
      <c r="E41" s="6" t="s">
        <v>105</v>
      </c>
      <c r="F41" s="8" t="s">
        <v>106</v>
      </c>
      <c r="G41" s="8" t="s">
        <v>107</v>
      </c>
      <c r="H41" s="8" t="s">
        <v>108</v>
      </c>
    </row>
    <row r="42" spans="2:8">
      <c r="B42" s="2" t="s">
        <v>137</v>
      </c>
      <c r="C42" s="14"/>
    </row>
    <row r="43" spans="2:8">
      <c r="B43" s="2" t="s">
        <v>831</v>
      </c>
      <c r="C43" s="14"/>
    </row>
    <row r="44" spans="2:8">
      <c r="B44" s="1" t="s">
        <v>832</v>
      </c>
      <c r="C44" s="14" t="s">
        <v>138</v>
      </c>
      <c r="D44" s="1" t="s">
        <v>144</v>
      </c>
      <c r="E44" s="1" t="s">
        <v>833</v>
      </c>
      <c r="F44" s="4">
        <v>359000</v>
      </c>
      <c r="G44" s="4">
        <v>6684.74</v>
      </c>
      <c r="H44" s="4">
        <v>0.98</v>
      </c>
    </row>
    <row r="45" spans="2:8">
      <c r="B45" s="1" t="s">
        <v>834</v>
      </c>
      <c r="C45" s="14" t="s">
        <v>138</v>
      </c>
      <c r="D45" s="1" t="s">
        <v>467</v>
      </c>
      <c r="E45" s="1" t="s">
        <v>835</v>
      </c>
      <c r="F45" s="4">
        <v>104000</v>
      </c>
      <c r="G45" s="4">
        <v>5059.41</v>
      </c>
      <c r="H45" s="4">
        <v>0.74</v>
      </c>
    </row>
    <row r="46" spans="2:8">
      <c r="B46" s="1" t="s">
        <v>836</v>
      </c>
      <c r="C46" s="14" t="s">
        <v>138</v>
      </c>
      <c r="D46" s="1" t="s">
        <v>467</v>
      </c>
      <c r="E46" s="1" t="s">
        <v>837</v>
      </c>
      <c r="F46" s="4">
        <v>20000</v>
      </c>
      <c r="G46" s="4">
        <v>4699.66</v>
      </c>
      <c r="H46" s="4">
        <v>0.69</v>
      </c>
    </row>
    <row r="47" spans="2:8">
      <c r="B47" s="1" t="s">
        <v>838</v>
      </c>
      <c r="C47" s="14" t="s">
        <v>138</v>
      </c>
      <c r="D47" s="1" t="s">
        <v>144</v>
      </c>
      <c r="E47" s="1" t="s">
        <v>839</v>
      </c>
      <c r="F47" s="4">
        <v>53600</v>
      </c>
      <c r="G47" s="4">
        <v>4042.08</v>
      </c>
      <c r="H47" s="4">
        <v>0.59</v>
      </c>
    </row>
    <row r="48" spans="2:8">
      <c r="B48" s="1" t="s">
        <v>840</v>
      </c>
      <c r="C48" s="14" t="s">
        <v>138</v>
      </c>
      <c r="D48" s="1" t="s">
        <v>467</v>
      </c>
      <c r="E48" s="1" t="s">
        <v>841</v>
      </c>
      <c r="F48" s="4">
        <v>6750</v>
      </c>
      <c r="G48" s="4">
        <v>1799.84</v>
      </c>
      <c r="H48" s="4">
        <v>0.26</v>
      </c>
    </row>
    <row r="49" spans="2:8">
      <c r="B49" s="1" t="s">
        <v>842</v>
      </c>
      <c r="C49" s="14" t="s">
        <v>138</v>
      </c>
      <c r="D49" s="1" t="s">
        <v>144</v>
      </c>
      <c r="E49" s="1" t="s">
        <v>843</v>
      </c>
      <c r="F49" s="4">
        <v>8500</v>
      </c>
      <c r="G49" s="4">
        <v>1666.87</v>
      </c>
      <c r="H49" s="4">
        <v>0.24</v>
      </c>
    </row>
    <row r="50" spans="2:8">
      <c r="B50" s="1" t="s">
        <v>844</v>
      </c>
      <c r="C50" s="14" t="s">
        <v>138</v>
      </c>
      <c r="D50" s="1" t="s">
        <v>144</v>
      </c>
      <c r="E50" s="1" t="s">
        <v>845</v>
      </c>
      <c r="F50" s="4">
        <v>18500</v>
      </c>
      <c r="G50" s="4">
        <v>1436.94</v>
      </c>
      <c r="H50" s="4">
        <v>0.21</v>
      </c>
    </row>
    <row r="51" spans="2:8">
      <c r="B51" s="1" t="s">
        <v>846</v>
      </c>
      <c r="C51" s="14" t="s">
        <v>138</v>
      </c>
      <c r="D51" s="1" t="s">
        <v>467</v>
      </c>
      <c r="E51" s="1" t="s">
        <v>847</v>
      </c>
      <c r="F51" s="4">
        <v>10000</v>
      </c>
      <c r="G51" s="4">
        <v>1421.58</v>
      </c>
      <c r="H51" s="4">
        <v>0.21</v>
      </c>
    </row>
    <row r="52" spans="2:8">
      <c r="B52" s="2" t="s">
        <v>848</v>
      </c>
      <c r="C52" s="9"/>
      <c r="D52" s="2"/>
      <c r="E52" s="2"/>
      <c r="F52" s="10"/>
      <c r="G52" s="10">
        <f>SUM(G41:G51)</f>
        <v>26811.119999999995</v>
      </c>
      <c r="H52" s="10">
        <f>SUM(H41:H51)</f>
        <v>3.92</v>
      </c>
    </row>
    <row r="53" spans="2:8">
      <c r="B53" s="2" t="s">
        <v>276</v>
      </c>
      <c r="C53" s="9"/>
      <c r="D53" s="2"/>
      <c r="E53" s="2"/>
      <c r="F53" s="10"/>
      <c r="G53" s="10">
        <v>44500</v>
      </c>
      <c r="H53" s="10">
        <v>6.54</v>
      </c>
    </row>
    <row r="54" spans="2:8">
      <c r="B54" s="2" t="s">
        <v>277</v>
      </c>
      <c r="C54" s="9"/>
      <c r="D54" s="2"/>
      <c r="E54" s="2"/>
      <c r="F54" s="10"/>
      <c r="G54" s="10">
        <v>3654.78</v>
      </c>
      <c r="H54" s="10">
        <v>0.54</v>
      </c>
    </row>
    <row r="55" spans="2:8">
      <c r="B55" s="2" t="s">
        <v>125</v>
      </c>
      <c r="C55" s="9"/>
      <c r="D55" s="2"/>
      <c r="E55" s="2"/>
      <c r="F55" s="10"/>
      <c r="G55" s="10">
        <v>683147.83000000007</v>
      </c>
      <c r="H55" s="10">
        <v>100.4</v>
      </c>
    </row>
    <row r="56" spans="2:8">
      <c r="B56" s="2" t="s">
        <v>126</v>
      </c>
      <c r="C56" s="9"/>
      <c r="D56" s="2"/>
      <c r="E56" s="2"/>
      <c r="F56" s="10"/>
      <c r="G56" s="10">
        <v>-2673.7077705900606</v>
      </c>
      <c r="H56" s="10">
        <v>-0.40000000000000568</v>
      </c>
    </row>
    <row r="57" spans="2:8">
      <c r="B57" s="2" t="s">
        <v>127</v>
      </c>
      <c r="C57" s="9"/>
      <c r="D57" s="2"/>
      <c r="E57" s="2"/>
      <c r="F57" s="10"/>
      <c r="G57" s="10">
        <v>680474.12222940999</v>
      </c>
      <c r="H57" s="10">
        <v>100</v>
      </c>
    </row>
    <row r="58" spans="2:8">
      <c r="B58" s="1" t="s">
        <v>128</v>
      </c>
    </row>
    <row r="59" spans="2:8">
      <c r="B59" s="1" t="s">
        <v>129</v>
      </c>
    </row>
    <row r="60" spans="2:8">
      <c r="B60" s="1" t="s">
        <v>130</v>
      </c>
      <c r="C60" s="13">
        <v>44895</v>
      </c>
    </row>
    <row r="61" spans="2:8" ht="25.5">
      <c r="B61" s="11" t="s">
        <v>131</v>
      </c>
      <c r="C61" s="5" t="s">
        <v>132</v>
      </c>
    </row>
    <row r="62" spans="2:8">
      <c r="B62" s="2"/>
    </row>
    <row r="63" spans="2:8">
      <c r="B63" s="2" t="s">
        <v>3261</v>
      </c>
      <c r="C63" s="5" t="s">
        <v>132</v>
      </c>
    </row>
    <row r="64" spans="2:8">
      <c r="B64" s="2" t="s">
        <v>3262</v>
      </c>
      <c r="C64" s="5" t="s">
        <v>132</v>
      </c>
    </row>
    <row r="65" spans="2:3">
      <c r="B65" s="2" t="s">
        <v>3263</v>
      </c>
      <c r="C65" s="5" t="s">
        <v>132</v>
      </c>
    </row>
    <row r="66" spans="2:3">
      <c r="B66" s="2" t="s">
        <v>849</v>
      </c>
      <c r="C66" s="9"/>
    </row>
    <row r="67" spans="2:3">
      <c r="B67" s="2" t="s">
        <v>850</v>
      </c>
      <c r="C67" s="9"/>
    </row>
    <row r="68" spans="2:3">
      <c r="B68" s="2" t="s">
        <v>851</v>
      </c>
      <c r="C68" s="9"/>
    </row>
    <row r="69" spans="2:3">
      <c r="B69" s="2" t="s">
        <v>852</v>
      </c>
      <c r="C69" s="9"/>
    </row>
    <row r="70" spans="2:3">
      <c r="B70" s="2" t="s">
        <v>853</v>
      </c>
      <c r="C70" s="9"/>
    </row>
    <row r="71" spans="2:3">
      <c r="B71" s="2" t="s">
        <v>854</v>
      </c>
      <c r="C71" s="9"/>
    </row>
    <row r="72" spans="2:3">
      <c r="B72" s="2" t="s">
        <v>855</v>
      </c>
      <c r="C72" s="9"/>
    </row>
    <row r="73" spans="2:3">
      <c r="B73" s="2" t="s">
        <v>856</v>
      </c>
      <c r="C73" s="9"/>
    </row>
    <row r="74" spans="2:3">
      <c r="B74" s="162" t="s">
        <v>3215</v>
      </c>
      <c r="C74" s="9"/>
    </row>
    <row r="75" spans="2:3">
      <c r="B75" s="162" t="s">
        <v>133</v>
      </c>
    </row>
    <row r="76" spans="2:3">
      <c r="B76" s="163" t="s">
        <v>2620</v>
      </c>
    </row>
    <row r="77" spans="2:3">
      <c r="B77" s="163" t="s">
        <v>3266</v>
      </c>
    </row>
    <row r="78" spans="2:3">
      <c r="B78" s="163" t="s">
        <v>3265</v>
      </c>
    </row>
    <row r="79" spans="2:3">
      <c r="B79" s="2"/>
      <c r="C79" s="9"/>
    </row>
    <row r="80" spans="2:3">
      <c r="B80" s="2"/>
    </row>
    <row r="82" spans="3:4">
      <c r="C82" s="4"/>
      <c r="D82" s="4"/>
    </row>
    <row r="83" spans="3:4">
      <c r="C83" s="4"/>
      <c r="D83" s="4"/>
    </row>
    <row r="84" spans="3:4">
      <c r="C84" s="4"/>
      <c r="D84" s="4"/>
    </row>
    <row r="85" spans="3:4">
      <c r="C85" s="4"/>
      <c r="D85" s="4"/>
    </row>
    <row r="86" spans="3:4">
      <c r="C86" s="4"/>
      <c r="D86" s="4"/>
    </row>
    <row r="87" spans="3:4">
      <c r="C87" s="4"/>
      <c r="D87" s="4"/>
    </row>
    <row r="88" spans="3:4">
      <c r="C88" s="4"/>
      <c r="D88" s="4"/>
    </row>
    <row r="89" spans="3:4">
      <c r="C89" s="4"/>
      <c r="D89" s="4"/>
    </row>
    <row r="90" spans="3:4">
      <c r="C90" s="4"/>
      <c r="D90" s="4"/>
    </row>
    <row r="91" spans="3:4">
      <c r="D91" s="5"/>
    </row>
  </sheetData>
  <mergeCells count="3">
    <mergeCell ref="B1:E1"/>
    <mergeCell ref="C3:C7"/>
    <mergeCell ref="D3:D7"/>
  </mergeCells>
  <hyperlinks>
    <hyperlink ref="A1" location="Index!A1" display="Index" xr:uid="{7ED12FC1-5C9C-46FA-8DDB-E960C108316A}"/>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EADCC-5A35-4C8A-AD9E-3AA15D9DC5C4}">
  <dimension ref="A1:I76"/>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710937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3.710937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3.710937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3.710937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3.710937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3.710937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3.710937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3.710937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3.710937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3.710937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3.710937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3.710937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3.710937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3.710937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3.710937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3.710937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3.710937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3.710937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3.710937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3.710937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3.710937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3.710937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3.710937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3.710937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3.710937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3.710937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3.710937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3.710937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3.710937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3.710937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3.710937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3.710937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3.710937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3.710937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3.710937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3.710937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3.710937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3.710937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3.710937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3.710937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3.710937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3.710937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3.710937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3.710937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3.710937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3.710937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3.710937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3.710937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3.710937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3.710937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3.710937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3.710937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3.710937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3.710937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3.710937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3.710937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3.710937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3.710937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3.710937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3.710937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3.710937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3.710937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3.710937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3.710937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0" t="s">
        <v>57</v>
      </c>
      <c r="C1" s="390"/>
      <c r="D1" s="390"/>
      <c r="E1" s="390"/>
    </row>
    <row r="2" spans="1:9" ht="13.5" thickBot="1"/>
    <row r="3" spans="1:9" s="16" customFormat="1" ht="15">
      <c r="B3" s="23" t="s">
        <v>2678</v>
      </c>
      <c r="C3" s="391"/>
      <c r="D3" s="394"/>
      <c r="F3" s="17"/>
      <c r="G3" s="17"/>
      <c r="H3" s="17"/>
    </row>
    <row r="4" spans="1:9" s="16" customFormat="1" ht="15">
      <c r="B4" s="24" t="s">
        <v>2679</v>
      </c>
      <c r="C4" s="392"/>
      <c r="D4" s="395"/>
      <c r="F4" s="17"/>
      <c r="G4" s="17"/>
      <c r="H4" s="17"/>
    </row>
    <row r="5" spans="1:9" s="16" customFormat="1" ht="15">
      <c r="B5" s="24" t="s">
        <v>1081</v>
      </c>
      <c r="C5" s="392"/>
      <c r="D5" s="395"/>
      <c r="F5" s="17"/>
      <c r="G5" s="17"/>
      <c r="H5" s="17"/>
    </row>
    <row r="6" spans="1:9" s="16" customFormat="1" ht="15">
      <c r="B6" s="24" t="s">
        <v>2642</v>
      </c>
      <c r="C6" s="392"/>
      <c r="D6" s="395"/>
      <c r="F6" s="17"/>
      <c r="G6" s="17"/>
      <c r="H6" s="17"/>
    </row>
    <row r="7" spans="1:9" s="16" customFormat="1" ht="30.75" thickBot="1">
      <c r="B7" s="25" t="s">
        <v>2680</v>
      </c>
      <c r="C7" s="393"/>
      <c r="D7" s="396"/>
      <c r="F7" s="17"/>
      <c r="G7" s="17"/>
      <c r="H7" s="17"/>
    </row>
    <row r="8" spans="1:9" s="16" customFormat="1">
      <c r="C8" s="19" t="s">
        <v>1079</v>
      </c>
      <c r="D8" s="19" t="s">
        <v>1078</v>
      </c>
      <c r="F8" s="17"/>
      <c r="G8" s="17"/>
      <c r="H8" s="17"/>
    </row>
    <row r="11" spans="1:9">
      <c r="B11" s="1" t="s">
        <v>101</v>
      </c>
    </row>
    <row r="13" spans="1:9">
      <c r="B13" s="6" t="s">
        <v>102</v>
      </c>
      <c r="C13" s="7" t="s">
        <v>103</v>
      </c>
      <c r="D13" s="6" t="s">
        <v>135</v>
      </c>
      <c r="E13" s="6" t="s">
        <v>105</v>
      </c>
      <c r="F13" s="8" t="s">
        <v>106</v>
      </c>
      <c r="G13" s="8" t="s">
        <v>107</v>
      </c>
      <c r="H13" s="8" t="s">
        <v>108</v>
      </c>
      <c r="I13" s="2" t="s">
        <v>136</v>
      </c>
    </row>
    <row r="14" spans="1:9">
      <c r="B14" s="2" t="s">
        <v>137</v>
      </c>
      <c r="C14" s="14"/>
    </row>
    <row r="15" spans="1:9">
      <c r="B15" s="2" t="s">
        <v>110</v>
      </c>
      <c r="C15" s="14"/>
    </row>
    <row r="16" spans="1:9">
      <c r="B16" s="1" t="s">
        <v>1074</v>
      </c>
      <c r="C16" s="14" t="s">
        <v>138</v>
      </c>
      <c r="D16" s="1" t="s">
        <v>147</v>
      </c>
      <c r="E16" s="1" t="s">
        <v>148</v>
      </c>
      <c r="F16" s="4">
        <v>4200000</v>
      </c>
      <c r="G16" s="4">
        <v>14280</v>
      </c>
      <c r="H16" s="4">
        <v>9.83</v>
      </c>
    </row>
    <row r="17" spans="2:8">
      <c r="B17" s="1" t="s">
        <v>1070</v>
      </c>
      <c r="C17" s="14" t="s">
        <v>138</v>
      </c>
      <c r="D17" s="1" t="s">
        <v>214</v>
      </c>
      <c r="E17" s="1" t="s">
        <v>312</v>
      </c>
      <c r="F17" s="4">
        <v>1680000</v>
      </c>
      <c r="G17" s="4">
        <v>9187.08</v>
      </c>
      <c r="H17" s="4">
        <v>6.32</v>
      </c>
    </row>
    <row r="18" spans="2:8">
      <c r="B18" s="1" t="s">
        <v>1060</v>
      </c>
      <c r="C18" s="14" t="s">
        <v>138</v>
      </c>
      <c r="D18" s="1" t="s">
        <v>150</v>
      </c>
      <c r="E18" s="1" t="s">
        <v>151</v>
      </c>
      <c r="F18" s="4">
        <v>328000</v>
      </c>
      <c r="G18" s="4">
        <v>8701.84</v>
      </c>
      <c r="H18" s="4">
        <v>5.99</v>
      </c>
    </row>
    <row r="19" spans="2:8">
      <c r="B19" s="1" t="s">
        <v>2210</v>
      </c>
      <c r="C19" s="14" t="s">
        <v>138</v>
      </c>
      <c r="D19" s="1" t="s">
        <v>187</v>
      </c>
      <c r="E19" s="1" t="s">
        <v>447</v>
      </c>
      <c r="F19" s="4">
        <v>560000</v>
      </c>
      <c r="G19" s="4">
        <v>8241.24</v>
      </c>
      <c r="H19" s="4">
        <v>5.67</v>
      </c>
    </row>
    <row r="20" spans="2:8">
      <c r="B20" s="1" t="s">
        <v>1071</v>
      </c>
      <c r="C20" s="14" t="s">
        <v>138</v>
      </c>
      <c r="D20" s="1" t="s">
        <v>165</v>
      </c>
      <c r="E20" s="1" t="s">
        <v>237</v>
      </c>
      <c r="F20" s="4">
        <v>730000</v>
      </c>
      <c r="G20" s="4">
        <v>7733.26</v>
      </c>
      <c r="H20" s="4">
        <v>5.32</v>
      </c>
    </row>
    <row r="21" spans="2:8">
      <c r="B21" s="1" t="s">
        <v>2223</v>
      </c>
      <c r="C21" s="14" t="s">
        <v>138</v>
      </c>
      <c r="D21" s="1" t="s">
        <v>302</v>
      </c>
      <c r="E21" s="1" t="s">
        <v>303</v>
      </c>
      <c r="F21" s="4">
        <v>36900</v>
      </c>
      <c r="G21" s="4">
        <v>7447.84</v>
      </c>
      <c r="H21" s="4">
        <v>5.13</v>
      </c>
    </row>
    <row r="22" spans="2:8">
      <c r="B22" s="1" t="s">
        <v>1057</v>
      </c>
      <c r="C22" s="14" t="s">
        <v>138</v>
      </c>
      <c r="D22" s="1" t="s">
        <v>150</v>
      </c>
      <c r="E22" s="1" t="s">
        <v>291</v>
      </c>
      <c r="F22" s="4">
        <v>210164</v>
      </c>
      <c r="G22" s="4">
        <v>6673.02</v>
      </c>
      <c r="H22" s="4">
        <v>4.59</v>
      </c>
    </row>
    <row r="23" spans="2:8">
      <c r="B23" s="1" t="s">
        <v>1059</v>
      </c>
      <c r="C23" s="14" t="s">
        <v>138</v>
      </c>
      <c r="D23" s="1" t="s">
        <v>150</v>
      </c>
      <c r="E23" s="1" t="s">
        <v>316</v>
      </c>
      <c r="F23" s="4">
        <v>532000</v>
      </c>
      <c r="G23" s="4">
        <v>6668.89</v>
      </c>
      <c r="H23" s="4">
        <v>4.59</v>
      </c>
    </row>
    <row r="24" spans="2:8">
      <c r="B24" s="1" t="s">
        <v>1051</v>
      </c>
      <c r="C24" s="14" t="s">
        <v>138</v>
      </c>
      <c r="D24" s="1" t="s">
        <v>150</v>
      </c>
      <c r="E24" s="1" t="s">
        <v>195</v>
      </c>
      <c r="F24" s="4">
        <v>659470</v>
      </c>
      <c r="G24" s="4">
        <v>5484.48</v>
      </c>
      <c r="H24" s="4">
        <v>3.78</v>
      </c>
    </row>
    <row r="25" spans="2:8">
      <c r="B25" s="1" t="s">
        <v>2224</v>
      </c>
      <c r="C25" s="14" t="s">
        <v>138</v>
      </c>
      <c r="D25" s="1" t="s">
        <v>191</v>
      </c>
      <c r="E25" s="1" t="s">
        <v>591</v>
      </c>
      <c r="F25" s="4">
        <v>856000</v>
      </c>
      <c r="G25" s="4">
        <v>5036.28</v>
      </c>
      <c r="H25" s="4">
        <v>3.47</v>
      </c>
    </row>
    <row r="26" spans="2:8">
      <c r="B26" s="1" t="s">
        <v>1064</v>
      </c>
      <c r="C26" s="14" t="s">
        <v>138</v>
      </c>
      <c r="D26" s="1" t="s">
        <v>182</v>
      </c>
      <c r="E26" s="1" t="s">
        <v>183</v>
      </c>
      <c r="F26" s="4">
        <v>598250</v>
      </c>
      <c r="G26" s="4">
        <v>4893.9799999999996</v>
      </c>
      <c r="H26" s="4">
        <v>3.37</v>
      </c>
    </row>
    <row r="27" spans="2:8">
      <c r="B27" s="1" t="s">
        <v>2496</v>
      </c>
      <c r="C27" s="14" t="s">
        <v>138</v>
      </c>
      <c r="D27" s="1" t="s">
        <v>150</v>
      </c>
      <c r="E27" s="1" t="s">
        <v>668</v>
      </c>
      <c r="F27" s="4">
        <v>1232500</v>
      </c>
      <c r="G27" s="4">
        <v>4765.46</v>
      </c>
      <c r="H27" s="4">
        <v>3.28</v>
      </c>
    </row>
    <row r="28" spans="2:8">
      <c r="B28" s="1" t="s">
        <v>1055</v>
      </c>
      <c r="C28" s="14" t="s">
        <v>138</v>
      </c>
      <c r="D28" s="1" t="s">
        <v>165</v>
      </c>
      <c r="E28" s="1" t="s">
        <v>166</v>
      </c>
      <c r="F28" s="4">
        <v>483919</v>
      </c>
      <c r="G28" s="4">
        <v>4511.58</v>
      </c>
      <c r="H28" s="4">
        <v>3.11</v>
      </c>
    </row>
    <row r="29" spans="2:8">
      <c r="B29" s="1" t="s">
        <v>2495</v>
      </c>
      <c r="C29" s="14" t="s">
        <v>138</v>
      </c>
      <c r="D29" s="1" t="s">
        <v>206</v>
      </c>
      <c r="E29" s="1" t="s">
        <v>525</v>
      </c>
      <c r="F29" s="4">
        <v>139500</v>
      </c>
      <c r="G29" s="4">
        <v>3978.4</v>
      </c>
      <c r="H29" s="4">
        <v>2.74</v>
      </c>
    </row>
    <row r="30" spans="2:8">
      <c r="B30" s="1" t="s">
        <v>2497</v>
      </c>
      <c r="C30" s="14" t="s">
        <v>138</v>
      </c>
      <c r="D30" s="1" t="s">
        <v>407</v>
      </c>
      <c r="E30" s="1" t="s">
        <v>454</v>
      </c>
      <c r="F30" s="4">
        <v>168000</v>
      </c>
      <c r="G30" s="4">
        <v>3841.32</v>
      </c>
      <c r="H30" s="4">
        <v>2.64</v>
      </c>
    </row>
    <row r="31" spans="2:8">
      <c r="B31" s="1" t="s">
        <v>1069</v>
      </c>
      <c r="C31" s="14" t="s">
        <v>138</v>
      </c>
      <c r="D31" s="1" t="s">
        <v>150</v>
      </c>
      <c r="E31" s="1" t="s">
        <v>263</v>
      </c>
      <c r="F31" s="4">
        <v>70170</v>
      </c>
      <c r="G31" s="4">
        <v>3756.27</v>
      </c>
      <c r="H31" s="4">
        <v>2.59</v>
      </c>
    </row>
    <row r="32" spans="2:8">
      <c r="B32" s="1" t="s">
        <v>1058</v>
      </c>
      <c r="C32" s="14" t="s">
        <v>138</v>
      </c>
      <c r="D32" s="1" t="s">
        <v>270</v>
      </c>
      <c r="E32" s="1" t="s">
        <v>313</v>
      </c>
      <c r="F32" s="4">
        <v>1338000</v>
      </c>
      <c r="G32" s="4">
        <v>3540.35</v>
      </c>
      <c r="H32" s="4">
        <v>2.44</v>
      </c>
    </row>
    <row r="33" spans="2:8">
      <c r="B33" s="1" t="s">
        <v>1061</v>
      </c>
      <c r="C33" s="14" t="s">
        <v>138</v>
      </c>
      <c r="D33" s="1" t="s">
        <v>206</v>
      </c>
      <c r="E33" s="1" t="s">
        <v>207</v>
      </c>
      <c r="F33" s="4">
        <v>100577</v>
      </c>
      <c r="G33" s="4">
        <v>3504.61</v>
      </c>
      <c r="H33" s="4">
        <v>2.41</v>
      </c>
    </row>
    <row r="34" spans="2:8">
      <c r="B34" s="1" t="s">
        <v>1050</v>
      </c>
      <c r="C34" s="14" t="s">
        <v>138</v>
      </c>
      <c r="D34" s="1" t="s">
        <v>163</v>
      </c>
      <c r="E34" s="1" t="s">
        <v>324</v>
      </c>
      <c r="F34" s="4">
        <v>171000</v>
      </c>
      <c r="G34" s="4">
        <v>3222.75</v>
      </c>
      <c r="H34" s="4">
        <v>2.2200000000000002</v>
      </c>
    </row>
    <row r="35" spans="2:8">
      <c r="B35" s="1" t="s">
        <v>1063</v>
      </c>
      <c r="C35" s="14" t="s">
        <v>138</v>
      </c>
      <c r="D35" s="1" t="s">
        <v>214</v>
      </c>
      <c r="E35" s="1" t="s">
        <v>215</v>
      </c>
      <c r="F35" s="4">
        <v>390000</v>
      </c>
      <c r="G35" s="4">
        <v>2827.11</v>
      </c>
      <c r="H35" s="4">
        <v>1.95</v>
      </c>
    </row>
    <row r="36" spans="2:8">
      <c r="B36" s="1" t="s">
        <v>2396</v>
      </c>
      <c r="C36" s="14" t="s">
        <v>138</v>
      </c>
      <c r="D36" s="1" t="s">
        <v>165</v>
      </c>
      <c r="E36" s="1" t="s">
        <v>605</v>
      </c>
      <c r="F36" s="4">
        <v>191000</v>
      </c>
      <c r="G36" s="4">
        <v>2387.02</v>
      </c>
      <c r="H36" s="4">
        <v>1.64</v>
      </c>
    </row>
    <row r="37" spans="2:8">
      <c r="B37" s="1" t="s">
        <v>1056</v>
      </c>
      <c r="C37" s="14" t="s">
        <v>138</v>
      </c>
      <c r="D37" s="1" t="s">
        <v>187</v>
      </c>
      <c r="E37" s="1" t="s">
        <v>188</v>
      </c>
      <c r="F37" s="4">
        <v>50000</v>
      </c>
      <c r="G37" s="4">
        <v>2012.75</v>
      </c>
      <c r="H37" s="4">
        <v>1.39</v>
      </c>
    </row>
    <row r="38" spans="2:8">
      <c r="B38" s="1" t="s">
        <v>669</v>
      </c>
      <c r="C38" s="14" t="s">
        <v>138</v>
      </c>
      <c r="D38" s="1" t="s">
        <v>302</v>
      </c>
      <c r="E38" s="1" t="s">
        <v>670</v>
      </c>
      <c r="F38" s="4">
        <v>442000</v>
      </c>
      <c r="G38" s="4">
        <v>1840.71</v>
      </c>
      <c r="H38" s="4">
        <v>1.27</v>
      </c>
    </row>
    <row r="39" spans="2:8">
      <c r="B39" s="1" t="s">
        <v>2505</v>
      </c>
      <c r="C39" s="14" t="s">
        <v>138</v>
      </c>
      <c r="D39" s="1" t="s">
        <v>150</v>
      </c>
      <c r="E39" s="1" t="s">
        <v>671</v>
      </c>
      <c r="F39" s="4">
        <v>337349</v>
      </c>
      <c r="G39" s="4">
        <v>1829.78</v>
      </c>
      <c r="H39" s="4">
        <v>1.26</v>
      </c>
    </row>
    <row r="40" spans="2:8">
      <c r="B40" s="1" t="s">
        <v>2134</v>
      </c>
      <c r="C40" s="14" t="s">
        <v>138</v>
      </c>
      <c r="D40" s="1" t="s">
        <v>214</v>
      </c>
      <c r="E40" s="1" t="s">
        <v>635</v>
      </c>
      <c r="F40" s="4">
        <v>169500</v>
      </c>
      <c r="G40" s="4">
        <v>1788.9</v>
      </c>
      <c r="H40" s="4">
        <v>1.23</v>
      </c>
    </row>
    <row r="41" spans="2:8">
      <c r="B41" s="1" t="s">
        <v>2529</v>
      </c>
      <c r="C41" s="14" t="s">
        <v>138</v>
      </c>
      <c r="D41" s="1" t="s">
        <v>302</v>
      </c>
      <c r="E41" s="1" t="s">
        <v>672</v>
      </c>
      <c r="F41" s="4">
        <v>100000</v>
      </c>
      <c r="G41" s="4">
        <v>1613.05</v>
      </c>
      <c r="H41" s="4">
        <v>1.1100000000000001</v>
      </c>
    </row>
    <row r="42" spans="2:8">
      <c r="B42" s="1" t="s">
        <v>2530</v>
      </c>
      <c r="C42" s="14" t="s">
        <v>138</v>
      </c>
      <c r="D42" s="1" t="s">
        <v>150</v>
      </c>
      <c r="E42" s="1" t="s">
        <v>673</v>
      </c>
      <c r="F42" s="4">
        <v>140000</v>
      </c>
      <c r="G42" s="4">
        <v>1557.43</v>
      </c>
      <c r="H42" s="4">
        <v>1.07</v>
      </c>
    </row>
    <row r="43" spans="2:8">
      <c r="B43" s="1" t="s">
        <v>1067</v>
      </c>
      <c r="C43" s="14" t="s">
        <v>138</v>
      </c>
      <c r="D43" s="1" t="s">
        <v>163</v>
      </c>
      <c r="E43" s="1" t="s">
        <v>315</v>
      </c>
      <c r="F43" s="4">
        <v>57000</v>
      </c>
      <c r="G43" s="4">
        <v>1462.05</v>
      </c>
      <c r="H43" s="4">
        <v>1.01</v>
      </c>
    </row>
    <row r="44" spans="2:8">
      <c r="B44" s="1" t="s">
        <v>2239</v>
      </c>
      <c r="C44" s="14" t="s">
        <v>138</v>
      </c>
      <c r="D44" s="1" t="s">
        <v>150</v>
      </c>
      <c r="E44" s="1" t="s">
        <v>326</v>
      </c>
      <c r="F44" s="4">
        <v>29600</v>
      </c>
      <c r="G44" s="4">
        <v>1258.56</v>
      </c>
      <c r="H44" s="4">
        <v>0.87</v>
      </c>
    </row>
    <row r="45" spans="2:8">
      <c r="B45" s="1" t="s">
        <v>2507</v>
      </c>
      <c r="C45" s="14" t="s">
        <v>138</v>
      </c>
      <c r="D45" s="1" t="s">
        <v>150</v>
      </c>
      <c r="E45" s="1" t="s">
        <v>674</v>
      </c>
      <c r="F45" s="4">
        <v>125000</v>
      </c>
      <c r="G45" s="4">
        <v>628.80999999999995</v>
      </c>
      <c r="H45" s="4">
        <v>0.43</v>
      </c>
    </row>
    <row r="46" spans="2:8">
      <c r="B46" s="1" t="s">
        <v>675</v>
      </c>
      <c r="C46" s="14" t="s">
        <v>138</v>
      </c>
      <c r="D46" s="1" t="s">
        <v>187</v>
      </c>
      <c r="E46" s="1" t="s">
        <v>676</v>
      </c>
      <c r="F46" s="4">
        <v>677926</v>
      </c>
      <c r="G46" s="4">
        <v>582.67999999999995</v>
      </c>
      <c r="H46" s="4">
        <v>0.4</v>
      </c>
    </row>
    <row r="47" spans="2:8">
      <c r="B47" s="2" t="s">
        <v>216</v>
      </c>
      <c r="C47" s="15"/>
      <c r="D47" s="2"/>
      <c r="E47" s="2"/>
      <c r="F47" s="10"/>
      <c r="G47" s="10">
        <f>SUM(G13:G46)</f>
        <v>135257.5</v>
      </c>
      <c r="H47" s="10">
        <f>SUM(H13:H46)</f>
        <v>93.120000000000033</v>
      </c>
    </row>
    <row r="48" spans="2:8">
      <c r="B48" s="6" t="s">
        <v>102</v>
      </c>
      <c r="C48" s="7" t="s">
        <v>103</v>
      </c>
      <c r="D48" s="6" t="s">
        <v>104</v>
      </c>
      <c r="E48" s="6" t="s">
        <v>105</v>
      </c>
      <c r="F48" s="8" t="s">
        <v>106</v>
      </c>
      <c r="G48" s="8" t="s">
        <v>107</v>
      </c>
      <c r="H48" s="8" t="s">
        <v>108</v>
      </c>
    </row>
    <row r="49" spans="2:8">
      <c r="B49" s="2" t="s">
        <v>109</v>
      </c>
      <c r="C49" s="14"/>
    </row>
    <row r="50" spans="2:8">
      <c r="B50" s="2" t="s">
        <v>110</v>
      </c>
      <c r="C50" s="14"/>
    </row>
    <row r="51" spans="2:8">
      <c r="B51" s="2" t="s">
        <v>426</v>
      </c>
      <c r="C51" s="14"/>
    </row>
    <row r="52" spans="2:8">
      <c r="B52" s="1" t="s">
        <v>2519</v>
      </c>
      <c r="C52" s="14">
        <v>7.58</v>
      </c>
      <c r="D52" s="1" t="s">
        <v>117</v>
      </c>
      <c r="E52" s="1" t="s">
        <v>427</v>
      </c>
      <c r="F52" s="4">
        <v>52770</v>
      </c>
      <c r="G52" s="4">
        <v>14.86</v>
      </c>
      <c r="H52" s="4">
        <v>0.01</v>
      </c>
    </row>
    <row r="53" spans="2:8">
      <c r="B53" s="2" t="s">
        <v>118</v>
      </c>
      <c r="C53" s="9"/>
      <c r="D53" s="2"/>
      <c r="E53" s="2"/>
      <c r="F53" s="10"/>
      <c r="G53" s="10">
        <f>SUM(G48:G52)</f>
        <v>14.86</v>
      </c>
      <c r="H53" s="10">
        <f>SUM(H48:H52)</f>
        <v>0.01</v>
      </c>
    </row>
    <row r="54" spans="2:8">
      <c r="B54" s="2" t="s">
        <v>277</v>
      </c>
      <c r="C54" s="9"/>
      <c r="D54" s="2"/>
      <c r="E54" s="2"/>
      <c r="F54" s="10"/>
      <c r="G54" s="10">
        <v>10460.719999999999</v>
      </c>
      <c r="H54" s="10">
        <v>7.2</v>
      </c>
    </row>
    <row r="55" spans="2:8">
      <c r="B55" s="2" t="s">
        <v>125</v>
      </c>
      <c r="C55" s="9"/>
      <c r="D55" s="2"/>
      <c r="E55" s="2"/>
      <c r="F55" s="10"/>
      <c r="G55" s="10">
        <v>145733.07999999999</v>
      </c>
      <c r="H55" s="10">
        <v>100.32</v>
      </c>
    </row>
    <row r="56" spans="2:8">
      <c r="B56" s="2" t="s">
        <v>126</v>
      </c>
      <c r="C56" s="9"/>
      <c r="D56" s="2"/>
      <c r="E56" s="2"/>
      <c r="F56" s="10"/>
      <c r="G56" s="10">
        <v>-471.64674571997421</v>
      </c>
      <c r="H56" s="10">
        <v>-0.31999999999999318</v>
      </c>
    </row>
    <row r="57" spans="2:8">
      <c r="B57" s="2" t="s">
        <v>127</v>
      </c>
      <c r="C57" s="9"/>
      <c r="D57" s="2"/>
      <c r="E57" s="2"/>
      <c r="F57" s="10"/>
      <c r="G57" s="10">
        <v>145261.43325428001</v>
      </c>
      <c r="H57" s="10">
        <v>100</v>
      </c>
    </row>
    <row r="58" spans="2:8">
      <c r="B58" s="1" t="s">
        <v>128</v>
      </c>
    </row>
    <row r="59" spans="2:8">
      <c r="B59" s="1" t="s">
        <v>129</v>
      </c>
    </row>
    <row r="60" spans="2:8">
      <c r="B60" s="1" t="s">
        <v>130</v>
      </c>
      <c r="C60" s="13">
        <v>44895</v>
      </c>
    </row>
    <row r="61" spans="2:8" ht="25.5">
      <c r="B61" s="11" t="s">
        <v>131</v>
      </c>
      <c r="C61" s="5" t="s">
        <v>132</v>
      </c>
    </row>
    <row r="62" spans="2:8">
      <c r="B62" s="2"/>
    </row>
    <row r="63" spans="2:8">
      <c r="B63" s="2" t="s">
        <v>3261</v>
      </c>
      <c r="C63" s="5" t="s">
        <v>132</v>
      </c>
    </row>
    <row r="64" spans="2:8">
      <c r="B64" s="2" t="s">
        <v>3262</v>
      </c>
      <c r="C64" s="5" t="s">
        <v>132</v>
      </c>
    </row>
    <row r="65" spans="2:3">
      <c r="B65" s="2" t="s">
        <v>3263</v>
      </c>
      <c r="C65" s="5" t="s">
        <v>132</v>
      </c>
    </row>
    <row r="66" spans="2:3">
      <c r="B66" s="2" t="s">
        <v>677</v>
      </c>
      <c r="C66" s="9"/>
    </row>
    <row r="67" spans="2:3">
      <c r="B67" s="2" t="s">
        <v>678</v>
      </c>
      <c r="C67" s="9"/>
    </row>
    <row r="68" spans="2:3">
      <c r="B68" s="2" t="s">
        <v>679</v>
      </c>
      <c r="C68" s="9"/>
    </row>
    <row r="69" spans="2:3">
      <c r="B69" s="2" t="s">
        <v>680</v>
      </c>
      <c r="C69" s="9"/>
    </row>
    <row r="70" spans="2:3">
      <c r="B70" s="2" t="s">
        <v>681</v>
      </c>
      <c r="C70" s="9"/>
    </row>
    <row r="71" spans="2:3">
      <c r="B71" s="2" t="s">
        <v>682</v>
      </c>
      <c r="C71" s="9"/>
    </row>
    <row r="72" spans="2:3">
      <c r="B72" s="2" t="s">
        <v>683</v>
      </c>
      <c r="C72" s="9"/>
    </row>
    <row r="73" spans="2:3">
      <c r="B73" s="2" t="s">
        <v>684</v>
      </c>
      <c r="C73" s="9"/>
    </row>
    <row r="74" spans="2:3">
      <c r="B74" s="162" t="s">
        <v>3216</v>
      </c>
      <c r="C74" s="9"/>
    </row>
    <row r="75" spans="2:3">
      <c r="B75" s="162" t="s">
        <v>133</v>
      </c>
    </row>
    <row r="76" spans="2:3">
      <c r="B76" s="162" t="s">
        <v>134</v>
      </c>
    </row>
  </sheetData>
  <mergeCells count="3">
    <mergeCell ref="B1:E1"/>
    <mergeCell ref="C3:C7"/>
    <mergeCell ref="D3:D7"/>
  </mergeCells>
  <hyperlinks>
    <hyperlink ref="A1" location="Index!A1" display="Index" xr:uid="{227C44D2-2207-4E84-8AB9-D98A5F3DB0EE}"/>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21C1-95C6-46D1-B31E-B05C4E756C20}">
  <dimension ref="A1:I63"/>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42578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82" style="1" bestFit="1" customWidth="1"/>
    <col min="259" max="259" width="13.140625" style="1" bestFit="1" customWidth="1"/>
    <col min="260" max="260" width="29.7109375" style="1" bestFit="1" customWidth="1"/>
    <col min="261" max="261" width="13.42578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82" style="1" bestFit="1" customWidth="1"/>
    <col min="515" max="515" width="13.140625" style="1" bestFit="1" customWidth="1"/>
    <col min="516" max="516" width="29.7109375" style="1" bestFit="1" customWidth="1"/>
    <col min="517" max="517" width="13.42578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82" style="1" bestFit="1" customWidth="1"/>
    <col min="771" max="771" width="13.140625" style="1" bestFit="1" customWidth="1"/>
    <col min="772" max="772" width="29.7109375" style="1" bestFit="1" customWidth="1"/>
    <col min="773" max="773" width="13.42578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82" style="1" bestFit="1" customWidth="1"/>
    <col min="1027" max="1027" width="13.140625" style="1" bestFit="1" customWidth="1"/>
    <col min="1028" max="1028" width="29.7109375" style="1" bestFit="1" customWidth="1"/>
    <col min="1029" max="1029" width="13.42578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82" style="1" bestFit="1" customWidth="1"/>
    <col min="1283" max="1283" width="13.140625" style="1" bestFit="1" customWidth="1"/>
    <col min="1284" max="1284" width="29.7109375" style="1" bestFit="1" customWidth="1"/>
    <col min="1285" max="1285" width="13.42578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82" style="1" bestFit="1" customWidth="1"/>
    <col min="1539" max="1539" width="13.140625" style="1" bestFit="1" customWidth="1"/>
    <col min="1540" max="1540" width="29.7109375" style="1" bestFit="1" customWidth="1"/>
    <col min="1541" max="1541" width="13.42578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82" style="1" bestFit="1" customWidth="1"/>
    <col min="1795" max="1795" width="13.140625" style="1" bestFit="1" customWidth="1"/>
    <col min="1796" max="1796" width="29.7109375" style="1" bestFit="1" customWidth="1"/>
    <col min="1797" max="1797" width="13.42578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82" style="1" bestFit="1" customWidth="1"/>
    <col min="2051" max="2051" width="13.140625" style="1" bestFit="1" customWidth="1"/>
    <col min="2052" max="2052" width="29.7109375" style="1" bestFit="1" customWidth="1"/>
    <col min="2053" max="2053" width="13.42578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82" style="1" bestFit="1" customWidth="1"/>
    <col min="2307" max="2307" width="13.140625" style="1" bestFit="1" customWidth="1"/>
    <col min="2308" max="2308" width="29.7109375" style="1" bestFit="1" customWidth="1"/>
    <col min="2309" max="2309" width="13.42578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82" style="1" bestFit="1" customWidth="1"/>
    <col min="2563" max="2563" width="13.140625" style="1" bestFit="1" customWidth="1"/>
    <col min="2564" max="2564" width="29.7109375" style="1" bestFit="1" customWidth="1"/>
    <col min="2565" max="2565" width="13.42578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82" style="1" bestFit="1" customWidth="1"/>
    <col min="2819" max="2819" width="13.140625" style="1" bestFit="1" customWidth="1"/>
    <col min="2820" max="2820" width="29.7109375" style="1" bestFit="1" customWidth="1"/>
    <col min="2821" max="2821" width="13.42578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82" style="1" bestFit="1" customWidth="1"/>
    <col min="3075" max="3075" width="13.140625" style="1" bestFit="1" customWidth="1"/>
    <col min="3076" max="3076" width="29.7109375" style="1" bestFit="1" customWidth="1"/>
    <col min="3077" max="3077" width="13.42578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82" style="1" bestFit="1" customWidth="1"/>
    <col min="3331" max="3331" width="13.140625" style="1" bestFit="1" customWidth="1"/>
    <col min="3332" max="3332" width="29.7109375" style="1" bestFit="1" customWidth="1"/>
    <col min="3333" max="3333" width="13.42578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82" style="1" bestFit="1" customWidth="1"/>
    <col min="3587" max="3587" width="13.140625" style="1" bestFit="1" customWidth="1"/>
    <col min="3588" max="3588" width="29.7109375" style="1" bestFit="1" customWidth="1"/>
    <col min="3589" max="3589" width="13.42578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82" style="1" bestFit="1" customWidth="1"/>
    <col min="3843" max="3843" width="13.140625" style="1" bestFit="1" customWidth="1"/>
    <col min="3844" max="3844" width="29.7109375" style="1" bestFit="1" customWidth="1"/>
    <col min="3845" max="3845" width="13.42578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82" style="1" bestFit="1" customWidth="1"/>
    <col min="4099" max="4099" width="13.140625" style="1" bestFit="1" customWidth="1"/>
    <col min="4100" max="4100" width="29.7109375" style="1" bestFit="1" customWidth="1"/>
    <col min="4101" max="4101" width="13.42578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82" style="1" bestFit="1" customWidth="1"/>
    <col min="4355" max="4355" width="13.140625" style="1" bestFit="1" customWidth="1"/>
    <col min="4356" max="4356" width="29.7109375" style="1" bestFit="1" customWidth="1"/>
    <col min="4357" max="4357" width="13.42578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82" style="1" bestFit="1" customWidth="1"/>
    <col min="4611" max="4611" width="13.140625" style="1" bestFit="1" customWidth="1"/>
    <col min="4612" max="4612" width="29.7109375" style="1" bestFit="1" customWidth="1"/>
    <col min="4613" max="4613" width="13.42578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82" style="1" bestFit="1" customWidth="1"/>
    <col min="4867" max="4867" width="13.140625" style="1" bestFit="1" customWidth="1"/>
    <col min="4868" max="4868" width="29.7109375" style="1" bestFit="1" customWidth="1"/>
    <col min="4869" max="4869" width="13.42578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82" style="1" bestFit="1" customWidth="1"/>
    <col min="5123" max="5123" width="13.140625" style="1" bestFit="1" customWidth="1"/>
    <col min="5124" max="5124" width="29.7109375" style="1" bestFit="1" customWidth="1"/>
    <col min="5125" max="5125" width="13.42578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82" style="1" bestFit="1" customWidth="1"/>
    <col min="5379" max="5379" width="13.140625" style="1" bestFit="1" customWidth="1"/>
    <col min="5380" max="5380" width="29.7109375" style="1" bestFit="1" customWidth="1"/>
    <col min="5381" max="5381" width="13.42578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82" style="1" bestFit="1" customWidth="1"/>
    <col min="5635" max="5635" width="13.140625" style="1" bestFit="1" customWidth="1"/>
    <col min="5636" max="5636" width="29.7109375" style="1" bestFit="1" customWidth="1"/>
    <col min="5637" max="5637" width="13.42578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82" style="1" bestFit="1" customWidth="1"/>
    <col min="5891" max="5891" width="13.140625" style="1" bestFit="1" customWidth="1"/>
    <col min="5892" max="5892" width="29.7109375" style="1" bestFit="1" customWidth="1"/>
    <col min="5893" max="5893" width="13.42578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82" style="1" bestFit="1" customWidth="1"/>
    <col min="6147" max="6147" width="13.140625" style="1" bestFit="1" customWidth="1"/>
    <col min="6148" max="6148" width="29.7109375" style="1" bestFit="1" customWidth="1"/>
    <col min="6149" max="6149" width="13.42578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82" style="1" bestFit="1" customWidth="1"/>
    <col min="6403" max="6403" width="13.140625" style="1" bestFit="1" customWidth="1"/>
    <col min="6404" max="6404" width="29.7109375" style="1" bestFit="1" customWidth="1"/>
    <col min="6405" max="6405" width="13.42578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82" style="1" bestFit="1" customWidth="1"/>
    <col min="6659" max="6659" width="13.140625" style="1" bestFit="1" customWidth="1"/>
    <col min="6660" max="6660" width="29.7109375" style="1" bestFit="1" customWidth="1"/>
    <col min="6661" max="6661" width="13.42578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82" style="1" bestFit="1" customWidth="1"/>
    <col min="6915" max="6915" width="13.140625" style="1" bestFit="1" customWidth="1"/>
    <col min="6916" max="6916" width="29.7109375" style="1" bestFit="1" customWidth="1"/>
    <col min="6917" max="6917" width="13.42578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82" style="1" bestFit="1" customWidth="1"/>
    <col min="7171" max="7171" width="13.140625" style="1" bestFit="1" customWidth="1"/>
    <col min="7172" max="7172" width="29.7109375" style="1" bestFit="1" customWidth="1"/>
    <col min="7173" max="7173" width="13.42578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82" style="1" bestFit="1" customWidth="1"/>
    <col min="7427" max="7427" width="13.140625" style="1" bestFit="1" customWidth="1"/>
    <col min="7428" max="7428" width="29.7109375" style="1" bestFit="1" customWidth="1"/>
    <col min="7429" max="7429" width="13.42578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82" style="1" bestFit="1" customWidth="1"/>
    <col min="7683" max="7683" width="13.140625" style="1" bestFit="1" customWidth="1"/>
    <col min="7684" max="7684" width="29.7109375" style="1" bestFit="1" customWidth="1"/>
    <col min="7685" max="7685" width="13.42578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82" style="1" bestFit="1" customWidth="1"/>
    <col min="7939" max="7939" width="13.140625" style="1" bestFit="1" customWidth="1"/>
    <col min="7940" max="7940" width="29.7109375" style="1" bestFit="1" customWidth="1"/>
    <col min="7941" max="7941" width="13.42578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82" style="1" bestFit="1" customWidth="1"/>
    <col min="8195" max="8195" width="13.140625" style="1" bestFit="1" customWidth="1"/>
    <col min="8196" max="8196" width="29.7109375" style="1" bestFit="1" customWidth="1"/>
    <col min="8197" max="8197" width="13.42578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82" style="1" bestFit="1" customWidth="1"/>
    <col min="8451" max="8451" width="13.140625" style="1" bestFit="1" customWidth="1"/>
    <col min="8452" max="8452" width="29.7109375" style="1" bestFit="1" customWidth="1"/>
    <col min="8453" max="8453" width="13.42578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82" style="1" bestFit="1" customWidth="1"/>
    <col min="8707" max="8707" width="13.140625" style="1" bestFit="1" customWidth="1"/>
    <col min="8708" max="8708" width="29.7109375" style="1" bestFit="1" customWidth="1"/>
    <col min="8709" max="8709" width="13.42578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82" style="1" bestFit="1" customWidth="1"/>
    <col min="8963" max="8963" width="13.140625" style="1" bestFit="1" customWidth="1"/>
    <col min="8964" max="8964" width="29.7109375" style="1" bestFit="1" customWidth="1"/>
    <col min="8965" max="8965" width="13.42578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82" style="1" bestFit="1" customWidth="1"/>
    <col min="9219" max="9219" width="13.140625" style="1" bestFit="1" customWidth="1"/>
    <col min="9220" max="9220" width="29.7109375" style="1" bestFit="1" customWidth="1"/>
    <col min="9221" max="9221" width="13.42578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82" style="1" bestFit="1" customWidth="1"/>
    <col min="9475" max="9475" width="13.140625" style="1" bestFit="1" customWidth="1"/>
    <col min="9476" max="9476" width="29.7109375" style="1" bestFit="1" customWidth="1"/>
    <col min="9477" max="9477" width="13.42578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82" style="1" bestFit="1" customWidth="1"/>
    <col min="9731" max="9731" width="13.140625" style="1" bestFit="1" customWidth="1"/>
    <col min="9732" max="9732" width="29.7109375" style="1" bestFit="1" customWidth="1"/>
    <col min="9733" max="9733" width="13.42578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82" style="1" bestFit="1" customWidth="1"/>
    <col min="9987" max="9987" width="13.140625" style="1" bestFit="1" customWidth="1"/>
    <col min="9988" max="9988" width="29.7109375" style="1" bestFit="1" customWidth="1"/>
    <col min="9989" max="9989" width="13.42578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82" style="1" bestFit="1" customWidth="1"/>
    <col min="10243" max="10243" width="13.140625" style="1" bestFit="1" customWidth="1"/>
    <col min="10244" max="10244" width="29.7109375" style="1" bestFit="1" customWidth="1"/>
    <col min="10245" max="10245" width="13.42578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82" style="1" bestFit="1" customWidth="1"/>
    <col min="10499" max="10499" width="13.140625" style="1" bestFit="1" customWidth="1"/>
    <col min="10500" max="10500" width="29.7109375" style="1" bestFit="1" customWidth="1"/>
    <col min="10501" max="10501" width="13.42578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82" style="1" bestFit="1" customWidth="1"/>
    <col min="10755" max="10755" width="13.140625" style="1" bestFit="1" customWidth="1"/>
    <col min="10756" max="10756" width="29.7109375" style="1" bestFit="1" customWidth="1"/>
    <col min="10757" max="10757" width="13.42578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82" style="1" bestFit="1" customWidth="1"/>
    <col min="11011" max="11011" width="13.140625" style="1" bestFit="1" customWidth="1"/>
    <col min="11012" max="11012" width="29.7109375" style="1" bestFit="1" customWidth="1"/>
    <col min="11013" max="11013" width="13.42578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82" style="1" bestFit="1" customWidth="1"/>
    <col min="11267" max="11267" width="13.140625" style="1" bestFit="1" customWidth="1"/>
    <col min="11268" max="11268" width="29.7109375" style="1" bestFit="1" customWidth="1"/>
    <col min="11269" max="11269" width="13.42578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82" style="1" bestFit="1" customWidth="1"/>
    <col min="11523" max="11523" width="13.140625" style="1" bestFit="1" customWidth="1"/>
    <col min="11524" max="11524" width="29.7109375" style="1" bestFit="1" customWidth="1"/>
    <col min="11525" max="11525" width="13.42578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82" style="1" bestFit="1" customWidth="1"/>
    <col min="11779" max="11779" width="13.140625" style="1" bestFit="1" customWidth="1"/>
    <col min="11780" max="11780" width="29.7109375" style="1" bestFit="1" customWidth="1"/>
    <col min="11781" max="11781" width="13.42578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82" style="1" bestFit="1" customWidth="1"/>
    <col min="12035" max="12035" width="13.140625" style="1" bestFit="1" customWidth="1"/>
    <col min="12036" max="12036" width="29.7109375" style="1" bestFit="1" customWidth="1"/>
    <col min="12037" max="12037" width="13.42578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82" style="1" bestFit="1" customWidth="1"/>
    <col min="12291" max="12291" width="13.140625" style="1" bestFit="1" customWidth="1"/>
    <col min="12292" max="12292" width="29.7109375" style="1" bestFit="1" customWidth="1"/>
    <col min="12293" max="12293" width="13.42578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82" style="1" bestFit="1" customWidth="1"/>
    <col min="12547" max="12547" width="13.140625" style="1" bestFit="1" customWidth="1"/>
    <col min="12548" max="12548" width="29.7109375" style="1" bestFit="1" customWidth="1"/>
    <col min="12549" max="12549" width="13.42578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82" style="1" bestFit="1" customWidth="1"/>
    <col min="12803" max="12803" width="13.140625" style="1" bestFit="1" customWidth="1"/>
    <col min="12804" max="12804" width="29.7109375" style="1" bestFit="1" customWidth="1"/>
    <col min="12805" max="12805" width="13.42578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82" style="1" bestFit="1" customWidth="1"/>
    <col min="13059" max="13059" width="13.140625" style="1" bestFit="1" customWidth="1"/>
    <col min="13060" max="13060" width="29.7109375" style="1" bestFit="1" customWidth="1"/>
    <col min="13061" max="13061" width="13.42578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82" style="1" bestFit="1" customWidth="1"/>
    <col min="13315" max="13315" width="13.140625" style="1" bestFit="1" customWidth="1"/>
    <col min="13316" max="13316" width="29.7109375" style="1" bestFit="1" customWidth="1"/>
    <col min="13317" max="13317" width="13.42578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82" style="1" bestFit="1" customWidth="1"/>
    <col min="13571" max="13571" width="13.140625" style="1" bestFit="1" customWidth="1"/>
    <col min="13572" max="13572" width="29.7109375" style="1" bestFit="1" customWidth="1"/>
    <col min="13573" max="13573" width="13.42578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82" style="1" bestFit="1" customWidth="1"/>
    <col min="13827" max="13827" width="13.140625" style="1" bestFit="1" customWidth="1"/>
    <col min="13828" max="13828" width="29.7109375" style="1" bestFit="1" customWidth="1"/>
    <col min="13829" max="13829" width="13.42578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82" style="1" bestFit="1" customWidth="1"/>
    <col min="14083" max="14083" width="13.140625" style="1" bestFit="1" customWidth="1"/>
    <col min="14084" max="14084" width="29.7109375" style="1" bestFit="1" customWidth="1"/>
    <col min="14085" max="14085" width="13.42578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82" style="1" bestFit="1" customWidth="1"/>
    <col min="14339" max="14339" width="13.140625" style="1" bestFit="1" customWidth="1"/>
    <col min="14340" max="14340" width="29.7109375" style="1" bestFit="1" customWidth="1"/>
    <col min="14341" max="14341" width="13.42578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82" style="1" bestFit="1" customWidth="1"/>
    <col min="14595" max="14595" width="13.140625" style="1" bestFit="1" customWidth="1"/>
    <col min="14596" max="14596" width="29.7109375" style="1" bestFit="1" customWidth="1"/>
    <col min="14597" max="14597" width="13.42578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82" style="1" bestFit="1" customWidth="1"/>
    <col min="14851" max="14851" width="13.140625" style="1" bestFit="1" customWidth="1"/>
    <col min="14852" max="14852" width="29.7109375" style="1" bestFit="1" customWidth="1"/>
    <col min="14853" max="14853" width="13.42578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82" style="1" bestFit="1" customWidth="1"/>
    <col min="15107" max="15107" width="13.140625" style="1" bestFit="1" customWidth="1"/>
    <col min="15108" max="15108" width="29.7109375" style="1" bestFit="1" customWidth="1"/>
    <col min="15109" max="15109" width="13.42578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82" style="1" bestFit="1" customWidth="1"/>
    <col min="15363" max="15363" width="13.140625" style="1" bestFit="1" customWidth="1"/>
    <col min="15364" max="15364" width="29.7109375" style="1" bestFit="1" customWidth="1"/>
    <col min="15365" max="15365" width="13.42578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82" style="1" bestFit="1" customWidth="1"/>
    <col min="15619" max="15619" width="13.140625" style="1" bestFit="1" customWidth="1"/>
    <col min="15620" max="15620" width="29.7109375" style="1" bestFit="1" customWidth="1"/>
    <col min="15621" max="15621" width="13.42578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82" style="1" bestFit="1" customWidth="1"/>
    <col min="15875" max="15875" width="13.140625" style="1" bestFit="1" customWidth="1"/>
    <col min="15876" max="15876" width="29.7109375" style="1" bestFit="1" customWidth="1"/>
    <col min="15877" max="15877" width="13.42578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82" style="1" bestFit="1" customWidth="1"/>
    <col min="16131" max="16131" width="13.140625" style="1" bestFit="1" customWidth="1"/>
    <col min="16132" max="16132" width="29.7109375" style="1" bestFit="1" customWidth="1"/>
    <col min="16133" max="16133" width="13.42578125" style="1" bestFit="1" customWidth="1"/>
    <col min="16134" max="16134" width="10.28515625" style="1" bestFit="1" customWidth="1"/>
    <col min="16135" max="16135" width="18.140625" style="1" bestFit="1" customWidth="1"/>
    <col min="16136" max="16384" width="9.140625" style="1"/>
  </cols>
  <sheetData>
    <row r="1" spans="1:9">
      <c r="A1" s="3" t="s">
        <v>0</v>
      </c>
      <c r="B1" s="390" t="s">
        <v>59</v>
      </c>
      <c r="C1" s="390"/>
      <c r="D1" s="390"/>
      <c r="E1" s="390"/>
    </row>
    <row r="2" spans="1:9" ht="13.5" thickBot="1"/>
    <row r="3" spans="1:9" s="16" customFormat="1" ht="15">
      <c r="B3" s="23" t="s">
        <v>2681</v>
      </c>
      <c r="C3" s="391"/>
      <c r="D3" s="394"/>
      <c r="F3" s="17"/>
      <c r="G3" s="17"/>
      <c r="H3" s="17"/>
    </row>
    <row r="4" spans="1:9" s="16" customFormat="1" ht="15">
      <c r="B4" s="24" t="s">
        <v>2682</v>
      </c>
      <c r="C4" s="392"/>
      <c r="D4" s="395"/>
      <c r="F4" s="17"/>
      <c r="G4" s="17"/>
      <c r="H4" s="17"/>
    </row>
    <row r="5" spans="1:9" s="16" customFormat="1" ht="15">
      <c r="B5" s="24" t="s">
        <v>1081</v>
      </c>
      <c r="C5" s="392"/>
      <c r="D5" s="395"/>
      <c r="F5" s="17"/>
      <c r="G5" s="17"/>
      <c r="H5" s="17"/>
    </row>
    <row r="6" spans="1:9" s="16" customFormat="1" ht="15">
      <c r="B6" s="81" t="s">
        <v>2642</v>
      </c>
      <c r="C6" s="392"/>
      <c r="D6" s="395"/>
      <c r="F6" s="17"/>
      <c r="G6" s="17"/>
      <c r="H6" s="17"/>
    </row>
    <row r="7" spans="1:9" s="16" customFormat="1" ht="30.75" thickBot="1">
      <c r="B7" s="82" t="s">
        <v>2683</v>
      </c>
      <c r="C7" s="393"/>
      <c r="D7" s="396"/>
      <c r="F7" s="17"/>
      <c r="G7" s="17"/>
      <c r="H7" s="17"/>
    </row>
    <row r="8" spans="1:9" s="16" customFormat="1">
      <c r="C8" s="19" t="s">
        <v>1079</v>
      </c>
      <c r="D8" s="19" t="s">
        <v>1078</v>
      </c>
      <c r="F8" s="17"/>
      <c r="G8" s="17"/>
      <c r="H8" s="17"/>
    </row>
    <row r="11" spans="1:9">
      <c r="B11" s="1" t="s">
        <v>101</v>
      </c>
    </row>
    <row r="13" spans="1:9">
      <c r="B13" s="6" t="s">
        <v>102</v>
      </c>
      <c r="C13" s="7" t="s">
        <v>103</v>
      </c>
      <c r="D13" s="6" t="s">
        <v>135</v>
      </c>
      <c r="E13" s="6" t="s">
        <v>105</v>
      </c>
      <c r="F13" s="8" t="s">
        <v>106</v>
      </c>
      <c r="G13" s="8" t="s">
        <v>107</v>
      </c>
      <c r="H13" s="8" t="s">
        <v>108</v>
      </c>
      <c r="I13" s="2" t="s">
        <v>136</v>
      </c>
    </row>
    <row r="14" spans="1:9">
      <c r="B14" s="2" t="s">
        <v>137</v>
      </c>
      <c r="C14" s="14"/>
    </row>
    <row r="15" spans="1:9">
      <c r="B15" s="2" t="s">
        <v>110</v>
      </c>
      <c r="C15" s="14"/>
    </row>
    <row r="16" spans="1:9">
      <c r="B16" s="1" t="s">
        <v>2220</v>
      </c>
      <c r="C16" s="14" t="s">
        <v>138</v>
      </c>
      <c r="D16" s="1" t="s">
        <v>174</v>
      </c>
      <c r="E16" s="1" t="s">
        <v>295</v>
      </c>
      <c r="F16" s="4">
        <v>952100</v>
      </c>
      <c r="G16" s="4">
        <v>9959.44</v>
      </c>
      <c r="H16" s="4">
        <v>18.61</v>
      </c>
    </row>
    <row r="17" spans="2:8">
      <c r="B17" s="1" t="s">
        <v>2249</v>
      </c>
      <c r="C17" s="14" t="s">
        <v>138</v>
      </c>
      <c r="D17" s="1" t="s">
        <v>174</v>
      </c>
      <c r="E17" s="1" t="s">
        <v>520</v>
      </c>
      <c r="F17" s="4">
        <v>605000</v>
      </c>
      <c r="G17" s="4">
        <v>6894.88</v>
      </c>
      <c r="H17" s="4">
        <v>12.89</v>
      </c>
    </row>
    <row r="18" spans="2:8">
      <c r="B18" s="1" t="s">
        <v>2169</v>
      </c>
      <c r="C18" s="14" t="s">
        <v>138</v>
      </c>
      <c r="D18" s="1" t="s">
        <v>174</v>
      </c>
      <c r="E18" s="1" t="s">
        <v>175</v>
      </c>
      <c r="F18" s="4">
        <v>86200</v>
      </c>
      <c r="G18" s="4">
        <v>3867.92</v>
      </c>
      <c r="H18" s="4">
        <v>7.23</v>
      </c>
    </row>
    <row r="19" spans="2:8">
      <c r="B19" s="1" t="s">
        <v>2458</v>
      </c>
      <c r="C19" s="14" t="s">
        <v>138</v>
      </c>
      <c r="D19" s="1" t="s">
        <v>174</v>
      </c>
      <c r="E19" s="1" t="s">
        <v>194</v>
      </c>
      <c r="F19" s="4">
        <v>103049</v>
      </c>
      <c r="G19" s="4">
        <v>3219.46</v>
      </c>
      <c r="H19" s="4">
        <v>6.02</v>
      </c>
    </row>
    <row r="20" spans="2:8">
      <c r="B20" s="1" t="s">
        <v>2159</v>
      </c>
      <c r="C20" s="14" t="s">
        <v>138</v>
      </c>
      <c r="D20" s="1" t="s">
        <v>233</v>
      </c>
      <c r="E20" s="1" t="s">
        <v>524</v>
      </c>
      <c r="F20" s="4">
        <v>66800</v>
      </c>
      <c r="G20" s="4">
        <v>3157.24</v>
      </c>
      <c r="H20" s="4">
        <v>5.9</v>
      </c>
    </row>
    <row r="21" spans="2:8">
      <c r="B21" s="1" t="s">
        <v>2227</v>
      </c>
      <c r="C21" s="14" t="s">
        <v>138</v>
      </c>
      <c r="D21" s="1" t="s">
        <v>174</v>
      </c>
      <c r="E21" s="1" t="s">
        <v>606</v>
      </c>
      <c r="F21" s="4">
        <v>400340</v>
      </c>
      <c r="G21" s="4">
        <v>3067</v>
      </c>
      <c r="H21" s="4">
        <v>5.73</v>
      </c>
    </row>
    <row r="22" spans="2:8">
      <c r="B22" s="1" t="s">
        <v>2452</v>
      </c>
      <c r="C22" s="14" t="s">
        <v>138</v>
      </c>
      <c r="D22" s="1" t="s">
        <v>233</v>
      </c>
      <c r="E22" s="1" t="s">
        <v>474</v>
      </c>
      <c r="F22" s="4">
        <v>955100</v>
      </c>
      <c r="G22" s="4">
        <v>2770.75</v>
      </c>
      <c r="H22" s="4">
        <v>5.18</v>
      </c>
    </row>
    <row r="23" spans="2:8">
      <c r="B23" s="1" t="s">
        <v>2449</v>
      </c>
      <c r="C23" s="14" t="s">
        <v>138</v>
      </c>
      <c r="D23" s="1" t="s">
        <v>174</v>
      </c>
      <c r="E23" s="1" t="s">
        <v>578</v>
      </c>
      <c r="F23" s="4">
        <v>317452</v>
      </c>
      <c r="G23" s="4">
        <v>2755.48</v>
      </c>
      <c r="H23" s="4">
        <v>5.15</v>
      </c>
    </row>
    <row r="24" spans="2:8">
      <c r="B24" s="1" t="s">
        <v>2394</v>
      </c>
      <c r="C24" s="14" t="s">
        <v>138</v>
      </c>
      <c r="D24" s="1" t="s">
        <v>174</v>
      </c>
      <c r="E24" s="1" t="s">
        <v>201</v>
      </c>
      <c r="F24" s="4">
        <v>56775</v>
      </c>
      <c r="G24" s="4">
        <v>1933.02</v>
      </c>
      <c r="H24" s="4">
        <v>3.61</v>
      </c>
    </row>
    <row r="25" spans="2:8">
      <c r="B25" s="1" t="s">
        <v>2469</v>
      </c>
      <c r="C25" s="14" t="s">
        <v>138</v>
      </c>
      <c r="D25" s="1" t="s">
        <v>233</v>
      </c>
      <c r="E25" s="1" t="s">
        <v>238</v>
      </c>
      <c r="F25" s="4">
        <v>539121</v>
      </c>
      <c r="G25" s="4">
        <v>1594.99</v>
      </c>
      <c r="H25" s="4">
        <v>2.98</v>
      </c>
    </row>
    <row r="26" spans="2:8">
      <c r="B26" s="1" t="s">
        <v>2531</v>
      </c>
      <c r="C26" s="14" t="s">
        <v>138</v>
      </c>
      <c r="D26" s="1" t="s">
        <v>174</v>
      </c>
      <c r="E26" s="1" t="s">
        <v>652</v>
      </c>
      <c r="F26" s="4">
        <v>471283</v>
      </c>
      <c r="G26" s="4">
        <v>1343.39</v>
      </c>
      <c r="H26" s="4">
        <v>2.5099999999999998</v>
      </c>
    </row>
    <row r="27" spans="2:8">
      <c r="B27" s="1" t="s">
        <v>2155</v>
      </c>
      <c r="C27" s="14" t="s">
        <v>138</v>
      </c>
      <c r="D27" s="1" t="s">
        <v>174</v>
      </c>
      <c r="E27" s="1" t="s">
        <v>424</v>
      </c>
      <c r="F27" s="4">
        <v>255000</v>
      </c>
      <c r="G27" s="4">
        <v>1191.74</v>
      </c>
      <c r="H27" s="4">
        <v>2.23</v>
      </c>
    </row>
    <row r="28" spans="2:8">
      <c r="B28" s="1" t="s">
        <v>2532</v>
      </c>
      <c r="C28" s="14" t="s">
        <v>138</v>
      </c>
      <c r="D28" s="1" t="s">
        <v>174</v>
      </c>
      <c r="E28" s="1" t="s">
        <v>653</v>
      </c>
      <c r="F28" s="4">
        <v>276851</v>
      </c>
      <c r="G28" s="4">
        <v>1100.9000000000001</v>
      </c>
      <c r="H28" s="4">
        <v>2.06</v>
      </c>
    </row>
    <row r="29" spans="2:8">
      <c r="B29" s="1" t="s">
        <v>2533</v>
      </c>
      <c r="C29" s="14" t="s">
        <v>138</v>
      </c>
      <c r="D29" s="1" t="s">
        <v>233</v>
      </c>
      <c r="E29" s="1" t="s">
        <v>654</v>
      </c>
      <c r="F29" s="4">
        <v>72651</v>
      </c>
      <c r="G29" s="4">
        <v>1087.9100000000001</v>
      </c>
      <c r="H29" s="4">
        <v>2.0299999999999998</v>
      </c>
    </row>
    <row r="30" spans="2:8">
      <c r="B30" s="1" t="s">
        <v>1040</v>
      </c>
      <c r="C30" s="14" t="s">
        <v>138</v>
      </c>
      <c r="D30" s="1" t="s">
        <v>174</v>
      </c>
      <c r="E30" s="1" t="s">
        <v>329</v>
      </c>
      <c r="F30" s="4">
        <v>26000</v>
      </c>
      <c r="G30" s="4">
        <v>1082.6400000000001</v>
      </c>
      <c r="H30" s="4">
        <v>2.02</v>
      </c>
    </row>
    <row r="31" spans="2:8">
      <c r="B31" s="1" t="s">
        <v>2238</v>
      </c>
      <c r="C31" s="14" t="s">
        <v>138</v>
      </c>
      <c r="D31" s="1" t="s">
        <v>174</v>
      </c>
      <c r="E31" s="1" t="s">
        <v>655</v>
      </c>
      <c r="F31" s="4">
        <v>5100</v>
      </c>
      <c r="G31" s="4">
        <v>1032.1300000000001</v>
      </c>
      <c r="H31" s="4">
        <v>1.93</v>
      </c>
    </row>
    <row r="32" spans="2:8">
      <c r="B32" s="1" t="s">
        <v>2534</v>
      </c>
      <c r="C32" s="14" t="s">
        <v>138</v>
      </c>
      <c r="D32" s="1" t="s">
        <v>233</v>
      </c>
      <c r="E32" s="1" t="s">
        <v>656</v>
      </c>
      <c r="F32" s="4">
        <v>124676</v>
      </c>
      <c r="G32" s="4">
        <v>925.97</v>
      </c>
      <c r="H32" s="4">
        <v>1.73</v>
      </c>
    </row>
    <row r="33" spans="2:8">
      <c r="B33" s="1" t="s">
        <v>2510</v>
      </c>
      <c r="C33" s="14" t="s">
        <v>138</v>
      </c>
      <c r="D33" s="1" t="s">
        <v>174</v>
      </c>
      <c r="E33" s="1" t="s">
        <v>634</v>
      </c>
      <c r="F33" s="4">
        <v>47662</v>
      </c>
      <c r="G33" s="4">
        <v>848.22</v>
      </c>
      <c r="H33" s="4">
        <v>1.59</v>
      </c>
    </row>
    <row r="34" spans="2:8">
      <c r="B34" s="1" t="s">
        <v>2447</v>
      </c>
      <c r="C34" s="14" t="s">
        <v>138</v>
      </c>
      <c r="D34" s="1" t="s">
        <v>174</v>
      </c>
      <c r="E34" s="1" t="s">
        <v>592</v>
      </c>
      <c r="F34" s="4">
        <v>38000</v>
      </c>
      <c r="G34" s="4">
        <v>766.92</v>
      </c>
      <c r="H34" s="4">
        <v>1.43</v>
      </c>
    </row>
    <row r="35" spans="2:8">
      <c r="B35" s="1" t="s">
        <v>2192</v>
      </c>
      <c r="C35" s="14" t="s">
        <v>138</v>
      </c>
      <c r="D35" s="1" t="s">
        <v>174</v>
      </c>
      <c r="E35" s="1" t="s">
        <v>657</v>
      </c>
      <c r="F35" s="4">
        <v>167000</v>
      </c>
      <c r="G35" s="4">
        <v>719.27</v>
      </c>
      <c r="H35" s="4">
        <v>1.34</v>
      </c>
    </row>
    <row r="36" spans="2:8">
      <c r="B36" s="1" t="s">
        <v>2441</v>
      </c>
      <c r="C36" s="14" t="s">
        <v>138</v>
      </c>
      <c r="D36" s="1" t="s">
        <v>174</v>
      </c>
      <c r="E36" s="1" t="s">
        <v>595</v>
      </c>
      <c r="F36" s="4">
        <v>58129</v>
      </c>
      <c r="G36" s="4">
        <v>714.11</v>
      </c>
      <c r="H36" s="4">
        <v>1.33</v>
      </c>
    </row>
    <row r="37" spans="2:8">
      <c r="B37" s="1" t="s">
        <v>2193</v>
      </c>
      <c r="C37" s="14" t="s">
        <v>138</v>
      </c>
      <c r="D37" s="1" t="s">
        <v>174</v>
      </c>
      <c r="E37" s="1" t="s">
        <v>658</v>
      </c>
      <c r="F37" s="4">
        <v>35000</v>
      </c>
      <c r="G37" s="4">
        <v>580.97</v>
      </c>
      <c r="H37" s="4">
        <v>1.0900000000000001</v>
      </c>
    </row>
    <row r="38" spans="2:8">
      <c r="B38" s="1" t="s">
        <v>2535</v>
      </c>
      <c r="C38" s="14" t="s">
        <v>138</v>
      </c>
      <c r="D38" s="1" t="s">
        <v>174</v>
      </c>
      <c r="E38" s="1" t="s">
        <v>659</v>
      </c>
      <c r="F38" s="4">
        <v>29588</v>
      </c>
      <c r="G38" s="4">
        <v>395.64</v>
      </c>
      <c r="H38" s="4">
        <v>0.74</v>
      </c>
    </row>
    <row r="39" spans="2:8">
      <c r="B39" s="1" t="s">
        <v>2536</v>
      </c>
      <c r="C39" s="14" t="s">
        <v>138</v>
      </c>
      <c r="D39" s="1" t="s">
        <v>174</v>
      </c>
      <c r="E39" s="1" t="s">
        <v>213</v>
      </c>
      <c r="F39" s="4">
        <v>5500</v>
      </c>
      <c r="G39" s="4">
        <v>314.14</v>
      </c>
      <c r="H39" s="4">
        <v>0.59</v>
      </c>
    </row>
    <row r="40" spans="2:8">
      <c r="B40" s="2" t="s">
        <v>216</v>
      </c>
      <c r="C40" s="9"/>
      <c r="D40" s="2"/>
      <c r="E40" s="2"/>
      <c r="F40" s="10"/>
      <c r="G40" s="10">
        <f>SUM(G13:G39)</f>
        <v>51324.12999999999</v>
      </c>
      <c r="H40" s="10">
        <f>SUM(H13:H39)</f>
        <v>95.92000000000003</v>
      </c>
    </row>
    <row r="41" spans="2:8">
      <c r="B41" s="2" t="s">
        <v>217</v>
      </c>
      <c r="C41" s="9"/>
      <c r="D41" s="2"/>
      <c r="E41" s="2"/>
      <c r="F41" s="10"/>
      <c r="G41" s="10">
        <v>3017.59</v>
      </c>
      <c r="H41" s="10">
        <v>5.64</v>
      </c>
    </row>
    <row r="42" spans="2:8">
      <c r="B42" s="2" t="s">
        <v>125</v>
      </c>
      <c r="C42" s="9"/>
      <c r="D42" s="2"/>
      <c r="E42" s="2"/>
      <c r="F42" s="10"/>
      <c r="G42" s="10">
        <v>54341.72</v>
      </c>
      <c r="H42" s="10">
        <v>101.56</v>
      </c>
    </row>
    <row r="43" spans="2:8">
      <c r="B43" s="2" t="s">
        <v>126</v>
      </c>
      <c r="C43" s="9"/>
      <c r="D43" s="2"/>
      <c r="E43" s="2"/>
      <c r="F43" s="10"/>
      <c r="G43" s="10">
        <v>-832.80935249999675</v>
      </c>
      <c r="H43" s="10">
        <v>-1.5600000000000023</v>
      </c>
    </row>
    <row r="44" spans="2:8">
      <c r="B44" s="2" t="s">
        <v>127</v>
      </c>
      <c r="C44" s="9"/>
      <c r="D44" s="2"/>
      <c r="E44" s="2"/>
      <c r="F44" s="10"/>
      <c r="G44" s="10">
        <v>53508.910647500001</v>
      </c>
      <c r="H44" s="10">
        <v>100</v>
      </c>
    </row>
    <row r="45" spans="2:8">
      <c r="B45" s="1" t="s">
        <v>128</v>
      </c>
    </row>
    <row r="46" spans="2:8">
      <c r="B46" s="1" t="s">
        <v>129</v>
      </c>
    </row>
    <row r="47" spans="2:8">
      <c r="B47" s="1" t="s">
        <v>130</v>
      </c>
      <c r="C47" s="13">
        <v>44895</v>
      </c>
    </row>
    <row r="48" spans="2:8" ht="25.5">
      <c r="B48" s="11" t="s">
        <v>131</v>
      </c>
      <c r="C48" s="5" t="s">
        <v>132</v>
      </c>
    </row>
    <row r="49" spans="2:3">
      <c r="B49" s="2"/>
    </row>
    <row r="50" spans="2:3">
      <c r="B50" s="2" t="s">
        <v>3261</v>
      </c>
      <c r="C50" s="5" t="s">
        <v>132</v>
      </c>
    </row>
    <row r="51" spans="2:3">
      <c r="B51" s="2" t="s">
        <v>3262</v>
      </c>
      <c r="C51" s="5" t="s">
        <v>132</v>
      </c>
    </row>
    <row r="52" spans="2:3">
      <c r="B52" s="2" t="s">
        <v>3263</v>
      </c>
      <c r="C52" s="5" t="s">
        <v>132</v>
      </c>
    </row>
    <row r="53" spans="2:3">
      <c r="B53" s="2" t="s">
        <v>660</v>
      </c>
      <c r="C53" s="9"/>
    </row>
    <row r="54" spans="2:3">
      <c r="B54" s="2" t="s">
        <v>661</v>
      </c>
      <c r="C54" s="9"/>
    </row>
    <row r="55" spans="2:3">
      <c r="B55" s="2" t="s">
        <v>662</v>
      </c>
      <c r="C55" s="9"/>
    </row>
    <row r="56" spans="2:3">
      <c r="B56" s="2" t="s">
        <v>663</v>
      </c>
      <c r="C56" s="9"/>
    </row>
    <row r="57" spans="2:3">
      <c r="B57" s="2" t="s">
        <v>664</v>
      </c>
      <c r="C57" s="9"/>
    </row>
    <row r="58" spans="2:3">
      <c r="B58" s="2" t="s">
        <v>665</v>
      </c>
      <c r="C58" s="9"/>
    </row>
    <row r="59" spans="2:3">
      <c r="B59" s="2" t="s">
        <v>666</v>
      </c>
      <c r="C59" s="9"/>
    </row>
    <row r="60" spans="2:3">
      <c r="B60" s="2" t="s">
        <v>667</v>
      </c>
      <c r="C60" s="9"/>
    </row>
    <row r="61" spans="2:3">
      <c r="B61" s="162" t="s">
        <v>2617</v>
      </c>
      <c r="C61" s="9"/>
    </row>
    <row r="62" spans="2:3">
      <c r="B62" s="162" t="s">
        <v>133</v>
      </c>
    </row>
    <row r="63" spans="2:3">
      <c r="B63" s="162" t="s">
        <v>134</v>
      </c>
    </row>
  </sheetData>
  <mergeCells count="3">
    <mergeCell ref="B1:E1"/>
    <mergeCell ref="C3:C7"/>
    <mergeCell ref="D3:D7"/>
  </mergeCells>
  <hyperlinks>
    <hyperlink ref="A1" location="Index!A1" display="Index" xr:uid="{E790893B-63B9-4C2F-9510-93170F464E02}"/>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B0AFA-78C2-4B7C-89B4-993504929919}">
  <dimension ref="A1:I71"/>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25.570312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25.570312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25.570312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25.570312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25.570312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25.570312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25.570312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25.570312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25.570312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25.570312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25.570312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25.570312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25.570312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25.570312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25.570312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25.570312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25.570312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25.570312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25.570312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25.570312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25.570312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25.570312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25.570312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25.570312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25.570312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25.570312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25.570312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25.570312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25.570312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25.570312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25.570312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25.570312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25.570312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25.570312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25.570312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25.570312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25.570312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25.570312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25.570312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25.570312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25.570312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25.570312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25.570312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25.570312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25.570312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25.570312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25.570312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25.570312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25.570312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25.570312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25.570312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25.570312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25.570312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25.570312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25.570312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25.570312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25.570312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25.570312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25.570312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25.570312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25.570312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25.570312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25.570312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0" t="s">
        <v>87</v>
      </c>
      <c r="C1" s="390"/>
      <c r="D1" s="390"/>
      <c r="E1" s="390"/>
    </row>
    <row r="2" spans="1:9" ht="13.5" thickBot="1"/>
    <row r="3" spans="1:9" s="16" customFormat="1" ht="15">
      <c r="B3" s="23" t="s">
        <v>2684</v>
      </c>
      <c r="C3" s="391"/>
      <c r="D3" s="394"/>
      <c r="F3" s="17"/>
      <c r="G3" s="17"/>
      <c r="H3" s="17"/>
    </row>
    <row r="4" spans="1:9" s="16" customFormat="1" ht="15">
      <c r="B4" s="24" t="s">
        <v>2685</v>
      </c>
      <c r="C4" s="392"/>
      <c r="D4" s="395"/>
      <c r="F4" s="17"/>
      <c r="G4" s="17"/>
      <c r="H4" s="17"/>
    </row>
    <row r="5" spans="1:9" s="16" customFormat="1" ht="15">
      <c r="B5" s="24" t="s">
        <v>1081</v>
      </c>
      <c r="C5" s="392"/>
      <c r="D5" s="395"/>
      <c r="F5" s="17"/>
      <c r="G5" s="17"/>
      <c r="H5" s="17"/>
    </row>
    <row r="6" spans="1:9" s="16" customFormat="1" ht="15">
      <c r="B6" s="81" t="s">
        <v>2642</v>
      </c>
      <c r="C6" s="392"/>
      <c r="D6" s="395"/>
      <c r="F6" s="17"/>
      <c r="G6" s="17"/>
      <c r="H6" s="17"/>
    </row>
    <row r="7" spans="1:9" s="16" customFormat="1" ht="30.75" thickBot="1">
      <c r="B7" s="82" t="s">
        <v>2686</v>
      </c>
      <c r="C7" s="393"/>
      <c r="D7" s="396"/>
      <c r="F7" s="17"/>
      <c r="G7" s="17"/>
      <c r="H7" s="17"/>
    </row>
    <row r="8" spans="1:9" s="16" customFormat="1">
      <c r="C8" s="19" t="s">
        <v>1079</v>
      </c>
      <c r="D8" s="19" t="s">
        <v>1078</v>
      </c>
      <c r="F8" s="17"/>
      <c r="G8" s="17"/>
      <c r="H8" s="17"/>
    </row>
    <row r="11" spans="1:9">
      <c r="B11" s="1" t="s">
        <v>101</v>
      </c>
    </row>
    <row r="13" spans="1:9">
      <c r="B13" s="6" t="s">
        <v>102</v>
      </c>
      <c r="C13" s="7" t="s">
        <v>103</v>
      </c>
      <c r="D13" s="6" t="s">
        <v>135</v>
      </c>
      <c r="E13" s="6" t="s">
        <v>105</v>
      </c>
      <c r="F13" s="8" t="s">
        <v>106</v>
      </c>
      <c r="G13" s="8" t="s">
        <v>107</v>
      </c>
      <c r="H13" s="8" t="s">
        <v>108</v>
      </c>
      <c r="I13" s="2" t="s">
        <v>136</v>
      </c>
    </row>
    <row r="14" spans="1:9">
      <c r="B14" s="2" t="s">
        <v>137</v>
      </c>
      <c r="C14" s="14"/>
    </row>
    <row r="15" spans="1:9">
      <c r="B15" s="2" t="s">
        <v>110</v>
      </c>
      <c r="C15" s="14"/>
    </row>
    <row r="16" spans="1:9">
      <c r="B16" s="1" t="s">
        <v>2168</v>
      </c>
      <c r="C16" s="14" t="s">
        <v>138</v>
      </c>
      <c r="D16" s="1" t="s">
        <v>274</v>
      </c>
      <c r="E16" s="1" t="s">
        <v>299</v>
      </c>
      <c r="F16" s="4">
        <v>950000</v>
      </c>
      <c r="G16" s="4">
        <v>1635.9</v>
      </c>
      <c r="H16" s="4">
        <v>6.56</v>
      </c>
    </row>
    <row r="17" spans="2:8">
      <c r="B17" s="1" t="s">
        <v>1075</v>
      </c>
      <c r="C17" s="14" t="s">
        <v>138</v>
      </c>
      <c r="D17" s="1" t="s">
        <v>142</v>
      </c>
      <c r="E17" s="1" t="s">
        <v>143</v>
      </c>
      <c r="F17" s="4">
        <v>55000</v>
      </c>
      <c r="G17" s="4">
        <v>1502.24</v>
      </c>
      <c r="H17" s="4">
        <v>6.02</v>
      </c>
    </row>
    <row r="18" spans="2:8">
      <c r="B18" s="1" t="s">
        <v>1068</v>
      </c>
      <c r="C18" s="14" t="s">
        <v>138</v>
      </c>
      <c r="D18" s="1" t="s">
        <v>172</v>
      </c>
      <c r="E18" s="1" t="s">
        <v>310</v>
      </c>
      <c r="F18" s="4">
        <v>240000</v>
      </c>
      <c r="G18" s="4">
        <v>1369.8</v>
      </c>
      <c r="H18" s="4">
        <v>5.49</v>
      </c>
    </row>
    <row r="19" spans="2:8">
      <c r="B19" s="1" t="s">
        <v>2145</v>
      </c>
      <c r="C19" s="14" t="s">
        <v>138</v>
      </c>
      <c r="D19" s="1" t="s">
        <v>176</v>
      </c>
      <c r="E19" s="1" t="s">
        <v>367</v>
      </c>
      <c r="F19" s="4">
        <v>45000</v>
      </c>
      <c r="G19" s="4">
        <v>1064.57</v>
      </c>
      <c r="H19" s="4">
        <v>4.2699999999999996</v>
      </c>
    </row>
    <row r="20" spans="2:8">
      <c r="B20" s="1" t="s">
        <v>2236</v>
      </c>
      <c r="C20" s="14" t="s">
        <v>138</v>
      </c>
      <c r="D20" s="1" t="s">
        <v>172</v>
      </c>
      <c r="E20" s="1" t="s">
        <v>368</v>
      </c>
      <c r="F20" s="4">
        <v>60000</v>
      </c>
      <c r="G20" s="4">
        <v>1055.8499999999999</v>
      </c>
      <c r="H20" s="4">
        <v>4.2300000000000004</v>
      </c>
    </row>
    <row r="21" spans="2:8">
      <c r="B21" s="1" t="s">
        <v>2537</v>
      </c>
      <c r="C21" s="14" t="s">
        <v>138</v>
      </c>
      <c r="D21" s="1" t="s">
        <v>297</v>
      </c>
      <c r="E21" s="1" t="s">
        <v>369</v>
      </c>
      <c r="F21" s="4">
        <v>570000</v>
      </c>
      <c r="G21" s="4">
        <v>990.09</v>
      </c>
      <c r="H21" s="4">
        <v>3.97</v>
      </c>
    </row>
    <row r="22" spans="2:8">
      <c r="B22" s="1" t="s">
        <v>2173</v>
      </c>
      <c r="C22" s="14" t="s">
        <v>138</v>
      </c>
      <c r="D22" s="1" t="s">
        <v>248</v>
      </c>
      <c r="E22" s="1" t="s">
        <v>370</v>
      </c>
      <c r="F22" s="4">
        <v>28000</v>
      </c>
      <c r="G22" s="4">
        <v>978.03</v>
      </c>
      <c r="H22" s="4">
        <v>3.92</v>
      </c>
    </row>
    <row r="23" spans="2:8">
      <c r="B23" s="1" t="s">
        <v>2157</v>
      </c>
      <c r="C23" s="14" t="s">
        <v>138</v>
      </c>
      <c r="D23" s="1" t="s">
        <v>297</v>
      </c>
      <c r="E23" s="1" t="s">
        <v>298</v>
      </c>
      <c r="F23" s="4">
        <v>903000</v>
      </c>
      <c r="G23" s="4">
        <v>972.08</v>
      </c>
      <c r="H23" s="4">
        <v>3.9</v>
      </c>
    </row>
    <row r="24" spans="2:8">
      <c r="B24" s="1" t="s">
        <v>2139</v>
      </c>
      <c r="C24" s="14" t="s">
        <v>138</v>
      </c>
      <c r="D24" s="1" t="s">
        <v>248</v>
      </c>
      <c r="E24" s="1" t="s">
        <v>371</v>
      </c>
      <c r="F24" s="4">
        <v>120000</v>
      </c>
      <c r="G24" s="4">
        <v>947.64</v>
      </c>
      <c r="H24" s="4">
        <v>3.8</v>
      </c>
    </row>
    <row r="25" spans="2:8">
      <c r="B25" s="1" t="s">
        <v>2205</v>
      </c>
      <c r="C25" s="14" t="s">
        <v>138</v>
      </c>
      <c r="D25" s="1" t="s">
        <v>248</v>
      </c>
      <c r="E25" s="1" t="s">
        <v>372</v>
      </c>
      <c r="F25" s="4">
        <v>300000</v>
      </c>
      <c r="G25" s="4">
        <v>914.4</v>
      </c>
      <c r="H25" s="4">
        <v>3.67</v>
      </c>
    </row>
    <row r="26" spans="2:8">
      <c r="B26" s="1" t="s">
        <v>2251</v>
      </c>
      <c r="C26" s="14" t="s">
        <v>138</v>
      </c>
      <c r="D26" s="1" t="s">
        <v>373</v>
      </c>
      <c r="E26" s="1" t="s">
        <v>374</v>
      </c>
      <c r="F26" s="4">
        <v>200000</v>
      </c>
      <c r="G26" s="4">
        <v>901.4</v>
      </c>
      <c r="H26" s="4">
        <v>3.61</v>
      </c>
    </row>
    <row r="27" spans="2:8">
      <c r="B27" s="1" t="s">
        <v>1046</v>
      </c>
      <c r="C27" s="14" t="s">
        <v>138</v>
      </c>
      <c r="D27" s="1" t="s">
        <v>172</v>
      </c>
      <c r="E27" s="1" t="s">
        <v>173</v>
      </c>
      <c r="F27" s="4">
        <v>35000</v>
      </c>
      <c r="G27" s="4">
        <v>897.14</v>
      </c>
      <c r="H27" s="4">
        <v>3.6</v>
      </c>
    </row>
    <row r="28" spans="2:8">
      <c r="B28" s="1" t="s">
        <v>2218</v>
      </c>
      <c r="C28" s="14" t="s">
        <v>138</v>
      </c>
      <c r="D28" s="1" t="s">
        <v>297</v>
      </c>
      <c r="E28" s="1" t="s">
        <v>375</v>
      </c>
      <c r="F28" s="4">
        <v>150000</v>
      </c>
      <c r="G28" s="4">
        <v>803.63</v>
      </c>
      <c r="H28" s="4">
        <v>3.22</v>
      </c>
    </row>
    <row r="29" spans="2:8">
      <c r="B29" s="1" t="s">
        <v>2250</v>
      </c>
      <c r="C29" s="14" t="s">
        <v>138</v>
      </c>
      <c r="D29" s="1" t="s">
        <v>376</v>
      </c>
      <c r="E29" s="1" t="s">
        <v>377</v>
      </c>
      <c r="F29" s="4">
        <v>350000</v>
      </c>
      <c r="G29" s="4">
        <v>795.38</v>
      </c>
      <c r="H29" s="4">
        <v>3.19</v>
      </c>
    </row>
    <row r="30" spans="2:8">
      <c r="B30" s="1" t="s">
        <v>2188</v>
      </c>
      <c r="C30" s="14" t="s">
        <v>138</v>
      </c>
      <c r="D30" s="1" t="s">
        <v>172</v>
      </c>
      <c r="E30" s="1" t="s">
        <v>178</v>
      </c>
      <c r="F30" s="4">
        <v>11000</v>
      </c>
      <c r="G30" s="4">
        <v>778.47</v>
      </c>
      <c r="H30" s="4">
        <v>3.12</v>
      </c>
    </row>
    <row r="31" spans="2:8">
      <c r="B31" s="1" t="s">
        <v>378</v>
      </c>
      <c r="C31" s="14" t="s">
        <v>138</v>
      </c>
      <c r="D31" s="1" t="s">
        <v>248</v>
      </c>
      <c r="E31" s="1" t="s">
        <v>379</v>
      </c>
      <c r="F31" s="4">
        <v>1337040</v>
      </c>
      <c r="G31" s="4">
        <v>758.77</v>
      </c>
      <c r="H31" s="4">
        <v>3.04</v>
      </c>
    </row>
    <row r="32" spans="2:8">
      <c r="B32" s="1" t="s">
        <v>2136</v>
      </c>
      <c r="C32" s="14" t="s">
        <v>138</v>
      </c>
      <c r="D32" s="1" t="s">
        <v>274</v>
      </c>
      <c r="E32" s="1" t="s">
        <v>380</v>
      </c>
      <c r="F32" s="4">
        <v>330000</v>
      </c>
      <c r="G32" s="4">
        <v>741.84</v>
      </c>
      <c r="H32" s="4">
        <v>2.97</v>
      </c>
    </row>
    <row r="33" spans="2:8">
      <c r="B33" s="1" t="s">
        <v>2175</v>
      </c>
      <c r="C33" s="14" t="s">
        <v>138</v>
      </c>
      <c r="D33" s="1" t="s">
        <v>142</v>
      </c>
      <c r="E33" s="1" t="s">
        <v>381</v>
      </c>
      <c r="F33" s="4">
        <v>300000</v>
      </c>
      <c r="G33" s="4">
        <v>717.3</v>
      </c>
      <c r="H33" s="4">
        <v>2.88</v>
      </c>
    </row>
    <row r="34" spans="2:8">
      <c r="B34" s="1" t="s">
        <v>2538</v>
      </c>
      <c r="C34" s="14" t="s">
        <v>138</v>
      </c>
      <c r="D34" s="1" t="s">
        <v>248</v>
      </c>
      <c r="E34" s="1" t="s">
        <v>382</v>
      </c>
      <c r="F34" s="4">
        <v>33150</v>
      </c>
      <c r="G34" s="4">
        <v>678.15</v>
      </c>
      <c r="H34" s="4">
        <v>2.72</v>
      </c>
    </row>
    <row r="35" spans="2:8">
      <c r="B35" s="1" t="s">
        <v>2539</v>
      </c>
      <c r="C35" s="14" t="s">
        <v>138</v>
      </c>
      <c r="D35" s="1" t="s">
        <v>176</v>
      </c>
      <c r="E35" s="1" t="s">
        <v>177</v>
      </c>
      <c r="F35" s="4">
        <v>28000</v>
      </c>
      <c r="G35" s="4">
        <v>609.15</v>
      </c>
      <c r="H35" s="4">
        <v>2.44</v>
      </c>
    </row>
    <row r="36" spans="2:8">
      <c r="B36" s="1" t="s">
        <v>2200</v>
      </c>
      <c r="C36" s="14" t="s">
        <v>138</v>
      </c>
      <c r="D36" s="1" t="s">
        <v>274</v>
      </c>
      <c r="E36" s="1" t="s">
        <v>383</v>
      </c>
      <c r="F36" s="4">
        <v>111681</v>
      </c>
      <c r="G36" s="4">
        <v>600.51</v>
      </c>
      <c r="H36" s="4">
        <v>2.41</v>
      </c>
    </row>
    <row r="37" spans="2:8">
      <c r="B37" s="1" t="s">
        <v>2426</v>
      </c>
      <c r="C37" s="14" t="s">
        <v>138</v>
      </c>
      <c r="D37" s="1" t="s">
        <v>176</v>
      </c>
      <c r="E37" s="1" t="s">
        <v>384</v>
      </c>
      <c r="F37" s="4">
        <v>13100</v>
      </c>
      <c r="G37" s="4">
        <v>568.86</v>
      </c>
      <c r="H37" s="4">
        <v>2.2799999999999998</v>
      </c>
    </row>
    <row r="38" spans="2:8">
      <c r="B38" s="1" t="s">
        <v>2184</v>
      </c>
      <c r="C38" s="14" t="s">
        <v>138</v>
      </c>
      <c r="D38" s="1" t="s">
        <v>385</v>
      </c>
      <c r="E38" s="1" t="s">
        <v>386</v>
      </c>
      <c r="F38" s="4">
        <v>180000</v>
      </c>
      <c r="G38" s="4">
        <v>547.83000000000004</v>
      </c>
      <c r="H38" s="4">
        <v>2.2000000000000002</v>
      </c>
    </row>
    <row r="39" spans="2:8">
      <c r="B39" s="1" t="s">
        <v>1062</v>
      </c>
      <c r="C39" s="14" t="s">
        <v>138</v>
      </c>
      <c r="D39" s="1" t="s">
        <v>163</v>
      </c>
      <c r="E39" s="1" t="s">
        <v>314</v>
      </c>
      <c r="F39" s="4">
        <v>46930</v>
      </c>
      <c r="G39" s="4">
        <v>525.83000000000004</v>
      </c>
      <c r="H39" s="4">
        <v>2.11</v>
      </c>
    </row>
    <row r="40" spans="2:8">
      <c r="B40" s="1" t="s">
        <v>2186</v>
      </c>
      <c r="C40" s="14" t="s">
        <v>138</v>
      </c>
      <c r="D40" s="1" t="s">
        <v>142</v>
      </c>
      <c r="E40" s="1" t="s">
        <v>387</v>
      </c>
      <c r="F40" s="4">
        <v>150000</v>
      </c>
      <c r="G40" s="4">
        <v>511.73</v>
      </c>
      <c r="H40" s="4">
        <v>2.0499999999999998</v>
      </c>
    </row>
    <row r="41" spans="2:8">
      <c r="B41" s="1" t="s">
        <v>2540</v>
      </c>
      <c r="C41" s="14" t="s">
        <v>138</v>
      </c>
      <c r="D41" s="1" t="s">
        <v>248</v>
      </c>
      <c r="E41" s="1" t="s">
        <v>388</v>
      </c>
      <c r="F41" s="4">
        <v>100000</v>
      </c>
      <c r="G41" s="4">
        <v>473.1</v>
      </c>
      <c r="H41" s="4">
        <v>1.9</v>
      </c>
    </row>
    <row r="42" spans="2:8">
      <c r="B42" s="1" t="s">
        <v>2180</v>
      </c>
      <c r="C42" s="14" t="s">
        <v>138</v>
      </c>
      <c r="D42" s="1" t="s">
        <v>248</v>
      </c>
      <c r="E42" s="1" t="s">
        <v>389</v>
      </c>
      <c r="F42" s="4">
        <v>45000</v>
      </c>
      <c r="G42" s="4">
        <v>418.39</v>
      </c>
      <c r="H42" s="4">
        <v>1.68</v>
      </c>
    </row>
    <row r="43" spans="2:8">
      <c r="B43" s="1" t="s">
        <v>2194</v>
      </c>
      <c r="C43" s="14" t="s">
        <v>138</v>
      </c>
      <c r="D43" s="1" t="s">
        <v>258</v>
      </c>
      <c r="E43" s="1" t="s">
        <v>390</v>
      </c>
      <c r="F43" s="4">
        <v>90000</v>
      </c>
      <c r="G43" s="4">
        <v>398.34</v>
      </c>
      <c r="H43" s="4">
        <v>1.6</v>
      </c>
    </row>
    <row r="44" spans="2:8">
      <c r="B44" s="1" t="s">
        <v>2233</v>
      </c>
      <c r="C44" s="14" t="s">
        <v>138</v>
      </c>
      <c r="D44" s="1" t="s">
        <v>172</v>
      </c>
      <c r="E44" s="1" t="s">
        <v>391</v>
      </c>
      <c r="F44" s="4">
        <v>45000</v>
      </c>
      <c r="G44" s="4">
        <v>303.66000000000003</v>
      </c>
      <c r="H44" s="4">
        <v>1.22</v>
      </c>
    </row>
    <row r="45" spans="2:8">
      <c r="B45" s="1" t="s">
        <v>2541</v>
      </c>
      <c r="C45" s="14" t="s">
        <v>138</v>
      </c>
      <c r="D45" s="1" t="s">
        <v>176</v>
      </c>
      <c r="E45" s="1" t="s">
        <v>392</v>
      </c>
      <c r="F45" s="4">
        <v>100000</v>
      </c>
      <c r="G45" s="4">
        <v>298.14999999999998</v>
      </c>
      <c r="H45" s="4">
        <v>1.2</v>
      </c>
    </row>
    <row r="46" spans="2:8">
      <c r="B46" s="1" t="s">
        <v>2542</v>
      </c>
      <c r="C46" s="14" t="s">
        <v>138</v>
      </c>
      <c r="D46" s="1" t="s">
        <v>248</v>
      </c>
      <c r="E46" s="1" t="s">
        <v>393</v>
      </c>
      <c r="F46" s="4">
        <v>63472</v>
      </c>
      <c r="G46" s="4">
        <v>261.79000000000002</v>
      </c>
      <c r="H46" s="4">
        <v>1.05</v>
      </c>
    </row>
    <row r="47" spans="2:8">
      <c r="B47" s="1" t="s">
        <v>2543</v>
      </c>
      <c r="C47" s="14" t="s">
        <v>138</v>
      </c>
      <c r="D47" s="1" t="s">
        <v>172</v>
      </c>
      <c r="E47" s="1" t="s">
        <v>394</v>
      </c>
      <c r="F47" s="4">
        <v>25000</v>
      </c>
      <c r="G47" s="4">
        <v>237.4</v>
      </c>
      <c r="H47" s="4">
        <v>0.95</v>
      </c>
    </row>
    <row r="48" spans="2:8">
      <c r="B48" s="2" t="s">
        <v>216</v>
      </c>
      <c r="C48" s="9"/>
      <c r="D48" s="2"/>
      <c r="E48" s="2"/>
      <c r="F48" s="10"/>
      <c r="G48" s="10">
        <f>SUM(G13:G47)</f>
        <v>24257.420000000002</v>
      </c>
      <c r="H48" s="10">
        <f>SUM(H13:H47)</f>
        <v>97.27</v>
      </c>
    </row>
    <row r="49" spans="2:8">
      <c r="B49" s="2" t="s">
        <v>217</v>
      </c>
      <c r="C49" s="9"/>
      <c r="D49" s="2"/>
      <c r="E49" s="2"/>
      <c r="F49" s="10"/>
      <c r="G49" s="10">
        <v>746.43</v>
      </c>
      <c r="H49" s="10">
        <v>2.99</v>
      </c>
    </row>
    <row r="50" spans="2:8">
      <c r="B50" s="2" t="s">
        <v>125</v>
      </c>
      <c r="C50" s="9"/>
      <c r="D50" s="2"/>
      <c r="E50" s="2"/>
      <c r="F50" s="10"/>
      <c r="G50" s="10">
        <v>25003.85</v>
      </c>
      <c r="H50" s="10">
        <v>100.26</v>
      </c>
    </row>
    <row r="51" spans="2:8">
      <c r="B51" s="2" t="s">
        <v>126</v>
      </c>
      <c r="C51" s="9"/>
      <c r="D51" s="2"/>
      <c r="E51" s="2"/>
      <c r="F51" s="10"/>
      <c r="G51" s="10">
        <v>-64.560133279999377</v>
      </c>
      <c r="H51" s="10">
        <v>-0.26000000000000512</v>
      </c>
    </row>
    <row r="52" spans="2:8">
      <c r="B52" s="2" t="s">
        <v>127</v>
      </c>
      <c r="C52" s="9"/>
      <c r="D52" s="2"/>
      <c r="E52" s="2"/>
      <c r="F52" s="10"/>
      <c r="G52" s="10">
        <v>24939.289866719999</v>
      </c>
      <c r="H52" s="10">
        <v>100</v>
      </c>
    </row>
    <row r="53" spans="2:8">
      <c r="B53" s="1" t="s">
        <v>128</v>
      </c>
    </row>
    <row r="54" spans="2:8">
      <c r="B54" s="1" t="s">
        <v>129</v>
      </c>
    </row>
    <row r="55" spans="2:8">
      <c r="B55" s="1" t="s">
        <v>130</v>
      </c>
      <c r="C55" s="13">
        <v>44895</v>
      </c>
    </row>
    <row r="56" spans="2:8" ht="25.5">
      <c r="B56" s="11" t="s">
        <v>131</v>
      </c>
      <c r="C56" s="5" t="s">
        <v>132</v>
      </c>
    </row>
    <row r="57" spans="2:8">
      <c r="B57" s="2"/>
    </row>
    <row r="58" spans="2:8">
      <c r="B58" s="2" t="s">
        <v>3261</v>
      </c>
      <c r="C58" s="5" t="s">
        <v>132</v>
      </c>
    </row>
    <row r="59" spans="2:8">
      <c r="B59" s="2" t="s">
        <v>3262</v>
      </c>
      <c r="C59" s="5" t="s">
        <v>132</v>
      </c>
    </row>
    <row r="60" spans="2:8">
      <c r="B60" s="2" t="s">
        <v>3263</v>
      </c>
      <c r="C60" s="5" t="s">
        <v>132</v>
      </c>
    </row>
    <row r="61" spans="2:8">
      <c r="B61" s="2" t="s">
        <v>395</v>
      </c>
      <c r="C61" s="9"/>
    </row>
    <row r="62" spans="2:8">
      <c r="B62" s="2" t="s">
        <v>396</v>
      </c>
      <c r="C62" s="9"/>
    </row>
    <row r="63" spans="2:8">
      <c r="B63" s="2" t="s">
        <v>397</v>
      </c>
      <c r="C63" s="9"/>
    </row>
    <row r="64" spans="2:8">
      <c r="B64" s="2" t="s">
        <v>398</v>
      </c>
      <c r="C64" s="9"/>
    </row>
    <row r="65" spans="2:3">
      <c r="B65" s="2" t="s">
        <v>399</v>
      </c>
      <c r="C65" s="9"/>
    </row>
    <row r="66" spans="2:3">
      <c r="B66" s="2" t="s">
        <v>400</v>
      </c>
      <c r="C66" s="9"/>
    </row>
    <row r="67" spans="2:3">
      <c r="B67" s="2" t="s">
        <v>401</v>
      </c>
      <c r="C67" s="9"/>
    </row>
    <row r="68" spans="2:3">
      <c r="B68" s="2" t="s">
        <v>402</v>
      </c>
      <c r="C68" s="9"/>
    </row>
    <row r="69" spans="2:3">
      <c r="B69" s="162" t="s">
        <v>3217</v>
      </c>
      <c r="C69" s="9"/>
    </row>
    <row r="70" spans="2:3">
      <c r="B70" s="162" t="s">
        <v>133</v>
      </c>
    </row>
    <row r="71" spans="2:3">
      <c r="B71" s="162" t="s">
        <v>134</v>
      </c>
    </row>
  </sheetData>
  <mergeCells count="3">
    <mergeCell ref="B1:E1"/>
    <mergeCell ref="C3:C7"/>
    <mergeCell ref="D3:D7"/>
  </mergeCells>
  <hyperlinks>
    <hyperlink ref="A1" location="Index!A1" display="Index" xr:uid="{2DD2EAAE-B03F-464E-ADA3-36794DB42B7F}"/>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62188-8208-4BC4-9CD3-74D88CD36290}">
  <dimension ref="A1:I88"/>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26.710937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26.710937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26.710937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26.710937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26.710937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26.710937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26.710937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26.710937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26.710937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26.710937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26.710937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26.710937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26.710937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26.710937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26.710937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26.710937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26.710937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26.710937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26.710937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26.710937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26.710937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26.710937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26.710937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26.710937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26.710937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26.710937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26.710937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26.710937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26.710937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26.710937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26.710937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26.710937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26.710937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26.710937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26.710937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26.710937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26.710937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26.710937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26.710937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26.710937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26.710937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26.710937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26.710937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26.710937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26.710937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26.710937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26.710937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26.710937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26.710937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26.710937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26.710937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26.710937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26.710937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26.710937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26.710937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26.710937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26.710937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26.710937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26.710937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26.710937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26.710937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26.710937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26.710937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0" t="s">
        <v>63</v>
      </c>
      <c r="C1" s="390"/>
      <c r="D1" s="390"/>
      <c r="E1" s="390"/>
    </row>
    <row r="2" spans="1:9" ht="13.5" thickBot="1"/>
    <row r="3" spans="1:9" s="16" customFormat="1" ht="15">
      <c r="B3" s="23" t="s">
        <v>2687</v>
      </c>
      <c r="C3" s="391"/>
      <c r="D3" s="394"/>
      <c r="F3" s="17"/>
      <c r="G3" s="17"/>
      <c r="H3" s="17"/>
    </row>
    <row r="4" spans="1:9" s="16" customFormat="1" ht="15">
      <c r="B4" s="24" t="s">
        <v>2688</v>
      </c>
      <c r="C4" s="392"/>
      <c r="D4" s="395"/>
      <c r="F4" s="17"/>
      <c r="G4" s="17"/>
      <c r="H4" s="17"/>
    </row>
    <row r="5" spans="1:9" s="16" customFormat="1" ht="15">
      <c r="B5" s="24" t="s">
        <v>1081</v>
      </c>
      <c r="C5" s="392"/>
      <c r="D5" s="395"/>
      <c r="F5" s="17"/>
      <c r="G5" s="17"/>
      <c r="H5" s="17"/>
    </row>
    <row r="6" spans="1:9" s="16" customFormat="1" ht="15">
      <c r="B6" s="81" t="s">
        <v>2642</v>
      </c>
      <c r="C6" s="392"/>
      <c r="D6" s="395"/>
      <c r="F6" s="17"/>
      <c r="G6" s="17"/>
      <c r="H6" s="17"/>
    </row>
    <row r="7" spans="1:9" s="16" customFormat="1" ht="30.75" thickBot="1">
      <c r="B7" s="25" t="s">
        <v>2689</v>
      </c>
      <c r="C7" s="393"/>
      <c r="D7" s="396"/>
      <c r="F7" s="17"/>
      <c r="G7" s="17"/>
      <c r="H7" s="17"/>
    </row>
    <row r="8" spans="1:9" s="16" customFormat="1">
      <c r="C8" s="19" t="s">
        <v>1079</v>
      </c>
      <c r="D8" s="19" t="s">
        <v>1078</v>
      </c>
      <c r="F8" s="17"/>
      <c r="G8" s="17"/>
      <c r="H8" s="17"/>
    </row>
    <row r="11" spans="1:9">
      <c r="B11" s="1" t="s">
        <v>101</v>
      </c>
    </row>
    <row r="13" spans="1:9">
      <c r="B13" s="6" t="s">
        <v>102</v>
      </c>
      <c r="C13" s="7" t="s">
        <v>103</v>
      </c>
      <c r="D13" s="6" t="s">
        <v>135</v>
      </c>
      <c r="E13" s="6" t="s">
        <v>105</v>
      </c>
      <c r="F13" s="8" t="s">
        <v>106</v>
      </c>
      <c r="G13" s="8" t="s">
        <v>107</v>
      </c>
      <c r="H13" s="8" t="s">
        <v>108</v>
      </c>
      <c r="I13" s="2" t="s">
        <v>136</v>
      </c>
    </row>
    <row r="14" spans="1:9">
      <c r="B14" s="2" t="s">
        <v>137</v>
      </c>
      <c r="C14" s="14"/>
    </row>
    <row r="15" spans="1:9">
      <c r="B15" s="2" t="s">
        <v>110</v>
      </c>
      <c r="C15" s="14"/>
    </row>
    <row r="16" spans="1:9">
      <c r="B16" s="1" t="s">
        <v>2229</v>
      </c>
      <c r="C16" s="14" t="s">
        <v>138</v>
      </c>
      <c r="D16" s="1" t="s">
        <v>159</v>
      </c>
      <c r="E16" s="1" t="s">
        <v>160</v>
      </c>
      <c r="F16" s="4">
        <v>387500</v>
      </c>
      <c r="G16" s="4">
        <v>8040.04</v>
      </c>
      <c r="H16" s="4">
        <v>8.18</v>
      </c>
    </row>
    <row r="17" spans="2:8">
      <c r="B17" s="1" t="s">
        <v>2168</v>
      </c>
      <c r="C17" s="14" t="s">
        <v>138</v>
      </c>
      <c r="D17" s="1" t="s">
        <v>274</v>
      </c>
      <c r="E17" s="1" t="s">
        <v>299</v>
      </c>
      <c r="F17" s="4">
        <v>2395000</v>
      </c>
      <c r="G17" s="4">
        <v>4124.1899999999996</v>
      </c>
      <c r="H17" s="4">
        <v>4.1900000000000004</v>
      </c>
    </row>
    <row r="18" spans="2:8">
      <c r="B18" s="1" t="s">
        <v>1046</v>
      </c>
      <c r="C18" s="14" t="s">
        <v>138</v>
      </c>
      <c r="D18" s="1" t="s">
        <v>172</v>
      </c>
      <c r="E18" s="1" t="s">
        <v>173</v>
      </c>
      <c r="F18" s="4">
        <v>148000</v>
      </c>
      <c r="G18" s="4">
        <v>3793.61</v>
      </c>
      <c r="H18" s="4">
        <v>3.86</v>
      </c>
    </row>
    <row r="19" spans="2:8">
      <c r="B19" s="1" t="s">
        <v>2506</v>
      </c>
      <c r="C19" s="14" t="s">
        <v>138</v>
      </c>
      <c r="D19" s="1" t="s">
        <v>163</v>
      </c>
      <c r="E19" s="1" t="s">
        <v>164</v>
      </c>
      <c r="F19" s="4">
        <v>176700</v>
      </c>
      <c r="G19" s="4">
        <v>3391.58</v>
      </c>
      <c r="H19" s="4">
        <v>3.45</v>
      </c>
    </row>
    <row r="20" spans="2:8">
      <c r="B20" s="1" t="s">
        <v>2141</v>
      </c>
      <c r="C20" s="14" t="s">
        <v>138</v>
      </c>
      <c r="D20" s="1" t="s">
        <v>250</v>
      </c>
      <c r="E20" s="1" t="s">
        <v>538</v>
      </c>
      <c r="F20" s="4">
        <v>790000</v>
      </c>
      <c r="G20" s="4">
        <v>3180.94</v>
      </c>
      <c r="H20" s="4">
        <v>3.24</v>
      </c>
    </row>
    <row r="21" spans="2:8">
      <c r="B21" s="1" t="s">
        <v>2391</v>
      </c>
      <c r="C21" s="14" t="s">
        <v>138</v>
      </c>
      <c r="D21" s="1" t="s">
        <v>163</v>
      </c>
      <c r="E21" s="1" t="s">
        <v>409</v>
      </c>
      <c r="F21" s="4">
        <v>222000</v>
      </c>
      <c r="G21" s="4">
        <v>3137.97</v>
      </c>
      <c r="H21" s="4">
        <v>3.19</v>
      </c>
    </row>
    <row r="22" spans="2:8">
      <c r="B22" s="1" t="s">
        <v>2148</v>
      </c>
      <c r="C22" s="14" t="s">
        <v>138</v>
      </c>
      <c r="D22" s="1" t="s">
        <v>167</v>
      </c>
      <c r="E22" s="1" t="s">
        <v>593</v>
      </c>
      <c r="F22" s="4">
        <v>111000</v>
      </c>
      <c r="G22" s="4">
        <v>3080.19</v>
      </c>
      <c r="H22" s="4">
        <v>3.13</v>
      </c>
    </row>
    <row r="23" spans="2:8">
      <c r="B23" s="1" t="s">
        <v>1050</v>
      </c>
      <c r="C23" s="14" t="s">
        <v>138</v>
      </c>
      <c r="D23" s="1" t="s">
        <v>163</v>
      </c>
      <c r="E23" s="1" t="s">
        <v>324</v>
      </c>
      <c r="F23" s="4">
        <v>153000</v>
      </c>
      <c r="G23" s="4">
        <v>2883.51</v>
      </c>
      <c r="H23" s="4">
        <v>2.93</v>
      </c>
    </row>
    <row r="24" spans="2:8">
      <c r="B24" s="1" t="s">
        <v>2138</v>
      </c>
      <c r="C24" s="14" t="s">
        <v>138</v>
      </c>
      <c r="D24" s="1" t="s">
        <v>198</v>
      </c>
      <c r="E24" s="1" t="s">
        <v>519</v>
      </c>
      <c r="F24" s="4">
        <v>327000</v>
      </c>
      <c r="G24" s="4">
        <v>2880.87</v>
      </c>
      <c r="H24" s="4">
        <v>2.93</v>
      </c>
    </row>
    <row r="25" spans="2:8">
      <c r="B25" s="1" t="s">
        <v>2544</v>
      </c>
      <c r="C25" s="14" t="s">
        <v>138</v>
      </c>
      <c r="D25" s="1" t="s">
        <v>163</v>
      </c>
      <c r="E25" s="1" t="s">
        <v>616</v>
      </c>
      <c r="F25" s="4">
        <v>85323</v>
      </c>
      <c r="G25" s="4">
        <v>2820.78</v>
      </c>
      <c r="H25" s="4">
        <v>2.87</v>
      </c>
    </row>
    <row r="26" spans="2:8">
      <c r="B26" s="1" t="s">
        <v>2399</v>
      </c>
      <c r="C26" s="14" t="s">
        <v>138</v>
      </c>
      <c r="D26" s="1" t="s">
        <v>167</v>
      </c>
      <c r="E26" s="1" t="s">
        <v>455</v>
      </c>
      <c r="F26" s="4">
        <v>93500</v>
      </c>
      <c r="G26" s="4">
        <v>2805.65</v>
      </c>
      <c r="H26" s="4">
        <v>2.85</v>
      </c>
    </row>
    <row r="27" spans="2:8">
      <c r="B27" s="1" t="s">
        <v>2465</v>
      </c>
      <c r="C27" s="14" t="s">
        <v>138</v>
      </c>
      <c r="D27" s="1" t="s">
        <v>159</v>
      </c>
      <c r="E27" s="1" t="s">
        <v>580</v>
      </c>
      <c r="F27" s="4">
        <v>1063700</v>
      </c>
      <c r="G27" s="4">
        <v>2784.23</v>
      </c>
      <c r="H27" s="4">
        <v>2.83</v>
      </c>
    </row>
    <row r="28" spans="2:8">
      <c r="B28" s="1" t="s">
        <v>2236</v>
      </c>
      <c r="C28" s="14" t="s">
        <v>138</v>
      </c>
      <c r="D28" s="1" t="s">
        <v>172</v>
      </c>
      <c r="E28" s="1" t="s">
        <v>368</v>
      </c>
      <c r="F28" s="4">
        <v>157000</v>
      </c>
      <c r="G28" s="4">
        <v>2762.81</v>
      </c>
      <c r="H28" s="4">
        <v>2.81</v>
      </c>
    </row>
    <row r="29" spans="2:8">
      <c r="B29" s="1" t="s">
        <v>2188</v>
      </c>
      <c r="C29" s="14" t="s">
        <v>138</v>
      </c>
      <c r="D29" s="1" t="s">
        <v>172</v>
      </c>
      <c r="E29" s="1" t="s">
        <v>178</v>
      </c>
      <c r="F29" s="4">
        <v>36300</v>
      </c>
      <c r="G29" s="4">
        <v>2568.9499999999998</v>
      </c>
      <c r="H29" s="4">
        <v>2.61</v>
      </c>
    </row>
    <row r="30" spans="2:8">
      <c r="B30" s="1" t="s">
        <v>2468</v>
      </c>
      <c r="C30" s="14" t="s">
        <v>138</v>
      </c>
      <c r="D30" s="1" t="s">
        <v>156</v>
      </c>
      <c r="E30" s="1" t="s">
        <v>581</v>
      </c>
      <c r="F30" s="4">
        <v>92500</v>
      </c>
      <c r="G30" s="4">
        <v>2474.6999999999998</v>
      </c>
      <c r="H30" s="4">
        <v>2.52</v>
      </c>
    </row>
    <row r="31" spans="2:8">
      <c r="B31" s="1" t="s">
        <v>2451</v>
      </c>
      <c r="C31" s="14" t="s">
        <v>138</v>
      </c>
      <c r="D31" s="1" t="s">
        <v>163</v>
      </c>
      <c r="E31" s="1" t="s">
        <v>575</v>
      </c>
      <c r="F31" s="4">
        <v>88400</v>
      </c>
      <c r="G31" s="4">
        <v>2386.89</v>
      </c>
      <c r="H31" s="4">
        <v>2.4300000000000002</v>
      </c>
    </row>
    <row r="32" spans="2:8">
      <c r="B32" s="1" t="s">
        <v>1075</v>
      </c>
      <c r="C32" s="14" t="s">
        <v>138</v>
      </c>
      <c r="D32" s="1" t="s">
        <v>142</v>
      </c>
      <c r="E32" s="1" t="s">
        <v>143</v>
      </c>
      <c r="F32" s="4">
        <v>87000</v>
      </c>
      <c r="G32" s="4">
        <v>2376.27</v>
      </c>
      <c r="H32" s="4">
        <v>2.42</v>
      </c>
    </row>
    <row r="33" spans="2:8">
      <c r="B33" s="1" t="s">
        <v>2423</v>
      </c>
      <c r="C33" s="14" t="s">
        <v>138</v>
      </c>
      <c r="D33" s="1" t="s">
        <v>167</v>
      </c>
      <c r="E33" s="1" t="s">
        <v>168</v>
      </c>
      <c r="F33" s="4">
        <v>114300</v>
      </c>
      <c r="G33" s="4">
        <v>2341.89</v>
      </c>
      <c r="H33" s="4">
        <v>2.38</v>
      </c>
    </row>
    <row r="34" spans="2:8">
      <c r="B34" s="1" t="s">
        <v>2200</v>
      </c>
      <c r="C34" s="14" t="s">
        <v>138</v>
      </c>
      <c r="D34" s="1" t="s">
        <v>274</v>
      </c>
      <c r="E34" s="1" t="s">
        <v>383</v>
      </c>
      <c r="F34" s="4">
        <v>435000</v>
      </c>
      <c r="G34" s="4">
        <v>2339</v>
      </c>
      <c r="H34" s="4">
        <v>2.38</v>
      </c>
    </row>
    <row r="35" spans="2:8">
      <c r="B35" s="1" t="s">
        <v>2476</v>
      </c>
      <c r="C35" s="14" t="s">
        <v>138</v>
      </c>
      <c r="D35" s="1" t="s">
        <v>163</v>
      </c>
      <c r="E35" s="1" t="s">
        <v>240</v>
      </c>
      <c r="F35" s="4">
        <v>112000</v>
      </c>
      <c r="G35" s="4">
        <v>2267.2199999999998</v>
      </c>
      <c r="H35" s="4">
        <v>2.31</v>
      </c>
    </row>
    <row r="36" spans="2:8">
      <c r="B36" s="1" t="s">
        <v>2240</v>
      </c>
      <c r="C36" s="14" t="s">
        <v>138</v>
      </c>
      <c r="D36" s="1" t="s">
        <v>211</v>
      </c>
      <c r="E36" s="1" t="s">
        <v>486</v>
      </c>
      <c r="F36" s="4">
        <v>5310</v>
      </c>
      <c r="G36" s="4">
        <v>2215.1</v>
      </c>
      <c r="H36" s="4">
        <v>2.25</v>
      </c>
    </row>
    <row r="37" spans="2:8">
      <c r="B37" s="1" t="s">
        <v>2136</v>
      </c>
      <c r="C37" s="14" t="s">
        <v>138</v>
      </c>
      <c r="D37" s="1" t="s">
        <v>274</v>
      </c>
      <c r="E37" s="1" t="s">
        <v>380</v>
      </c>
      <c r="F37" s="4">
        <v>950000</v>
      </c>
      <c r="G37" s="4">
        <v>2135.6</v>
      </c>
      <c r="H37" s="4">
        <v>2.17</v>
      </c>
    </row>
    <row r="38" spans="2:8">
      <c r="B38" s="1" t="s">
        <v>2197</v>
      </c>
      <c r="C38" s="14" t="s">
        <v>138</v>
      </c>
      <c r="D38" s="1" t="s">
        <v>167</v>
      </c>
      <c r="E38" s="1" t="s">
        <v>548</v>
      </c>
      <c r="F38" s="4">
        <v>2400000</v>
      </c>
      <c r="G38" s="4">
        <v>2008.8</v>
      </c>
      <c r="H38" s="4">
        <v>2.04</v>
      </c>
    </row>
    <row r="39" spans="2:8">
      <c r="B39" s="1" t="s">
        <v>1053</v>
      </c>
      <c r="C39" s="14" t="s">
        <v>138</v>
      </c>
      <c r="D39" s="1" t="s">
        <v>204</v>
      </c>
      <c r="E39" s="1" t="s">
        <v>205</v>
      </c>
      <c r="F39" s="4">
        <v>8170</v>
      </c>
      <c r="G39" s="4">
        <v>1907.98</v>
      </c>
      <c r="H39" s="4">
        <v>1.94</v>
      </c>
    </row>
    <row r="40" spans="2:8">
      <c r="B40" s="1" t="s">
        <v>2457</v>
      </c>
      <c r="C40" s="14" t="s">
        <v>138</v>
      </c>
      <c r="D40" s="1" t="s">
        <v>250</v>
      </c>
      <c r="E40" s="1" t="s">
        <v>456</v>
      </c>
      <c r="F40" s="4">
        <v>126000</v>
      </c>
      <c r="G40" s="4">
        <v>1837.65</v>
      </c>
      <c r="H40" s="4">
        <v>1.87</v>
      </c>
    </row>
    <row r="41" spans="2:8">
      <c r="B41" s="1" t="s">
        <v>2545</v>
      </c>
      <c r="C41" s="14" t="s">
        <v>138</v>
      </c>
      <c r="D41" s="1" t="s">
        <v>170</v>
      </c>
      <c r="E41" s="1" t="s">
        <v>171</v>
      </c>
      <c r="F41" s="4">
        <v>215000</v>
      </c>
      <c r="G41" s="4">
        <v>1738.17</v>
      </c>
      <c r="H41" s="4">
        <v>1.77</v>
      </c>
    </row>
    <row r="42" spans="2:8">
      <c r="B42" s="1" t="s">
        <v>1048</v>
      </c>
      <c r="C42" s="14" t="s">
        <v>138</v>
      </c>
      <c r="D42" s="1" t="s">
        <v>150</v>
      </c>
      <c r="E42" s="1" t="s">
        <v>318</v>
      </c>
      <c r="F42" s="4">
        <v>136603</v>
      </c>
      <c r="G42" s="4">
        <v>1572.71</v>
      </c>
      <c r="H42" s="4">
        <v>1.6</v>
      </c>
    </row>
    <row r="43" spans="2:8">
      <c r="B43" s="1" t="s">
        <v>1068</v>
      </c>
      <c r="C43" s="14" t="s">
        <v>138</v>
      </c>
      <c r="D43" s="1" t="s">
        <v>172</v>
      </c>
      <c r="E43" s="1" t="s">
        <v>310</v>
      </c>
      <c r="F43" s="4">
        <v>275000</v>
      </c>
      <c r="G43" s="4">
        <v>1569.56</v>
      </c>
      <c r="H43" s="4">
        <v>1.6</v>
      </c>
    </row>
    <row r="44" spans="2:8">
      <c r="B44" s="1" t="s">
        <v>1042</v>
      </c>
      <c r="C44" s="14" t="s">
        <v>138</v>
      </c>
      <c r="D44" s="1" t="s">
        <v>274</v>
      </c>
      <c r="E44" s="1" t="s">
        <v>300</v>
      </c>
      <c r="F44" s="4">
        <v>700000</v>
      </c>
      <c r="G44" s="4">
        <v>1568</v>
      </c>
      <c r="H44" s="4">
        <v>1.59</v>
      </c>
    </row>
    <row r="45" spans="2:8">
      <c r="B45" s="1" t="s">
        <v>2393</v>
      </c>
      <c r="C45" s="14" t="s">
        <v>138</v>
      </c>
      <c r="D45" s="1" t="s">
        <v>167</v>
      </c>
      <c r="E45" s="1" t="s">
        <v>542</v>
      </c>
      <c r="F45" s="4">
        <v>345000</v>
      </c>
      <c r="G45" s="4">
        <v>1441.41</v>
      </c>
      <c r="H45" s="4">
        <v>1.47</v>
      </c>
    </row>
    <row r="46" spans="2:8">
      <c r="B46" s="1" t="s">
        <v>2439</v>
      </c>
      <c r="C46" s="14" t="s">
        <v>138</v>
      </c>
      <c r="D46" s="1" t="s">
        <v>198</v>
      </c>
      <c r="E46" s="1" t="s">
        <v>199</v>
      </c>
      <c r="F46" s="4">
        <v>1532000</v>
      </c>
      <c r="G46" s="4">
        <v>1394.12</v>
      </c>
      <c r="H46" s="4">
        <v>1.42</v>
      </c>
    </row>
    <row r="47" spans="2:8">
      <c r="B47" s="1" t="s">
        <v>1041</v>
      </c>
      <c r="C47" s="14" t="s">
        <v>138</v>
      </c>
      <c r="D47" s="1" t="s">
        <v>250</v>
      </c>
      <c r="E47" s="1" t="s">
        <v>320</v>
      </c>
      <c r="F47" s="4">
        <v>150000</v>
      </c>
      <c r="G47" s="4">
        <v>1385.85</v>
      </c>
      <c r="H47" s="4">
        <v>1.41</v>
      </c>
    </row>
    <row r="48" spans="2:8">
      <c r="B48" s="1" t="s">
        <v>179</v>
      </c>
      <c r="C48" s="14" t="s">
        <v>138</v>
      </c>
      <c r="D48" s="1" t="s">
        <v>180</v>
      </c>
      <c r="E48" s="1" t="s">
        <v>181</v>
      </c>
      <c r="F48" s="4">
        <v>102970</v>
      </c>
      <c r="G48" s="4">
        <v>1385.1</v>
      </c>
      <c r="H48" s="4">
        <v>1.41</v>
      </c>
    </row>
    <row r="49" spans="2:8">
      <c r="B49" s="1" t="s">
        <v>2546</v>
      </c>
      <c r="C49" s="14" t="s">
        <v>138</v>
      </c>
      <c r="D49" s="1" t="s">
        <v>167</v>
      </c>
      <c r="E49" s="1" t="s">
        <v>617</v>
      </c>
      <c r="F49" s="4">
        <v>43295</v>
      </c>
      <c r="G49" s="4">
        <v>1164.98</v>
      </c>
      <c r="H49" s="4">
        <v>1.18</v>
      </c>
    </row>
    <row r="50" spans="2:8">
      <c r="B50" s="1" t="s">
        <v>2547</v>
      </c>
      <c r="C50" s="14" t="s">
        <v>138</v>
      </c>
      <c r="D50" s="1" t="s">
        <v>163</v>
      </c>
      <c r="E50" s="1" t="s">
        <v>618</v>
      </c>
      <c r="F50" s="4">
        <v>53000</v>
      </c>
      <c r="G50" s="4">
        <v>1156.67</v>
      </c>
      <c r="H50" s="4">
        <v>1.18</v>
      </c>
    </row>
    <row r="51" spans="2:8">
      <c r="B51" s="1" t="s">
        <v>2548</v>
      </c>
      <c r="C51" s="14" t="s">
        <v>138</v>
      </c>
      <c r="D51" s="1" t="s">
        <v>258</v>
      </c>
      <c r="E51" s="1" t="s">
        <v>619</v>
      </c>
      <c r="F51" s="4">
        <v>230000</v>
      </c>
      <c r="G51" s="4">
        <v>1147.3599999999999</v>
      </c>
      <c r="H51" s="4">
        <v>1.17</v>
      </c>
    </row>
    <row r="52" spans="2:8">
      <c r="B52" s="1" t="s">
        <v>2549</v>
      </c>
      <c r="C52" s="14" t="s">
        <v>138</v>
      </c>
      <c r="D52" s="1" t="s">
        <v>288</v>
      </c>
      <c r="E52" s="1" t="s">
        <v>620</v>
      </c>
      <c r="F52" s="4">
        <v>475000</v>
      </c>
      <c r="G52" s="4">
        <v>951.9</v>
      </c>
      <c r="H52" s="4">
        <v>0.97</v>
      </c>
    </row>
    <row r="53" spans="2:8">
      <c r="B53" s="1" t="s">
        <v>2484</v>
      </c>
      <c r="C53" s="14" t="s">
        <v>138</v>
      </c>
      <c r="D53" s="1" t="s">
        <v>222</v>
      </c>
      <c r="E53" s="1" t="s">
        <v>254</v>
      </c>
      <c r="F53" s="4">
        <v>132800</v>
      </c>
      <c r="G53" s="4">
        <v>919.31</v>
      </c>
      <c r="H53" s="4">
        <v>0.93</v>
      </c>
    </row>
    <row r="54" spans="2:8">
      <c r="B54" s="1" t="s">
        <v>2397</v>
      </c>
      <c r="C54" s="14" t="s">
        <v>138</v>
      </c>
      <c r="D54" s="1" t="s">
        <v>176</v>
      </c>
      <c r="E54" s="1" t="s">
        <v>208</v>
      </c>
      <c r="F54" s="4">
        <v>30090</v>
      </c>
      <c r="G54" s="4">
        <v>917.93</v>
      </c>
      <c r="H54" s="4">
        <v>0.93</v>
      </c>
    </row>
    <row r="55" spans="2:8">
      <c r="B55" s="1" t="s">
        <v>2550</v>
      </c>
      <c r="C55" s="14" t="s">
        <v>138</v>
      </c>
      <c r="D55" s="1" t="s">
        <v>159</v>
      </c>
      <c r="E55" s="1" t="s">
        <v>621</v>
      </c>
      <c r="F55" s="4">
        <v>305000</v>
      </c>
      <c r="G55" s="4">
        <v>840.12</v>
      </c>
      <c r="H55" s="4">
        <v>0.85</v>
      </c>
    </row>
    <row r="56" spans="2:8">
      <c r="B56" s="1" t="s">
        <v>210</v>
      </c>
      <c r="C56" s="14" t="s">
        <v>138</v>
      </c>
      <c r="D56" s="1" t="s">
        <v>211</v>
      </c>
      <c r="E56" s="1" t="s">
        <v>212</v>
      </c>
      <c r="F56" s="4">
        <v>132462</v>
      </c>
      <c r="G56" s="4">
        <v>744.9</v>
      </c>
      <c r="H56" s="4">
        <v>0.76</v>
      </c>
    </row>
    <row r="57" spans="2:8">
      <c r="B57" s="1" t="s">
        <v>2175</v>
      </c>
      <c r="C57" s="14" t="s">
        <v>138</v>
      </c>
      <c r="D57" s="1" t="s">
        <v>142</v>
      </c>
      <c r="E57" s="1" t="s">
        <v>381</v>
      </c>
      <c r="F57" s="4">
        <v>300000</v>
      </c>
      <c r="G57" s="4">
        <v>717.3</v>
      </c>
      <c r="H57" s="4">
        <v>0.73</v>
      </c>
    </row>
    <row r="58" spans="2:8">
      <c r="B58" s="1" t="s">
        <v>2551</v>
      </c>
      <c r="C58" s="14" t="s">
        <v>138</v>
      </c>
      <c r="D58" s="1" t="s">
        <v>274</v>
      </c>
      <c r="E58" s="1" t="s">
        <v>622</v>
      </c>
      <c r="F58" s="4">
        <v>600000</v>
      </c>
      <c r="G58" s="4">
        <v>528</v>
      </c>
      <c r="H58" s="4">
        <v>0.54</v>
      </c>
    </row>
    <row r="59" spans="2:8">
      <c r="B59" s="1" t="s">
        <v>2500</v>
      </c>
      <c r="C59" s="14" t="s">
        <v>138</v>
      </c>
      <c r="D59" s="1" t="s">
        <v>159</v>
      </c>
      <c r="E59" s="1" t="s">
        <v>623</v>
      </c>
      <c r="F59" s="4">
        <v>555000</v>
      </c>
      <c r="G59" s="4">
        <v>445.39</v>
      </c>
      <c r="H59" s="4">
        <v>0.45</v>
      </c>
    </row>
    <row r="60" spans="2:8">
      <c r="B60" s="112" t="s">
        <v>2015</v>
      </c>
      <c r="C60" s="14"/>
      <c r="G60" s="245">
        <f>SUM(G16:G59)</f>
        <v>94135.199999999968</v>
      </c>
      <c r="H60" s="245">
        <f>SUM(H16:H59)</f>
        <v>95.740000000000052</v>
      </c>
    </row>
    <row r="61" spans="2:8" s="16" customFormat="1">
      <c r="B61" s="107" t="s">
        <v>2016</v>
      </c>
      <c r="C61" s="113"/>
      <c r="F61" s="17"/>
      <c r="G61" s="248"/>
      <c r="H61" s="248"/>
    </row>
    <row r="62" spans="2:8" s="16" customFormat="1">
      <c r="B62" s="107" t="s">
        <v>2017</v>
      </c>
      <c r="C62" s="113"/>
      <c r="F62" s="17"/>
      <c r="G62" s="248"/>
      <c r="H62" s="248"/>
    </row>
    <row r="63" spans="2:8">
      <c r="B63" s="1" t="s">
        <v>273</v>
      </c>
      <c r="C63" s="14" t="s">
        <v>138</v>
      </c>
      <c r="D63" s="1" t="s">
        <v>274</v>
      </c>
      <c r="E63" s="1" t="s">
        <v>275</v>
      </c>
      <c r="F63" s="4">
        <v>699600</v>
      </c>
      <c r="G63" s="116">
        <v>904.23</v>
      </c>
      <c r="H63" s="116">
        <v>0.92</v>
      </c>
    </row>
    <row r="64" spans="2:8" s="16" customFormat="1">
      <c r="B64" s="107" t="s">
        <v>2018</v>
      </c>
      <c r="C64" s="113"/>
      <c r="F64" s="17"/>
      <c r="G64" s="248">
        <f>+G63</f>
        <v>904.23</v>
      </c>
      <c r="H64" s="248">
        <f>+H63</f>
        <v>0.92</v>
      </c>
    </row>
    <row r="65" spans="2:8" s="16" customFormat="1">
      <c r="B65" s="107" t="s">
        <v>2019</v>
      </c>
      <c r="C65" s="113"/>
      <c r="F65" s="17"/>
      <c r="G65" s="248">
        <f>+G60+G64</f>
        <v>95039.429999999964</v>
      </c>
      <c r="H65" s="248">
        <f>+H60+H64</f>
        <v>96.660000000000053</v>
      </c>
    </row>
    <row r="66" spans="2:8">
      <c r="B66" s="2" t="s">
        <v>217</v>
      </c>
      <c r="C66" s="9"/>
      <c r="D66" s="2"/>
      <c r="E66" s="2"/>
      <c r="F66" s="10"/>
      <c r="G66" s="245">
        <v>3560.07</v>
      </c>
      <c r="H66" s="245">
        <v>3.62</v>
      </c>
    </row>
    <row r="67" spans="2:8">
      <c r="B67" s="2" t="s">
        <v>125</v>
      </c>
      <c r="C67" s="9"/>
      <c r="D67" s="2"/>
      <c r="E67" s="2"/>
      <c r="F67" s="10"/>
      <c r="G67" s="245">
        <f>+G65+G66</f>
        <v>98599.499999999971</v>
      </c>
      <c r="H67" s="245">
        <f>+H65+H66</f>
        <v>100.28000000000006</v>
      </c>
    </row>
    <row r="68" spans="2:8">
      <c r="B68" s="2" t="s">
        <v>126</v>
      </c>
      <c r="C68" s="9"/>
      <c r="D68" s="2"/>
      <c r="E68" s="2"/>
      <c r="F68" s="10"/>
      <c r="G68" s="245">
        <f>+G69-G67</f>
        <v>-276.45767369997338</v>
      </c>
      <c r="H68" s="245">
        <f>+H69-H67</f>
        <v>-0.28000000000005798</v>
      </c>
    </row>
    <row r="69" spans="2:8">
      <c r="B69" s="2" t="s">
        <v>127</v>
      </c>
      <c r="C69" s="9"/>
      <c r="D69" s="2"/>
      <c r="E69" s="2"/>
      <c r="F69" s="10"/>
      <c r="G69" s="245">
        <v>98323.042326299998</v>
      </c>
      <c r="H69" s="245">
        <v>100</v>
      </c>
    </row>
    <row r="70" spans="2:8">
      <c r="B70" s="1" t="s">
        <v>128</v>
      </c>
      <c r="G70" s="116"/>
      <c r="H70" s="116"/>
    </row>
    <row r="71" spans="2:8">
      <c r="B71" s="1" t="s">
        <v>129</v>
      </c>
    </row>
    <row r="72" spans="2:8">
      <c r="B72" s="1" t="s">
        <v>130</v>
      </c>
      <c r="C72" s="13">
        <v>44895</v>
      </c>
    </row>
    <row r="73" spans="2:8" ht="25.5">
      <c r="B73" s="11" t="s">
        <v>131</v>
      </c>
      <c r="C73" s="5" t="s">
        <v>132</v>
      </c>
    </row>
    <row r="74" spans="2:8">
      <c r="B74" s="2"/>
    </row>
    <row r="75" spans="2:8">
      <c r="B75" s="2" t="s">
        <v>3261</v>
      </c>
      <c r="C75" s="5" t="s">
        <v>132</v>
      </c>
    </row>
    <row r="76" spans="2:8">
      <c r="B76" s="2" t="s">
        <v>3262</v>
      </c>
      <c r="C76" s="5" t="s">
        <v>132</v>
      </c>
    </row>
    <row r="77" spans="2:8">
      <c r="B77" s="2" t="s">
        <v>3263</v>
      </c>
      <c r="C77" s="5" t="s">
        <v>132</v>
      </c>
    </row>
    <row r="78" spans="2:8">
      <c r="B78" s="2" t="s">
        <v>624</v>
      </c>
      <c r="C78" s="9"/>
    </row>
    <row r="79" spans="2:8">
      <c r="B79" s="2" t="s">
        <v>625</v>
      </c>
      <c r="C79" s="9"/>
    </row>
    <row r="80" spans="2:8">
      <c r="B80" s="2" t="s">
        <v>626</v>
      </c>
      <c r="C80" s="9"/>
    </row>
    <row r="81" spans="2:3">
      <c r="B81" s="2" t="s">
        <v>627</v>
      </c>
      <c r="C81" s="9"/>
    </row>
    <row r="82" spans="2:3">
      <c r="B82" s="2" t="s">
        <v>628</v>
      </c>
      <c r="C82" s="9"/>
    </row>
    <row r="83" spans="2:3">
      <c r="B83" s="2" t="s">
        <v>629</v>
      </c>
      <c r="C83" s="9"/>
    </row>
    <row r="84" spans="2:3">
      <c r="B84" s="2" t="s">
        <v>630</v>
      </c>
      <c r="C84" s="9"/>
    </row>
    <row r="85" spans="2:3">
      <c r="B85" s="2" t="s">
        <v>631</v>
      </c>
      <c r="C85" s="9"/>
    </row>
    <row r="86" spans="2:3">
      <c r="B86" s="162" t="s">
        <v>2616</v>
      </c>
      <c r="C86" s="9"/>
    </row>
    <row r="87" spans="2:3">
      <c r="B87" s="162" t="s">
        <v>133</v>
      </c>
    </row>
    <row r="88" spans="2:3">
      <c r="B88" s="162" t="s">
        <v>134</v>
      </c>
    </row>
  </sheetData>
  <mergeCells count="3">
    <mergeCell ref="B1:E1"/>
    <mergeCell ref="C3:C7"/>
    <mergeCell ref="D3:D7"/>
  </mergeCells>
  <hyperlinks>
    <hyperlink ref="A1" location="Index!A1" display="Index" xr:uid="{3D96D3E0-2AEA-4DE0-A54F-DE6D2F61034C}"/>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DE30F-299A-4A10-A245-8C21E1F3B61A}">
  <dimension ref="A1:I66"/>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82" style="1" bestFit="1" customWidth="1"/>
    <col min="259" max="259" width="13.140625" style="1" bestFit="1" customWidth="1"/>
    <col min="260" max="260" width="29.7109375" style="1" bestFit="1" customWidth="1"/>
    <col min="261" max="261" width="13.5703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82" style="1" bestFit="1" customWidth="1"/>
    <col min="515" max="515" width="13.140625" style="1" bestFit="1" customWidth="1"/>
    <col min="516" max="516" width="29.7109375" style="1" bestFit="1" customWidth="1"/>
    <col min="517" max="517" width="13.5703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82" style="1" bestFit="1" customWidth="1"/>
    <col min="771" max="771" width="13.140625" style="1" bestFit="1" customWidth="1"/>
    <col min="772" max="772" width="29.7109375" style="1" bestFit="1" customWidth="1"/>
    <col min="773" max="773" width="13.5703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82" style="1" bestFit="1" customWidth="1"/>
    <col min="1027" max="1027" width="13.140625" style="1" bestFit="1" customWidth="1"/>
    <col min="1028" max="1028" width="29.7109375" style="1" bestFit="1" customWidth="1"/>
    <col min="1029" max="1029" width="13.5703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82" style="1" bestFit="1" customWidth="1"/>
    <col min="1283" max="1283" width="13.140625" style="1" bestFit="1" customWidth="1"/>
    <col min="1284" max="1284" width="29.7109375" style="1" bestFit="1" customWidth="1"/>
    <col min="1285" max="1285" width="13.5703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82" style="1" bestFit="1" customWidth="1"/>
    <col min="1539" max="1539" width="13.140625" style="1" bestFit="1" customWidth="1"/>
    <col min="1540" max="1540" width="29.7109375" style="1" bestFit="1" customWidth="1"/>
    <col min="1541" max="1541" width="13.5703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82" style="1" bestFit="1" customWidth="1"/>
    <col min="1795" max="1795" width="13.140625" style="1" bestFit="1" customWidth="1"/>
    <col min="1796" max="1796" width="29.7109375" style="1" bestFit="1" customWidth="1"/>
    <col min="1797" max="1797" width="13.5703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82" style="1" bestFit="1" customWidth="1"/>
    <col min="2051" max="2051" width="13.140625" style="1" bestFit="1" customWidth="1"/>
    <col min="2052" max="2052" width="29.7109375" style="1" bestFit="1" customWidth="1"/>
    <col min="2053" max="2053" width="13.5703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82" style="1" bestFit="1" customWidth="1"/>
    <col min="2307" max="2307" width="13.140625" style="1" bestFit="1" customWidth="1"/>
    <col min="2308" max="2308" width="29.7109375" style="1" bestFit="1" customWidth="1"/>
    <col min="2309" max="2309" width="13.5703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82" style="1" bestFit="1" customWidth="1"/>
    <col min="2563" max="2563" width="13.140625" style="1" bestFit="1" customWidth="1"/>
    <col min="2564" max="2564" width="29.7109375" style="1" bestFit="1" customWidth="1"/>
    <col min="2565" max="2565" width="13.5703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82" style="1" bestFit="1" customWidth="1"/>
    <col min="2819" max="2819" width="13.140625" style="1" bestFit="1" customWidth="1"/>
    <col min="2820" max="2820" width="29.7109375" style="1" bestFit="1" customWidth="1"/>
    <col min="2821" max="2821" width="13.5703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82" style="1" bestFit="1" customWidth="1"/>
    <col min="3075" max="3075" width="13.140625" style="1" bestFit="1" customWidth="1"/>
    <col min="3076" max="3076" width="29.7109375" style="1" bestFit="1" customWidth="1"/>
    <col min="3077" max="3077" width="13.5703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82" style="1" bestFit="1" customWidth="1"/>
    <col min="3331" max="3331" width="13.140625" style="1" bestFit="1" customWidth="1"/>
    <col min="3332" max="3332" width="29.7109375" style="1" bestFit="1" customWidth="1"/>
    <col min="3333" max="3333" width="13.5703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82" style="1" bestFit="1" customWidth="1"/>
    <col min="3587" max="3587" width="13.140625" style="1" bestFit="1" customWidth="1"/>
    <col min="3588" max="3588" width="29.7109375" style="1" bestFit="1" customWidth="1"/>
    <col min="3589" max="3589" width="13.5703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82" style="1" bestFit="1" customWidth="1"/>
    <col min="3843" max="3843" width="13.140625" style="1" bestFit="1" customWidth="1"/>
    <col min="3844" max="3844" width="29.7109375" style="1" bestFit="1" customWidth="1"/>
    <col min="3845" max="3845" width="13.5703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82" style="1" bestFit="1" customWidth="1"/>
    <col min="4099" max="4099" width="13.140625" style="1" bestFit="1" customWidth="1"/>
    <col min="4100" max="4100" width="29.7109375" style="1" bestFit="1" customWidth="1"/>
    <col min="4101" max="4101" width="13.5703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82" style="1" bestFit="1" customWidth="1"/>
    <col min="4355" max="4355" width="13.140625" style="1" bestFit="1" customWidth="1"/>
    <col min="4356" max="4356" width="29.7109375" style="1" bestFit="1" customWidth="1"/>
    <col min="4357" max="4357" width="13.5703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82" style="1" bestFit="1" customWidth="1"/>
    <col min="4611" max="4611" width="13.140625" style="1" bestFit="1" customWidth="1"/>
    <col min="4612" max="4612" width="29.7109375" style="1" bestFit="1" customWidth="1"/>
    <col min="4613" max="4613" width="13.5703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82" style="1" bestFit="1" customWidth="1"/>
    <col min="4867" max="4867" width="13.140625" style="1" bestFit="1" customWidth="1"/>
    <col min="4868" max="4868" width="29.7109375" style="1" bestFit="1" customWidth="1"/>
    <col min="4869" max="4869" width="13.5703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82" style="1" bestFit="1" customWidth="1"/>
    <col min="5123" max="5123" width="13.140625" style="1" bestFit="1" customWidth="1"/>
    <col min="5124" max="5124" width="29.7109375" style="1" bestFit="1" customWidth="1"/>
    <col min="5125" max="5125" width="13.5703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82" style="1" bestFit="1" customWidth="1"/>
    <col min="5379" max="5379" width="13.140625" style="1" bestFit="1" customWidth="1"/>
    <col min="5380" max="5380" width="29.7109375" style="1" bestFit="1" customWidth="1"/>
    <col min="5381" max="5381" width="13.5703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82" style="1" bestFit="1" customWidth="1"/>
    <col min="5635" max="5635" width="13.140625" style="1" bestFit="1" customWidth="1"/>
    <col min="5636" max="5636" width="29.7109375" style="1" bestFit="1" customWidth="1"/>
    <col min="5637" max="5637" width="13.5703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82" style="1" bestFit="1" customWidth="1"/>
    <col min="5891" max="5891" width="13.140625" style="1" bestFit="1" customWidth="1"/>
    <col min="5892" max="5892" width="29.7109375" style="1" bestFit="1" customWidth="1"/>
    <col min="5893" max="5893" width="13.5703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82" style="1" bestFit="1" customWidth="1"/>
    <col min="6147" max="6147" width="13.140625" style="1" bestFit="1" customWidth="1"/>
    <col min="6148" max="6148" width="29.7109375" style="1" bestFit="1" customWidth="1"/>
    <col min="6149" max="6149" width="13.5703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82" style="1" bestFit="1" customWidth="1"/>
    <col min="6403" max="6403" width="13.140625" style="1" bestFit="1" customWidth="1"/>
    <col min="6404" max="6404" width="29.7109375" style="1" bestFit="1" customWidth="1"/>
    <col min="6405" max="6405" width="13.5703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82" style="1" bestFit="1" customWidth="1"/>
    <col min="6659" max="6659" width="13.140625" style="1" bestFit="1" customWidth="1"/>
    <col min="6660" max="6660" width="29.7109375" style="1" bestFit="1" customWidth="1"/>
    <col min="6661" max="6661" width="13.5703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82" style="1" bestFit="1" customWidth="1"/>
    <col min="6915" max="6915" width="13.140625" style="1" bestFit="1" customWidth="1"/>
    <col min="6916" max="6916" width="29.7109375" style="1" bestFit="1" customWidth="1"/>
    <col min="6917" max="6917" width="13.5703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82" style="1" bestFit="1" customWidth="1"/>
    <col min="7171" max="7171" width="13.140625" style="1" bestFit="1" customWidth="1"/>
    <col min="7172" max="7172" width="29.7109375" style="1" bestFit="1" customWidth="1"/>
    <col min="7173" max="7173" width="13.5703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82" style="1" bestFit="1" customWidth="1"/>
    <col min="7427" max="7427" width="13.140625" style="1" bestFit="1" customWidth="1"/>
    <col min="7428" max="7428" width="29.7109375" style="1" bestFit="1" customWidth="1"/>
    <col min="7429" max="7429" width="13.5703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82" style="1" bestFit="1" customWidth="1"/>
    <col min="7683" max="7683" width="13.140625" style="1" bestFit="1" customWidth="1"/>
    <col min="7684" max="7684" width="29.7109375" style="1" bestFit="1" customWidth="1"/>
    <col min="7685" max="7685" width="13.5703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82" style="1" bestFit="1" customWidth="1"/>
    <col min="7939" max="7939" width="13.140625" style="1" bestFit="1" customWidth="1"/>
    <col min="7940" max="7940" width="29.7109375" style="1" bestFit="1" customWidth="1"/>
    <col min="7941" max="7941" width="13.5703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82" style="1" bestFit="1" customWidth="1"/>
    <col min="8195" max="8195" width="13.140625" style="1" bestFit="1" customWidth="1"/>
    <col min="8196" max="8196" width="29.7109375" style="1" bestFit="1" customWidth="1"/>
    <col min="8197" max="8197" width="13.5703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82" style="1" bestFit="1" customWidth="1"/>
    <col min="8451" max="8451" width="13.140625" style="1" bestFit="1" customWidth="1"/>
    <col min="8452" max="8452" width="29.7109375" style="1" bestFit="1" customWidth="1"/>
    <col min="8453" max="8453" width="13.5703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82" style="1" bestFit="1" customWidth="1"/>
    <col min="8707" max="8707" width="13.140625" style="1" bestFit="1" customWidth="1"/>
    <col min="8708" max="8708" width="29.7109375" style="1" bestFit="1" customWidth="1"/>
    <col min="8709" max="8709" width="13.5703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82" style="1" bestFit="1" customWidth="1"/>
    <col min="8963" max="8963" width="13.140625" style="1" bestFit="1" customWidth="1"/>
    <col min="8964" max="8964" width="29.7109375" style="1" bestFit="1" customWidth="1"/>
    <col min="8965" max="8965" width="13.5703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82" style="1" bestFit="1" customWidth="1"/>
    <col min="9219" max="9219" width="13.140625" style="1" bestFit="1" customWidth="1"/>
    <col min="9220" max="9220" width="29.7109375" style="1" bestFit="1" customWidth="1"/>
    <col min="9221" max="9221" width="13.5703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82" style="1" bestFit="1" customWidth="1"/>
    <col min="9475" max="9475" width="13.140625" style="1" bestFit="1" customWidth="1"/>
    <col min="9476" max="9476" width="29.7109375" style="1" bestFit="1" customWidth="1"/>
    <col min="9477" max="9477" width="13.5703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82" style="1" bestFit="1" customWidth="1"/>
    <col min="9731" max="9731" width="13.140625" style="1" bestFit="1" customWidth="1"/>
    <col min="9732" max="9732" width="29.7109375" style="1" bestFit="1" customWidth="1"/>
    <col min="9733" max="9733" width="13.5703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82" style="1" bestFit="1" customWidth="1"/>
    <col min="9987" max="9987" width="13.140625" style="1" bestFit="1" customWidth="1"/>
    <col min="9988" max="9988" width="29.7109375" style="1" bestFit="1" customWidth="1"/>
    <col min="9989" max="9989" width="13.5703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82" style="1" bestFit="1" customWidth="1"/>
    <col min="10243" max="10243" width="13.140625" style="1" bestFit="1" customWidth="1"/>
    <col min="10244" max="10244" width="29.7109375" style="1" bestFit="1" customWidth="1"/>
    <col min="10245" max="10245" width="13.5703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82" style="1" bestFit="1" customWidth="1"/>
    <col min="10499" max="10499" width="13.140625" style="1" bestFit="1" customWidth="1"/>
    <col min="10500" max="10500" width="29.7109375" style="1" bestFit="1" customWidth="1"/>
    <col min="10501" max="10501" width="13.5703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82" style="1" bestFit="1" customWidth="1"/>
    <col min="10755" max="10755" width="13.140625" style="1" bestFit="1" customWidth="1"/>
    <col min="10756" max="10756" width="29.7109375" style="1" bestFit="1" customWidth="1"/>
    <col min="10757" max="10757" width="13.5703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82" style="1" bestFit="1" customWidth="1"/>
    <col min="11011" max="11011" width="13.140625" style="1" bestFit="1" customWidth="1"/>
    <col min="11012" max="11012" width="29.7109375" style="1" bestFit="1" customWidth="1"/>
    <col min="11013" max="11013" width="13.5703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82" style="1" bestFit="1" customWidth="1"/>
    <col min="11267" max="11267" width="13.140625" style="1" bestFit="1" customWidth="1"/>
    <col min="11268" max="11268" width="29.7109375" style="1" bestFit="1" customWidth="1"/>
    <col min="11269" max="11269" width="13.5703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82" style="1" bestFit="1" customWidth="1"/>
    <col min="11523" max="11523" width="13.140625" style="1" bestFit="1" customWidth="1"/>
    <col min="11524" max="11524" width="29.7109375" style="1" bestFit="1" customWidth="1"/>
    <col min="11525" max="11525" width="13.5703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82" style="1" bestFit="1" customWidth="1"/>
    <col min="11779" max="11779" width="13.140625" style="1" bestFit="1" customWidth="1"/>
    <col min="11780" max="11780" width="29.7109375" style="1" bestFit="1" customWidth="1"/>
    <col min="11781" max="11781" width="13.5703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82" style="1" bestFit="1" customWidth="1"/>
    <col min="12035" max="12035" width="13.140625" style="1" bestFit="1" customWidth="1"/>
    <col min="12036" max="12036" width="29.7109375" style="1" bestFit="1" customWidth="1"/>
    <col min="12037" max="12037" width="13.5703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82" style="1" bestFit="1" customWidth="1"/>
    <col min="12291" max="12291" width="13.140625" style="1" bestFit="1" customWidth="1"/>
    <col min="12292" max="12292" width="29.7109375" style="1" bestFit="1" customWidth="1"/>
    <col min="12293" max="12293" width="13.5703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82" style="1" bestFit="1" customWidth="1"/>
    <col min="12547" max="12547" width="13.140625" style="1" bestFit="1" customWidth="1"/>
    <col min="12548" max="12548" width="29.7109375" style="1" bestFit="1" customWidth="1"/>
    <col min="12549" max="12549" width="13.5703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82" style="1" bestFit="1" customWidth="1"/>
    <col min="12803" max="12803" width="13.140625" style="1" bestFit="1" customWidth="1"/>
    <col min="12804" max="12804" width="29.7109375" style="1" bestFit="1" customWidth="1"/>
    <col min="12805" max="12805" width="13.5703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82" style="1" bestFit="1" customWidth="1"/>
    <col min="13059" max="13059" width="13.140625" style="1" bestFit="1" customWidth="1"/>
    <col min="13060" max="13060" width="29.7109375" style="1" bestFit="1" customWidth="1"/>
    <col min="13061" max="13061" width="13.5703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82" style="1" bestFit="1" customWidth="1"/>
    <col min="13315" max="13315" width="13.140625" style="1" bestFit="1" customWidth="1"/>
    <col min="13316" max="13316" width="29.7109375" style="1" bestFit="1" customWidth="1"/>
    <col min="13317" max="13317" width="13.5703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82" style="1" bestFit="1" customWidth="1"/>
    <col min="13571" max="13571" width="13.140625" style="1" bestFit="1" customWidth="1"/>
    <col min="13572" max="13572" width="29.7109375" style="1" bestFit="1" customWidth="1"/>
    <col min="13573" max="13573" width="13.5703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82" style="1" bestFit="1" customWidth="1"/>
    <col min="13827" max="13827" width="13.140625" style="1" bestFit="1" customWidth="1"/>
    <col min="13828" max="13828" width="29.7109375" style="1" bestFit="1" customWidth="1"/>
    <col min="13829" max="13829" width="13.5703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82" style="1" bestFit="1" customWidth="1"/>
    <col min="14083" max="14083" width="13.140625" style="1" bestFit="1" customWidth="1"/>
    <col min="14084" max="14084" width="29.7109375" style="1" bestFit="1" customWidth="1"/>
    <col min="14085" max="14085" width="13.5703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82" style="1" bestFit="1" customWidth="1"/>
    <col min="14339" max="14339" width="13.140625" style="1" bestFit="1" customWidth="1"/>
    <col min="14340" max="14340" width="29.7109375" style="1" bestFit="1" customWidth="1"/>
    <col min="14341" max="14341" width="13.5703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82" style="1" bestFit="1" customWidth="1"/>
    <col min="14595" max="14595" width="13.140625" style="1" bestFit="1" customWidth="1"/>
    <col min="14596" max="14596" width="29.7109375" style="1" bestFit="1" customWidth="1"/>
    <col min="14597" max="14597" width="13.5703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82" style="1" bestFit="1" customWidth="1"/>
    <col min="14851" max="14851" width="13.140625" style="1" bestFit="1" customWidth="1"/>
    <col min="14852" max="14852" width="29.7109375" style="1" bestFit="1" customWidth="1"/>
    <col min="14853" max="14853" width="13.5703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82" style="1" bestFit="1" customWidth="1"/>
    <col min="15107" max="15107" width="13.140625" style="1" bestFit="1" customWidth="1"/>
    <col min="15108" max="15108" width="29.7109375" style="1" bestFit="1" customWidth="1"/>
    <col min="15109" max="15109" width="13.5703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82" style="1" bestFit="1" customWidth="1"/>
    <col min="15363" max="15363" width="13.140625" style="1" bestFit="1" customWidth="1"/>
    <col min="15364" max="15364" width="29.7109375" style="1" bestFit="1" customWidth="1"/>
    <col min="15365" max="15365" width="13.5703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82" style="1" bestFit="1" customWidth="1"/>
    <col min="15619" max="15619" width="13.140625" style="1" bestFit="1" customWidth="1"/>
    <col min="15620" max="15620" width="29.7109375" style="1" bestFit="1" customWidth="1"/>
    <col min="15621" max="15621" width="13.5703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82" style="1" bestFit="1" customWidth="1"/>
    <col min="15875" max="15875" width="13.140625" style="1" bestFit="1" customWidth="1"/>
    <col min="15876" max="15876" width="29.7109375" style="1" bestFit="1" customWidth="1"/>
    <col min="15877" max="15877" width="13.5703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82" style="1" bestFit="1" customWidth="1"/>
    <col min="16131" max="16131" width="13.140625" style="1" bestFit="1" customWidth="1"/>
    <col min="16132" max="16132" width="29.7109375" style="1" bestFit="1" customWidth="1"/>
    <col min="16133" max="16133" width="13.5703125" style="1" bestFit="1" customWidth="1"/>
    <col min="16134" max="16134" width="10.28515625" style="1" bestFit="1" customWidth="1"/>
    <col min="16135" max="16135" width="18.140625" style="1" bestFit="1" customWidth="1"/>
    <col min="16136" max="16384" width="9.140625" style="1"/>
  </cols>
  <sheetData>
    <row r="1" spans="1:9">
      <c r="A1" s="3" t="s">
        <v>0</v>
      </c>
      <c r="B1" s="390" t="s">
        <v>2693</v>
      </c>
      <c r="C1" s="390"/>
      <c r="D1" s="390"/>
      <c r="E1" s="390"/>
    </row>
    <row r="2" spans="1:9" ht="13.5" thickBot="1"/>
    <row r="3" spans="1:9" s="16" customFormat="1" ht="15">
      <c r="B3" s="23" t="s">
        <v>2690</v>
      </c>
      <c r="C3" s="391"/>
      <c r="D3" s="394"/>
      <c r="F3" s="17"/>
      <c r="G3" s="17"/>
      <c r="H3" s="17"/>
    </row>
    <row r="4" spans="1:9" s="16" customFormat="1" ht="15">
      <c r="B4" s="81" t="s">
        <v>2691</v>
      </c>
      <c r="C4" s="392"/>
      <c r="D4" s="395"/>
      <c r="F4" s="17"/>
      <c r="G4" s="17"/>
      <c r="H4" s="17"/>
    </row>
    <row r="5" spans="1:9" s="16" customFormat="1" ht="15">
      <c r="B5" s="180"/>
      <c r="C5" s="392"/>
      <c r="D5" s="395"/>
      <c r="F5" s="17"/>
      <c r="G5" s="17"/>
      <c r="H5" s="17"/>
    </row>
    <row r="6" spans="1:9" s="16" customFormat="1" ht="15">
      <c r="B6" s="81" t="s">
        <v>1081</v>
      </c>
      <c r="C6" s="392"/>
      <c r="D6" s="395"/>
      <c r="F6" s="17"/>
      <c r="G6" s="17"/>
      <c r="H6" s="17"/>
    </row>
    <row r="7" spans="1:9" s="16" customFormat="1" ht="15">
      <c r="B7" s="81" t="s">
        <v>2639</v>
      </c>
      <c r="C7" s="392"/>
      <c r="D7" s="395"/>
      <c r="F7" s="17"/>
      <c r="G7" s="17"/>
      <c r="H7" s="17"/>
    </row>
    <row r="8" spans="1:9" s="16" customFormat="1" ht="30.75" thickBot="1">
      <c r="B8" s="25" t="s">
        <v>2692</v>
      </c>
      <c r="C8" s="393"/>
      <c r="D8" s="396"/>
      <c r="F8" s="17"/>
      <c r="G8" s="17"/>
      <c r="H8" s="17"/>
    </row>
    <row r="9" spans="1:9" s="16" customFormat="1">
      <c r="C9" s="19" t="s">
        <v>1079</v>
      </c>
      <c r="D9" s="19" t="s">
        <v>1078</v>
      </c>
      <c r="F9" s="17"/>
      <c r="G9" s="17"/>
      <c r="H9" s="17"/>
    </row>
    <row r="12" spans="1:9">
      <c r="B12" s="1" t="s">
        <v>101</v>
      </c>
    </row>
    <row r="14" spans="1:9">
      <c r="B14" s="6" t="s">
        <v>102</v>
      </c>
      <c r="C14" s="7" t="s">
        <v>103</v>
      </c>
      <c r="D14" s="6" t="s">
        <v>135</v>
      </c>
      <c r="E14" s="6" t="s">
        <v>105</v>
      </c>
      <c r="F14" s="8" t="s">
        <v>106</v>
      </c>
      <c r="G14" s="8" t="s">
        <v>107</v>
      </c>
      <c r="H14" s="8" t="s">
        <v>108</v>
      </c>
      <c r="I14" s="2" t="s">
        <v>136</v>
      </c>
    </row>
    <row r="15" spans="1:9">
      <c r="B15" s="2" t="s">
        <v>137</v>
      </c>
      <c r="C15" s="14"/>
    </row>
    <row r="16" spans="1:9">
      <c r="B16" s="2" t="s">
        <v>110</v>
      </c>
      <c r="C16" s="14"/>
    </row>
    <row r="17" spans="2:8">
      <c r="B17" s="1" t="s">
        <v>1075</v>
      </c>
      <c r="C17" s="14" t="s">
        <v>138</v>
      </c>
      <c r="D17" s="1" t="s">
        <v>142</v>
      </c>
      <c r="E17" s="1" t="s">
        <v>143</v>
      </c>
      <c r="F17" s="4">
        <v>85039</v>
      </c>
      <c r="G17" s="4">
        <v>2323.61</v>
      </c>
      <c r="H17" s="4">
        <v>13.14</v>
      </c>
    </row>
    <row r="18" spans="2:8">
      <c r="B18" s="1" t="s">
        <v>1076</v>
      </c>
      <c r="C18" s="14" t="s">
        <v>138</v>
      </c>
      <c r="D18" s="1" t="s">
        <v>139</v>
      </c>
      <c r="E18" s="1" t="s">
        <v>141</v>
      </c>
      <c r="F18" s="4">
        <v>108181</v>
      </c>
      <c r="G18" s="4">
        <v>1740.36</v>
      </c>
      <c r="H18" s="4">
        <v>9.84</v>
      </c>
    </row>
    <row r="19" spans="2:8">
      <c r="B19" s="1" t="s">
        <v>1077</v>
      </c>
      <c r="C19" s="14" t="s">
        <v>138</v>
      </c>
      <c r="D19" s="1" t="s">
        <v>139</v>
      </c>
      <c r="E19" s="1" t="s">
        <v>140</v>
      </c>
      <c r="F19" s="4">
        <v>171496</v>
      </c>
      <c r="G19" s="4">
        <v>1635.04</v>
      </c>
      <c r="H19" s="4">
        <v>9.25</v>
      </c>
    </row>
    <row r="20" spans="2:8">
      <c r="B20" s="1" t="s">
        <v>2215</v>
      </c>
      <c r="C20" s="14" t="s">
        <v>138</v>
      </c>
      <c r="D20" s="1" t="s">
        <v>144</v>
      </c>
      <c r="E20" s="1" t="s">
        <v>145</v>
      </c>
      <c r="F20" s="4">
        <v>90184</v>
      </c>
      <c r="G20" s="4">
        <v>1472.16</v>
      </c>
      <c r="H20" s="4">
        <v>8.33</v>
      </c>
    </row>
    <row r="21" spans="2:8">
      <c r="B21" s="1" t="s">
        <v>2390</v>
      </c>
      <c r="C21" s="14" t="s">
        <v>138</v>
      </c>
      <c r="D21" s="1" t="s">
        <v>154</v>
      </c>
      <c r="E21" s="1" t="s">
        <v>155</v>
      </c>
      <c r="F21" s="4">
        <v>44732</v>
      </c>
      <c r="G21" s="4">
        <v>1204.01</v>
      </c>
      <c r="H21" s="4">
        <v>6.81</v>
      </c>
    </row>
    <row r="22" spans="2:8">
      <c r="B22" s="1" t="s">
        <v>1065</v>
      </c>
      <c r="C22" s="14" t="s">
        <v>138</v>
      </c>
      <c r="D22" s="1" t="s">
        <v>144</v>
      </c>
      <c r="E22" s="1" t="s">
        <v>146</v>
      </c>
      <c r="F22" s="4">
        <v>25213</v>
      </c>
      <c r="G22" s="4">
        <v>855.33</v>
      </c>
      <c r="H22" s="4">
        <v>4.84</v>
      </c>
    </row>
    <row r="23" spans="2:8">
      <c r="B23" s="1" t="s">
        <v>1074</v>
      </c>
      <c r="C23" s="14" t="s">
        <v>138</v>
      </c>
      <c r="D23" s="1" t="s">
        <v>147</v>
      </c>
      <c r="E23" s="1" t="s">
        <v>148</v>
      </c>
      <c r="F23" s="4">
        <v>216572</v>
      </c>
      <c r="G23" s="4">
        <v>736.45</v>
      </c>
      <c r="H23" s="4">
        <v>4.16</v>
      </c>
    </row>
    <row r="24" spans="2:8">
      <c r="B24" s="1" t="s">
        <v>1052</v>
      </c>
      <c r="C24" s="14" t="s">
        <v>138</v>
      </c>
      <c r="D24" s="1" t="s">
        <v>139</v>
      </c>
      <c r="E24" s="1" t="s">
        <v>149</v>
      </c>
      <c r="F24" s="4">
        <v>35179</v>
      </c>
      <c r="G24" s="4">
        <v>684.44</v>
      </c>
      <c r="H24" s="4">
        <v>3.87</v>
      </c>
    </row>
    <row r="25" spans="2:8">
      <c r="B25" s="1" t="s">
        <v>2229</v>
      </c>
      <c r="C25" s="14" t="s">
        <v>138</v>
      </c>
      <c r="D25" s="1" t="s">
        <v>159</v>
      </c>
      <c r="E25" s="1" t="s">
        <v>160</v>
      </c>
      <c r="F25" s="4">
        <v>29712</v>
      </c>
      <c r="G25" s="4">
        <v>617.21</v>
      </c>
      <c r="H25" s="4">
        <v>3.49</v>
      </c>
    </row>
    <row r="26" spans="2:8">
      <c r="B26" s="1" t="s">
        <v>1072</v>
      </c>
      <c r="C26" s="14" t="s">
        <v>138</v>
      </c>
      <c r="D26" s="1" t="s">
        <v>139</v>
      </c>
      <c r="E26" s="1" t="s">
        <v>152</v>
      </c>
      <c r="F26" s="4">
        <v>68088</v>
      </c>
      <c r="G26" s="4">
        <v>613.80999999999995</v>
      </c>
      <c r="H26" s="4">
        <v>3.47</v>
      </c>
    </row>
    <row r="27" spans="2:8">
      <c r="B27" s="1" t="s">
        <v>2212</v>
      </c>
      <c r="C27" s="14" t="s">
        <v>138</v>
      </c>
      <c r="D27" s="1" t="s">
        <v>147</v>
      </c>
      <c r="E27" s="1" t="s">
        <v>158</v>
      </c>
      <c r="F27" s="4">
        <v>21974</v>
      </c>
      <c r="G27" s="4">
        <v>588.94000000000005</v>
      </c>
      <c r="H27" s="4">
        <v>3.33</v>
      </c>
    </row>
    <row r="28" spans="2:8">
      <c r="B28" s="1" t="s">
        <v>286</v>
      </c>
      <c r="C28" s="14" t="s">
        <v>138</v>
      </c>
      <c r="D28" s="1" t="s">
        <v>139</v>
      </c>
      <c r="E28" s="1" t="s">
        <v>287</v>
      </c>
      <c r="F28" s="4">
        <v>92181</v>
      </c>
      <c r="G28" s="4">
        <v>555.39</v>
      </c>
      <c r="H28" s="4">
        <v>3.14</v>
      </c>
    </row>
    <row r="29" spans="2:8">
      <c r="B29" s="1" t="s">
        <v>2244</v>
      </c>
      <c r="C29" s="14" t="s">
        <v>138</v>
      </c>
      <c r="D29" s="1" t="s">
        <v>288</v>
      </c>
      <c r="E29" s="1" t="s">
        <v>289</v>
      </c>
      <c r="F29" s="4">
        <v>60243</v>
      </c>
      <c r="G29" s="4">
        <v>511.25</v>
      </c>
      <c r="H29" s="4">
        <v>2.89</v>
      </c>
    </row>
    <row r="30" spans="2:8">
      <c r="B30" s="1" t="s">
        <v>2135</v>
      </c>
      <c r="C30" s="14" t="s">
        <v>138</v>
      </c>
      <c r="D30" s="1" t="s">
        <v>154</v>
      </c>
      <c r="E30" s="1" t="s">
        <v>290</v>
      </c>
      <c r="F30" s="4">
        <v>6556</v>
      </c>
      <c r="G30" s="4">
        <v>440.77</v>
      </c>
      <c r="H30" s="4">
        <v>2.4900000000000002</v>
      </c>
    </row>
    <row r="31" spans="2:8">
      <c r="B31" s="1" t="s">
        <v>1057</v>
      </c>
      <c r="C31" s="14" t="s">
        <v>138</v>
      </c>
      <c r="D31" s="1" t="s">
        <v>150</v>
      </c>
      <c r="E31" s="1" t="s">
        <v>291</v>
      </c>
      <c r="F31" s="4">
        <v>11122</v>
      </c>
      <c r="G31" s="4">
        <v>353.94</v>
      </c>
      <c r="H31" s="4">
        <v>2</v>
      </c>
    </row>
    <row r="32" spans="2:8">
      <c r="B32" s="1" t="s">
        <v>2247</v>
      </c>
      <c r="C32" s="14" t="s">
        <v>138</v>
      </c>
      <c r="D32" s="1" t="s">
        <v>206</v>
      </c>
      <c r="E32" s="1" t="s">
        <v>292</v>
      </c>
      <c r="F32" s="4">
        <v>23569</v>
      </c>
      <c r="G32" s="4">
        <v>308.08999999999997</v>
      </c>
      <c r="H32" s="4">
        <v>1.74</v>
      </c>
    </row>
    <row r="33" spans="2:8">
      <c r="B33" s="1" t="s">
        <v>2191</v>
      </c>
      <c r="C33" s="14" t="s">
        <v>138</v>
      </c>
      <c r="D33" s="1" t="s">
        <v>206</v>
      </c>
      <c r="E33" s="1" t="s">
        <v>293</v>
      </c>
      <c r="F33" s="4">
        <v>3247</v>
      </c>
      <c r="G33" s="4">
        <v>291.48</v>
      </c>
      <c r="H33" s="4">
        <v>1.65</v>
      </c>
    </row>
    <row r="34" spans="2:8">
      <c r="B34" s="1" t="s">
        <v>1054</v>
      </c>
      <c r="C34" s="14" t="s">
        <v>138</v>
      </c>
      <c r="D34" s="1" t="s">
        <v>144</v>
      </c>
      <c r="E34" s="1" t="s">
        <v>294</v>
      </c>
      <c r="F34" s="4">
        <v>25922</v>
      </c>
      <c r="G34" s="4">
        <v>290.52</v>
      </c>
      <c r="H34" s="4">
        <v>1.64</v>
      </c>
    </row>
    <row r="35" spans="2:8">
      <c r="B35" s="1" t="s">
        <v>2220</v>
      </c>
      <c r="C35" s="14" t="s">
        <v>138</v>
      </c>
      <c r="D35" s="1" t="s">
        <v>174</v>
      </c>
      <c r="E35" s="1" t="s">
        <v>295</v>
      </c>
      <c r="F35" s="4">
        <v>26567</v>
      </c>
      <c r="G35" s="4">
        <v>277.45</v>
      </c>
      <c r="H35" s="4">
        <v>1.57</v>
      </c>
    </row>
    <row r="36" spans="2:8">
      <c r="B36" s="1" t="s">
        <v>1060</v>
      </c>
      <c r="C36" s="14" t="s">
        <v>138</v>
      </c>
      <c r="D36" s="1" t="s">
        <v>150</v>
      </c>
      <c r="E36" s="1" t="s">
        <v>151</v>
      </c>
      <c r="F36" s="4">
        <v>10250</v>
      </c>
      <c r="G36" s="4">
        <v>271.62</v>
      </c>
      <c r="H36" s="4">
        <v>1.54</v>
      </c>
    </row>
    <row r="37" spans="2:8">
      <c r="B37" s="1" t="s">
        <v>2140</v>
      </c>
      <c r="C37" s="14" t="s">
        <v>138</v>
      </c>
      <c r="D37" s="1" t="s">
        <v>154</v>
      </c>
      <c r="E37" s="1" t="s">
        <v>296</v>
      </c>
      <c r="F37" s="4">
        <v>15197</v>
      </c>
      <c r="G37" s="4">
        <v>247.22</v>
      </c>
      <c r="H37" s="4">
        <v>1.4</v>
      </c>
    </row>
    <row r="38" spans="2:8">
      <c r="B38" s="1" t="s">
        <v>2157</v>
      </c>
      <c r="C38" s="14" t="s">
        <v>138</v>
      </c>
      <c r="D38" s="1" t="s">
        <v>297</v>
      </c>
      <c r="E38" s="1" t="s">
        <v>298</v>
      </c>
      <c r="F38" s="4">
        <v>196764</v>
      </c>
      <c r="G38" s="4">
        <v>211.91</v>
      </c>
      <c r="H38" s="4">
        <v>1.2</v>
      </c>
    </row>
    <row r="39" spans="2:8">
      <c r="B39" s="1" t="s">
        <v>2168</v>
      </c>
      <c r="C39" s="14" t="s">
        <v>138</v>
      </c>
      <c r="D39" s="1" t="s">
        <v>274</v>
      </c>
      <c r="E39" s="1" t="s">
        <v>299</v>
      </c>
      <c r="F39" s="4">
        <v>116752</v>
      </c>
      <c r="G39" s="4">
        <v>201.11</v>
      </c>
      <c r="H39" s="4">
        <v>1.1399999999999999</v>
      </c>
    </row>
    <row r="40" spans="2:8">
      <c r="B40" s="1" t="s">
        <v>2188</v>
      </c>
      <c r="C40" s="14" t="s">
        <v>138</v>
      </c>
      <c r="D40" s="1" t="s">
        <v>172</v>
      </c>
      <c r="E40" s="1" t="s">
        <v>178</v>
      </c>
      <c r="F40" s="4">
        <v>2832</v>
      </c>
      <c r="G40" s="4">
        <v>200.41</v>
      </c>
      <c r="H40" s="4">
        <v>1.1299999999999999</v>
      </c>
    </row>
    <row r="41" spans="2:8">
      <c r="B41" s="1" t="s">
        <v>1042</v>
      </c>
      <c r="C41" s="14" t="s">
        <v>138</v>
      </c>
      <c r="D41" s="1" t="s">
        <v>274</v>
      </c>
      <c r="E41" s="1" t="s">
        <v>300</v>
      </c>
      <c r="F41" s="4">
        <v>83443</v>
      </c>
      <c r="G41" s="4">
        <v>186.91</v>
      </c>
      <c r="H41" s="4">
        <v>1.06</v>
      </c>
    </row>
    <row r="42" spans="2:8">
      <c r="B42" s="1" t="s">
        <v>1039</v>
      </c>
      <c r="C42" s="14" t="s">
        <v>138</v>
      </c>
      <c r="D42" s="1" t="s">
        <v>139</v>
      </c>
      <c r="E42" s="1" t="s">
        <v>301</v>
      </c>
      <c r="F42" s="4">
        <v>15907</v>
      </c>
      <c r="G42" s="4">
        <v>185.69</v>
      </c>
      <c r="H42" s="4">
        <v>1.05</v>
      </c>
    </row>
    <row r="43" spans="2:8">
      <c r="B43" s="1" t="s">
        <v>2223</v>
      </c>
      <c r="C43" s="14" t="s">
        <v>138</v>
      </c>
      <c r="D43" s="1" t="s">
        <v>302</v>
      </c>
      <c r="E43" s="1" t="s">
        <v>303</v>
      </c>
      <c r="F43" s="4">
        <v>871</v>
      </c>
      <c r="G43" s="4">
        <v>175.12</v>
      </c>
      <c r="H43" s="4">
        <v>0.99</v>
      </c>
    </row>
    <row r="44" spans="2:8">
      <c r="B44" s="1" t="s">
        <v>2237</v>
      </c>
      <c r="C44" s="14" t="s">
        <v>138</v>
      </c>
      <c r="D44" s="1" t="s">
        <v>144</v>
      </c>
      <c r="E44" s="1" t="s">
        <v>304</v>
      </c>
      <c r="F44" s="4">
        <v>15431</v>
      </c>
      <c r="G44" s="4">
        <v>166.24</v>
      </c>
      <c r="H44" s="4">
        <v>0.94</v>
      </c>
    </row>
    <row r="45" spans="2:8">
      <c r="B45" s="1" t="s">
        <v>2242</v>
      </c>
      <c r="C45" s="14" t="s">
        <v>138</v>
      </c>
      <c r="D45" s="1" t="s">
        <v>144</v>
      </c>
      <c r="E45" s="1" t="s">
        <v>184</v>
      </c>
      <c r="F45" s="4">
        <v>36323</v>
      </c>
      <c r="G45" s="4">
        <v>147.82</v>
      </c>
      <c r="H45" s="4">
        <v>0.84</v>
      </c>
    </row>
    <row r="46" spans="2:8">
      <c r="B46" s="1" t="s">
        <v>2169</v>
      </c>
      <c r="C46" s="14" t="s">
        <v>138</v>
      </c>
      <c r="D46" s="1" t="s">
        <v>174</v>
      </c>
      <c r="E46" s="1" t="s">
        <v>175</v>
      </c>
      <c r="F46" s="4">
        <v>2945</v>
      </c>
      <c r="G46" s="4">
        <v>132.11000000000001</v>
      </c>
      <c r="H46" s="4">
        <v>0.75</v>
      </c>
    </row>
    <row r="47" spans="2:8">
      <c r="B47" s="2" t="s">
        <v>216</v>
      </c>
      <c r="C47" s="9"/>
      <c r="D47" s="2"/>
      <c r="E47" s="2"/>
      <c r="F47" s="10"/>
      <c r="G47" s="10">
        <f>SUM(G14:G46)</f>
        <v>17626.41</v>
      </c>
      <c r="H47" s="10">
        <f>SUM(H14:H46)</f>
        <v>99.69</v>
      </c>
    </row>
    <row r="48" spans="2:8">
      <c r="B48" s="2" t="s">
        <v>217</v>
      </c>
      <c r="C48" s="9"/>
      <c r="D48" s="2"/>
      <c r="E48" s="2"/>
      <c r="F48" s="10"/>
      <c r="G48" s="10">
        <v>79.42</v>
      </c>
      <c r="H48" s="10">
        <v>0.45</v>
      </c>
    </row>
    <row r="49" spans="2:8">
      <c r="B49" s="2" t="s">
        <v>125</v>
      </c>
      <c r="C49" s="9"/>
      <c r="D49" s="2"/>
      <c r="E49" s="2"/>
      <c r="F49" s="10"/>
      <c r="G49" s="10">
        <v>17705.829999999998</v>
      </c>
      <c r="H49" s="10">
        <v>100.14</v>
      </c>
    </row>
    <row r="50" spans="2:8">
      <c r="B50" s="2" t="s">
        <v>126</v>
      </c>
      <c r="C50" s="9"/>
      <c r="D50" s="2"/>
      <c r="E50" s="2"/>
      <c r="F50" s="10"/>
      <c r="G50" s="10">
        <v>-23.719251489999735</v>
      </c>
      <c r="H50" s="10">
        <v>-0.14000000000000057</v>
      </c>
    </row>
    <row r="51" spans="2:8">
      <c r="B51" s="2" t="s">
        <v>127</v>
      </c>
      <c r="C51" s="9"/>
      <c r="D51" s="2"/>
      <c r="E51" s="2"/>
      <c r="F51" s="10"/>
      <c r="G51" s="10">
        <v>17682.11074851</v>
      </c>
      <c r="H51" s="10">
        <v>100</v>
      </c>
    </row>
    <row r="52" spans="2:8">
      <c r="B52" s="1" t="s">
        <v>128</v>
      </c>
    </row>
    <row r="53" spans="2:8">
      <c r="B53" s="1" t="s">
        <v>129</v>
      </c>
    </row>
    <row r="54" spans="2:8">
      <c r="B54" s="1" t="s">
        <v>130</v>
      </c>
      <c r="C54" s="13">
        <v>44895</v>
      </c>
    </row>
    <row r="55" spans="2:8" ht="25.5">
      <c r="B55" s="11" t="s">
        <v>131</v>
      </c>
      <c r="C55" s="5" t="s">
        <v>132</v>
      </c>
    </row>
    <row r="56" spans="2:8">
      <c r="B56" s="2"/>
    </row>
    <row r="57" spans="2:8">
      <c r="B57" s="2" t="s">
        <v>3261</v>
      </c>
      <c r="C57" s="5" t="s">
        <v>132</v>
      </c>
    </row>
    <row r="58" spans="2:8">
      <c r="B58" s="2" t="s">
        <v>3262</v>
      </c>
      <c r="C58" s="5" t="s">
        <v>132</v>
      </c>
    </row>
    <row r="59" spans="2:8">
      <c r="B59" s="2" t="s">
        <v>3263</v>
      </c>
      <c r="C59" s="5" t="s">
        <v>132</v>
      </c>
    </row>
    <row r="60" spans="2:8">
      <c r="B60" s="2" t="s">
        <v>305</v>
      </c>
      <c r="C60" s="9"/>
    </row>
    <row r="61" spans="2:8">
      <c r="B61" s="2" t="s">
        <v>306</v>
      </c>
      <c r="C61" s="9"/>
    </row>
    <row r="62" spans="2:8">
      <c r="B62" s="2" t="s">
        <v>307</v>
      </c>
      <c r="C62" s="9"/>
    </row>
    <row r="63" spans="2:8">
      <c r="B63" s="2" t="s">
        <v>308</v>
      </c>
      <c r="C63" s="9"/>
    </row>
    <row r="64" spans="2:8">
      <c r="B64" s="162" t="s">
        <v>3218</v>
      </c>
      <c r="C64" s="9"/>
    </row>
    <row r="65" spans="2:2">
      <c r="B65" s="162" t="s">
        <v>133</v>
      </c>
    </row>
    <row r="66" spans="2:2">
      <c r="B66" s="162" t="s">
        <v>134</v>
      </c>
    </row>
  </sheetData>
  <mergeCells count="3">
    <mergeCell ref="B1:E1"/>
    <mergeCell ref="C3:C8"/>
    <mergeCell ref="D3:D8"/>
  </mergeCells>
  <hyperlinks>
    <hyperlink ref="A1" location="Index!A1" display="Index" xr:uid="{D6E71E12-B0BF-4F68-A87B-6990D8F4FFF3}"/>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7A11D-D5D7-43FC-A541-63142E67FE8A}">
  <dimension ref="A1:I104"/>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28515625" style="4" bestFit="1" customWidth="1"/>
    <col min="7" max="7" width="18.140625" style="4" bestFit="1" customWidth="1"/>
    <col min="8" max="8" width="9.140625" style="4"/>
    <col min="9" max="9" width="1.7109375" style="1" bestFit="1" customWidth="1"/>
    <col min="10"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4" style="1" bestFit="1" customWidth="1"/>
    <col min="262" max="262" width="10.28515625" style="1" bestFit="1" customWidth="1"/>
    <col min="263" max="263" width="18.140625" style="1" bestFit="1" customWidth="1"/>
    <col min="264" max="264" width="9.140625" style="1"/>
    <col min="265" max="265" width="1.7109375" style="1" bestFit="1" customWidth="1"/>
    <col min="266"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4" style="1" bestFit="1" customWidth="1"/>
    <col min="518" max="518" width="10.28515625" style="1" bestFit="1" customWidth="1"/>
    <col min="519" max="519" width="18.140625" style="1" bestFit="1" customWidth="1"/>
    <col min="520" max="520" width="9.140625" style="1"/>
    <col min="521" max="521" width="1.7109375" style="1" bestFit="1" customWidth="1"/>
    <col min="522"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4" style="1" bestFit="1" customWidth="1"/>
    <col min="774" max="774" width="10.28515625" style="1" bestFit="1" customWidth="1"/>
    <col min="775" max="775" width="18.140625" style="1" bestFit="1" customWidth="1"/>
    <col min="776" max="776" width="9.140625" style="1"/>
    <col min="777" max="777" width="1.7109375" style="1" bestFit="1" customWidth="1"/>
    <col min="778"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4" style="1" bestFit="1" customWidth="1"/>
    <col min="1030" max="1030" width="10.28515625" style="1" bestFit="1" customWidth="1"/>
    <col min="1031" max="1031" width="18.140625" style="1" bestFit="1" customWidth="1"/>
    <col min="1032" max="1032" width="9.140625" style="1"/>
    <col min="1033" max="1033" width="1.7109375" style="1" bestFit="1" customWidth="1"/>
    <col min="1034"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4" style="1" bestFit="1" customWidth="1"/>
    <col min="1286" max="1286" width="10.28515625" style="1" bestFit="1" customWidth="1"/>
    <col min="1287" max="1287" width="18.140625" style="1" bestFit="1" customWidth="1"/>
    <col min="1288" max="1288" width="9.140625" style="1"/>
    <col min="1289" max="1289" width="1.7109375" style="1" bestFit="1" customWidth="1"/>
    <col min="1290"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4" style="1" bestFit="1" customWidth="1"/>
    <col min="1542" max="1542" width="10.28515625" style="1" bestFit="1" customWidth="1"/>
    <col min="1543" max="1543" width="18.140625" style="1" bestFit="1" customWidth="1"/>
    <col min="1544" max="1544" width="9.140625" style="1"/>
    <col min="1545" max="1545" width="1.7109375" style="1" bestFit="1" customWidth="1"/>
    <col min="1546"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4" style="1" bestFit="1" customWidth="1"/>
    <col min="1798" max="1798" width="10.28515625" style="1" bestFit="1" customWidth="1"/>
    <col min="1799" max="1799" width="18.140625" style="1" bestFit="1" customWidth="1"/>
    <col min="1800" max="1800" width="9.140625" style="1"/>
    <col min="1801" max="1801" width="1.7109375" style="1" bestFit="1" customWidth="1"/>
    <col min="1802"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4" style="1" bestFit="1" customWidth="1"/>
    <col min="2054" max="2054" width="10.28515625" style="1" bestFit="1" customWidth="1"/>
    <col min="2055" max="2055" width="18.140625" style="1" bestFit="1" customWidth="1"/>
    <col min="2056" max="2056" width="9.140625" style="1"/>
    <col min="2057" max="2057" width="1.7109375" style="1" bestFit="1" customWidth="1"/>
    <col min="2058"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4" style="1" bestFit="1" customWidth="1"/>
    <col min="2310" max="2310" width="10.28515625" style="1" bestFit="1" customWidth="1"/>
    <col min="2311" max="2311" width="18.140625" style="1" bestFit="1" customWidth="1"/>
    <col min="2312" max="2312" width="9.140625" style="1"/>
    <col min="2313" max="2313" width="1.7109375" style="1" bestFit="1" customWidth="1"/>
    <col min="2314"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4" style="1" bestFit="1" customWidth="1"/>
    <col min="2566" max="2566" width="10.28515625" style="1" bestFit="1" customWidth="1"/>
    <col min="2567" max="2567" width="18.140625" style="1" bestFit="1" customWidth="1"/>
    <col min="2568" max="2568" width="9.140625" style="1"/>
    <col min="2569" max="2569" width="1.7109375" style="1" bestFit="1" customWidth="1"/>
    <col min="2570"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4" style="1" bestFit="1" customWidth="1"/>
    <col min="2822" max="2822" width="10.28515625" style="1" bestFit="1" customWidth="1"/>
    <col min="2823" max="2823" width="18.140625" style="1" bestFit="1" customWidth="1"/>
    <col min="2824" max="2824" width="9.140625" style="1"/>
    <col min="2825" max="2825" width="1.7109375" style="1" bestFit="1" customWidth="1"/>
    <col min="2826"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4" style="1" bestFit="1" customWidth="1"/>
    <col min="3078" max="3078" width="10.28515625" style="1" bestFit="1" customWidth="1"/>
    <col min="3079" max="3079" width="18.140625" style="1" bestFit="1" customWidth="1"/>
    <col min="3080" max="3080" width="9.140625" style="1"/>
    <col min="3081" max="3081" width="1.7109375" style="1" bestFit="1" customWidth="1"/>
    <col min="3082"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4" style="1" bestFit="1" customWidth="1"/>
    <col min="3334" max="3334" width="10.28515625" style="1" bestFit="1" customWidth="1"/>
    <col min="3335" max="3335" width="18.140625" style="1" bestFit="1" customWidth="1"/>
    <col min="3336" max="3336" width="9.140625" style="1"/>
    <col min="3337" max="3337" width="1.7109375" style="1" bestFit="1" customWidth="1"/>
    <col min="3338"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4" style="1" bestFit="1" customWidth="1"/>
    <col min="3590" max="3590" width="10.28515625" style="1" bestFit="1" customWidth="1"/>
    <col min="3591" max="3591" width="18.140625" style="1" bestFit="1" customWidth="1"/>
    <col min="3592" max="3592" width="9.140625" style="1"/>
    <col min="3593" max="3593" width="1.7109375" style="1" bestFit="1" customWidth="1"/>
    <col min="3594"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4" style="1" bestFit="1" customWidth="1"/>
    <col min="3846" max="3846" width="10.28515625" style="1" bestFit="1" customWidth="1"/>
    <col min="3847" max="3847" width="18.140625" style="1" bestFit="1" customWidth="1"/>
    <col min="3848" max="3848" width="9.140625" style="1"/>
    <col min="3849" max="3849" width="1.7109375" style="1" bestFit="1" customWidth="1"/>
    <col min="3850"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4" style="1" bestFit="1" customWidth="1"/>
    <col min="4102" max="4102" width="10.28515625" style="1" bestFit="1" customWidth="1"/>
    <col min="4103" max="4103" width="18.140625" style="1" bestFit="1" customWidth="1"/>
    <col min="4104" max="4104" width="9.140625" style="1"/>
    <col min="4105" max="4105" width="1.7109375" style="1" bestFit="1" customWidth="1"/>
    <col min="4106"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4" style="1" bestFit="1" customWidth="1"/>
    <col min="4358" max="4358" width="10.28515625" style="1" bestFit="1" customWidth="1"/>
    <col min="4359" max="4359" width="18.140625" style="1" bestFit="1" customWidth="1"/>
    <col min="4360" max="4360" width="9.140625" style="1"/>
    <col min="4361" max="4361" width="1.7109375" style="1" bestFit="1" customWidth="1"/>
    <col min="4362"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4" style="1" bestFit="1" customWidth="1"/>
    <col min="4614" max="4614" width="10.28515625" style="1" bestFit="1" customWidth="1"/>
    <col min="4615" max="4615" width="18.140625" style="1" bestFit="1" customWidth="1"/>
    <col min="4616" max="4616" width="9.140625" style="1"/>
    <col min="4617" max="4617" width="1.7109375" style="1" bestFit="1" customWidth="1"/>
    <col min="4618"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4" style="1" bestFit="1" customWidth="1"/>
    <col min="4870" max="4870" width="10.28515625" style="1" bestFit="1" customWidth="1"/>
    <col min="4871" max="4871" width="18.140625" style="1" bestFit="1" customWidth="1"/>
    <col min="4872" max="4872" width="9.140625" style="1"/>
    <col min="4873" max="4873" width="1.7109375" style="1" bestFit="1" customWidth="1"/>
    <col min="4874"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4" style="1" bestFit="1" customWidth="1"/>
    <col min="5126" max="5126" width="10.28515625" style="1" bestFit="1" customWidth="1"/>
    <col min="5127" max="5127" width="18.140625" style="1" bestFit="1" customWidth="1"/>
    <col min="5128" max="5128" width="9.140625" style="1"/>
    <col min="5129" max="5129" width="1.7109375" style="1" bestFit="1" customWidth="1"/>
    <col min="5130"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4" style="1" bestFit="1" customWidth="1"/>
    <col min="5382" max="5382" width="10.28515625" style="1" bestFit="1" customWidth="1"/>
    <col min="5383" max="5383" width="18.140625" style="1" bestFit="1" customWidth="1"/>
    <col min="5384" max="5384" width="9.140625" style="1"/>
    <col min="5385" max="5385" width="1.7109375" style="1" bestFit="1" customWidth="1"/>
    <col min="5386"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4" style="1" bestFit="1" customWidth="1"/>
    <col min="5638" max="5638" width="10.28515625" style="1" bestFit="1" customWidth="1"/>
    <col min="5639" max="5639" width="18.140625" style="1" bestFit="1" customWidth="1"/>
    <col min="5640" max="5640" width="9.140625" style="1"/>
    <col min="5641" max="5641" width="1.7109375" style="1" bestFit="1" customWidth="1"/>
    <col min="5642"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4" style="1" bestFit="1" customWidth="1"/>
    <col min="5894" max="5894" width="10.28515625" style="1" bestFit="1" customWidth="1"/>
    <col min="5895" max="5895" width="18.140625" style="1" bestFit="1" customWidth="1"/>
    <col min="5896" max="5896" width="9.140625" style="1"/>
    <col min="5897" max="5897" width="1.7109375" style="1" bestFit="1" customWidth="1"/>
    <col min="5898"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4" style="1" bestFit="1" customWidth="1"/>
    <col min="6150" max="6150" width="10.28515625" style="1" bestFit="1" customWidth="1"/>
    <col min="6151" max="6151" width="18.140625" style="1" bestFit="1" customWidth="1"/>
    <col min="6152" max="6152" width="9.140625" style="1"/>
    <col min="6153" max="6153" width="1.7109375" style="1" bestFit="1" customWidth="1"/>
    <col min="6154"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4" style="1" bestFit="1" customWidth="1"/>
    <col min="6406" max="6406" width="10.28515625" style="1" bestFit="1" customWidth="1"/>
    <col min="6407" max="6407" width="18.140625" style="1" bestFit="1" customWidth="1"/>
    <col min="6408" max="6408" width="9.140625" style="1"/>
    <col min="6409" max="6409" width="1.7109375" style="1" bestFit="1" customWidth="1"/>
    <col min="6410"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4" style="1" bestFit="1" customWidth="1"/>
    <col min="6662" max="6662" width="10.28515625" style="1" bestFit="1" customWidth="1"/>
    <col min="6663" max="6663" width="18.140625" style="1" bestFit="1" customWidth="1"/>
    <col min="6664" max="6664" width="9.140625" style="1"/>
    <col min="6665" max="6665" width="1.7109375" style="1" bestFit="1" customWidth="1"/>
    <col min="6666"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4" style="1" bestFit="1" customWidth="1"/>
    <col min="6918" max="6918" width="10.28515625" style="1" bestFit="1" customWidth="1"/>
    <col min="6919" max="6919" width="18.140625" style="1" bestFit="1" customWidth="1"/>
    <col min="6920" max="6920" width="9.140625" style="1"/>
    <col min="6921" max="6921" width="1.7109375" style="1" bestFit="1" customWidth="1"/>
    <col min="6922"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4" style="1" bestFit="1" customWidth="1"/>
    <col min="7174" max="7174" width="10.28515625" style="1" bestFit="1" customWidth="1"/>
    <col min="7175" max="7175" width="18.140625" style="1" bestFit="1" customWidth="1"/>
    <col min="7176" max="7176" width="9.140625" style="1"/>
    <col min="7177" max="7177" width="1.7109375" style="1" bestFit="1" customWidth="1"/>
    <col min="7178"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4" style="1" bestFit="1" customWidth="1"/>
    <col min="7430" max="7430" width="10.28515625" style="1" bestFit="1" customWidth="1"/>
    <col min="7431" max="7431" width="18.140625" style="1" bestFit="1" customWidth="1"/>
    <col min="7432" max="7432" width="9.140625" style="1"/>
    <col min="7433" max="7433" width="1.7109375" style="1" bestFit="1" customWidth="1"/>
    <col min="7434"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4" style="1" bestFit="1" customWidth="1"/>
    <col min="7686" max="7686" width="10.28515625" style="1" bestFit="1" customWidth="1"/>
    <col min="7687" max="7687" width="18.140625" style="1" bestFit="1" customWidth="1"/>
    <col min="7688" max="7688" width="9.140625" style="1"/>
    <col min="7689" max="7689" width="1.7109375" style="1" bestFit="1" customWidth="1"/>
    <col min="7690"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4" style="1" bestFit="1" customWidth="1"/>
    <col min="7942" max="7942" width="10.28515625" style="1" bestFit="1" customWidth="1"/>
    <col min="7943" max="7943" width="18.140625" style="1" bestFit="1" customWidth="1"/>
    <col min="7944" max="7944" width="9.140625" style="1"/>
    <col min="7945" max="7945" width="1.7109375" style="1" bestFit="1" customWidth="1"/>
    <col min="7946"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4" style="1" bestFit="1" customWidth="1"/>
    <col min="8198" max="8198" width="10.28515625" style="1" bestFit="1" customWidth="1"/>
    <col min="8199" max="8199" width="18.140625" style="1" bestFit="1" customWidth="1"/>
    <col min="8200" max="8200" width="9.140625" style="1"/>
    <col min="8201" max="8201" width="1.7109375" style="1" bestFit="1" customWidth="1"/>
    <col min="8202"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4" style="1" bestFit="1" customWidth="1"/>
    <col min="8454" max="8454" width="10.28515625" style="1" bestFit="1" customWidth="1"/>
    <col min="8455" max="8455" width="18.140625" style="1" bestFit="1" customWidth="1"/>
    <col min="8456" max="8456" width="9.140625" style="1"/>
    <col min="8457" max="8457" width="1.7109375" style="1" bestFit="1" customWidth="1"/>
    <col min="8458"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4" style="1" bestFit="1" customWidth="1"/>
    <col min="8710" max="8710" width="10.28515625" style="1" bestFit="1" customWidth="1"/>
    <col min="8711" max="8711" width="18.140625" style="1" bestFit="1" customWidth="1"/>
    <col min="8712" max="8712" width="9.140625" style="1"/>
    <col min="8713" max="8713" width="1.7109375" style="1" bestFit="1" customWidth="1"/>
    <col min="8714"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4" style="1" bestFit="1" customWidth="1"/>
    <col min="8966" max="8966" width="10.28515625" style="1" bestFit="1" customWidth="1"/>
    <col min="8967" max="8967" width="18.140625" style="1" bestFit="1" customWidth="1"/>
    <col min="8968" max="8968" width="9.140625" style="1"/>
    <col min="8969" max="8969" width="1.7109375" style="1" bestFit="1" customWidth="1"/>
    <col min="8970"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4" style="1" bestFit="1" customWidth="1"/>
    <col min="9222" max="9222" width="10.28515625" style="1" bestFit="1" customWidth="1"/>
    <col min="9223" max="9223" width="18.140625" style="1" bestFit="1" customWidth="1"/>
    <col min="9224" max="9224" width="9.140625" style="1"/>
    <col min="9225" max="9225" width="1.7109375" style="1" bestFit="1" customWidth="1"/>
    <col min="9226"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4" style="1" bestFit="1" customWidth="1"/>
    <col min="9478" max="9478" width="10.28515625" style="1" bestFit="1" customWidth="1"/>
    <col min="9479" max="9479" width="18.140625" style="1" bestFit="1" customWidth="1"/>
    <col min="9480" max="9480" width="9.140625" style="1"/>
    <col min="9481" max="9481" width="1.7109375" style="1" bestFit="1" customWidth="1"/>
    <col min="9482"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4" style="1" bestFit="1" customWidth="1"/>
    <col min="9734" max="9734" width="10.28515625" style="1" bestFit="1" customWidth="1"/>
    <col min="9735" max="9735" width="18.140625" style="1" bestFit="1" customWidth="1"/>
    <col min="9736" max="9736" width="9.140625" style="1"/>
    <col min="9737" max="9737" width="1.7109375" style="1" bestFit="1" customWidth="1"/>
    <col min="9738"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4" style="1" bestFit="1" customWidth="1"/>
    <col min="9990" max="9990" width="10.28515625" style="1" bestFit="1" customWidth="1"/>
    <col min="9991" max="9991" width="18.140625" style="1" bestFit="1" customWidth="1"/>
    <col min="9992" max="9992" width="9.140625" style="1"/>
    <col min="9993" max="9993" width="1.7109375" style="1" bestFit="1" customWidth="1"/>
    <col min="9994"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4" style="1" bestFit="1" customWidth="1"/>
    <col min="10246" max="10246" width="10.28515625" style="1" bestFit="1" customWidth="1"/>
    <col min="10247" max="10247" width="18.140625" style="1" bestFit="1" customWidth="1"/>
    <col min="10248" max="10248" width="9.140625" style="1"/>
    <col min="10249" max="10249" width="1.7109375" style="1" bestFit="1" customWidth="1"/>
    <col min="10250"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4" style="1" bestFit="1" customWidth="1"/>
    <col min="10502" max="10502" width="10.28515625" style="1" bestFit="1" customWidth="1"/>
    <col min="10503" max="10503" width="18.140625" style="1" bestFit="1" customWidth="1"/>
    <col min="10504" max="10504" width="9.140625" style="1"/>
    <col min="10505" max="10505" width="1.7109375" style="1" bestFit="1" customWidth="1"/>
    <col min="10506"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4" style="1" bestFit="1" customWidth="1"/>
    <col min="10758" max="10758" width="10.28515625" style="1" bestFit="1" customWidth="1"/>
    <col min="10759" max="10759" width="18.140625" style="1" bestFit="1" customWidth="1"/>
    <col min="10760" max="10760" width="9.140625" style="1"/>
    <col min="10761" max="10761" width="1.7109375" style="1" bestFit="1" customWidth="1"/>
    <col min="10762"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4" style="1" bestFit="1" customWidth="1"/>
    <col min="11014" max="11014" width="10.28515625" style="1" bestFit="1" customWidth="1"/>
    <col min="11015" max="11015" width="18.140625" style="1" bestFit="1" customWidth="1"/>
    <col min="11016" max="11016" width="9.140625" style="1"/>
    <col min="11017" max="11017" width="1.7109375" style="1" bestFit="1" customWidth="1"/>
    <col min="11018"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4" style="1" bestFit="1" customWidth="1"/>
    <col min="11270" max="11270" width="10.28515625" style="1" bestFit="1" customWidth="1"/>
    <col min="11271" max="11271" width="18.140625" style="1" bestFit="1" customWidth="1"/>
    <col min="11272" max="11272" width="9.140625" style="1"/>
    <col min="11273" max="11273" width="1.7109375" style="1" bestFit="1" customWidth="1"/>
    <col min="11274"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4" style="1" bestFit="1" customWidth="1"/>
    <col min="11526" max="11526" width="10.28515625" style="1" bestFit="1" customWidth="1"/>
    <col min="11527" max="11527" width="18.140625" style="1" bestFit="1" customWidth="1"/>
    <col min="11528" max="11528" width="9.140625" style="1"/>
    <col min="11529" max="11529" width="1.7109375" style="1" bestFit="1" customWidth="1"/>
    <col min="11530"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4" style="1" bestFit="1" customWidth="1"/>
    <col min="11782" max="11782" width="10.28515625" style="1" bestFit="1" customWidth="1"/>
    <col min="11783" max="11783" width="18.140625" style="1" bestFit="1" customWidth="1"/>
    <col min="11784" max="11784" width="9.140625" style="1"/>
    <col min="11785" max="11785" width="1.7109375" style="1" bestFit="1" customWidth="1"/>
    <col min="11786"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4" style="1" bestFit="1" customWidth="1"/>
    <col min="12038" max="12038" width="10.28515625" style="1" bestFit="1" customWidth="1"/>
    <col min="12039" max="12039" width="18.140625" style="1" bestFit="1" customWidth="1"/>
    <col min="12040" max="12040" width="9.140625" style="1"/>
    <col min="12041" max="12041" width="1.7109375" style="1" bestFit="1" customWidth="1"/>
    <col min="12042"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4" style="1" bestFit="1" customWidth="1"/>
    <col min="12294" max="12294" width="10.28515625" style="1" bestFit="1" customWidth="1"/>
    <col min="12295" max="12295" width="18.140625" style="1" bestFit="1" customWidth="1"/>
    <col min="12296" max="12296" width="9.140625" style="1"/>
    <col min="12297" max="12297" width="1.7109375" style="1" bestFit="1" customWidth="1"/>
    <col min="12298"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4" style="1" bestFit="1" customWidth="1"/>
    <col min="12550" max="12550" width="10.28515625" style="1" bestFit="1" customWidth="1"/>
    <col min="12551" max="12551" width="18.140625" style="1" bestFit="1" customWidth="1"/>
    <col min="12552" max="12552" width="9.140625" style="1"/>
    <col min="12553" max="12553" width="1.7109375" style="1" bestFit="1" customWidth="1"/>
    <col min="12554"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4" style="1" bestFit="1" customWidth="1"/>
    <col min="12806" max="12806" width="10.28515625" style="1" bestFit="1" customWidth="1"/>
    <col min="12807" max="12807" width="18.140625" style="1" bestFit="1" customWidth="1"/>
    <col min="12808" max="12808" width="9.140625" style="1"/>
    <col min="12809" max="12809" width="1.7109375" style="1" bestFit="1" customWidth="1"/>
    <col min="12810"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4" style="1" bestFit="1" customWidth="1"/>
    <col min="13062" max="13062" width="10.28515625" style="1" bestFit="1" customWidth="1"/>
    <col min="13063" max="13063" width="18.140625" style="1" bestFit="1" customWidth="1"/>
    <col min="13064" max="13064" width="9.140625" style="1"/>
    <col min="13065" max="13065" width="1.7109375" style="1" bestFit="1" customWidth="1"/>
    <col min="13066"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4" style="1" bestFit="1" customWidth="1"/>
    <col min="13318" max="13318" width="10.28515625" style="1" bestFit="1" customWidth="1"/>
    <col min="13319" max="13319" width="18.140625" style="1" bestFit="1" customWidth="1"/>
    <col min="13320" max="13320" width="9.140625" style="1"/>
    <col min="13321" max="13321" width="1.7109375" style="1" bestFit="1" customWidth="1"/>
    <col min="13322"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4" style="1" bestFit="1" customWidth="1"/>
    <col min="13574" max="13574" width="10.28515625" style="1" bestFit="1" customWidth="1"/>
    <col min="13575" max="13575" width="18.140625" style="1" bestFit="1" customWidth="1"/>
    <col min="13576" max="13576" width="9.140625" style="1"/>
    <col min="13577" max="13577" width="1.7109375" style="1" bestFit="1" customWidth="1"/>
    <col min="13578"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4" style="1" bestFit="1" customWidth="1"/>
    <col min="13830" max="13830" width="10.28515625" style="1" bestFit="1" customWidth="1"/>
    <col min="13831" max="13831" width="18.140625" style="1" bestFit="1" customWidth="1"/>
    <col min="13832" max="13832" width="9.140625" style="1"/>
    <col min="13833" max="13833" width="1.7109375" style="1" bestFit="1" customWidth="1"/>
    <col min="13834"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4" style="1" bestFit="1" customWidth="1"/>
    <col min="14086" max="14086" width="10.28515625" style="1" bestFit="1" customWidth="1"/>
    <col min="14087" max="14087" width="18.140625" style="1" bestFit="1" customWidth="1"/>
    <col min="14088" max="14088" width="9.140625" style="1"/>
    <col min="14089" max="14089" width="1.7109375" style="1" bestFit="1" customWidth="1"/>
    <col min="14090"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4" style="1" bestFit="1" customWidth="1"/>
    <col min="14342" max="14342" width="10.28515625" style="1" bestFit="1" customWidth="1"/>
    <col min="14343" max="14343" width="18.140625" style="1" bestFit="1" customWidth="1"/>
    <col min="14344" max="14344" width="9.140625" style="1"/>
    <col min="14345" max="14345" width="1.7109375" style="1" bestFit="1" customWidth="1"/>
    <col min="14346"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4" style="1" bestFit="1" customWidth="1"/>
    <col min="14598" max="14598" width="10.28515625" style="1" bestFit="1" customWidth="1"/>
    <col min="14599" max="14599" width="18.140625" style="1" bestFit="1" customWidth="1"/>
    <col min="14600" max="14600" width="9.140625" style="1"/>
    <col min="14601" max="14601" width="1.7109375" style="1" bestFit="1" customWidth="1"/>
    <col min="14602"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4" style="1" bestFit="1" customWidth="1"/>
    <col min="14854" max="14854" width="10.28515625" style="1" bestFit="1" customWidth="1"/>
    <col min="14855" max="14855" width="18.140625" style="1" bestFit="1" customWidth="1"/>
    <col min="14856" max="14856" width="9.140625" style="1"/>
    <col min="14857" max="14857" width="1.7109375" style="1" bestFit="1" customWidth="1"/>
    <col min="14858"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4" style="1" bestFit="1" customWidth="1"/>
    <col min="15110" max="15110" width="10.28515625" style="1" bestFit="1" customWidth="1"/>
    <col min="15111" max="15111" width="18.140625" style="1" bestFit="1" customWidth="1"/>
    <col min="15112" max="15112" width="9.140625" style="1"/>
    <col min="15113" max="15113" width="1.7109375" style="1" bestFit="1" customWidth="1"/>
    <col min="15114"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4" style="1" bestFit="1" customWidth="1"/>
    <col min="15366" max="15366" width="10.28515625" style="1" bestFit="1" customWidth="1"/>
    <col min="15367" max="15367" width="18.140625" style="1" bestFit="1" customWidth="1"/>
    <col min="15368" max="15368" width="9.140625" style="1"/>
    <col min="15369" max="15369" width="1.7109375" style="1" bestFit="1" customWidth="1"/>
    <col min="15370"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4" style="1" bestFit="1" customWidth="1"/>
    <col min="15622" max="15622" width="10.28515625" style="1" bestFit="1" customWidth="1"/>
    <col min="15623" max="15623" width="18.140625" style="1" bestFit="1" customWidth="1"/>
    <col min="15624" max="15624" width="9.140625" style="1"/>
    <col min="15625" max="15625" width="1.7109375" style="1" bestFit="1" customWidth="1"/>
    <col min="15626"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4" style="1" bestFit="1" customWidth="1"/>
    <col min="15878" max="15878" width="10.28515625" style="1" bestFit="1" customWidth="1"/>
    <col min="15879" max="15879" width="18.140625" style="1" bestFit="1" customWidth="1"/>
    <col min="15880" max="15880" width="9.140625" style="1"/>
    <col min="15881" max="15881" width="1.7109375" style="1" bestFit="1" customWidth="1"/>
    <col min="15882"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4" style="1" bestFit="1" customWidth="1"/>
    <col min="16134" max="16134" width="10.28515625" style="1" bestFit="1" customWidth="1"/>
    <col min="16135" max="16135" width="18.140625" style="1" bestFit="1" customWidth="1"/>
    <col min="16136" max="16136" width="9.140625" style="1"/>
    <col min="16137" max="16137" width="1.7109375" style="1" bestFit="1" customWidth="1"/>
    <col min="16138" max="16384" width="9.140625" style="1"/>
  </cols>
  <sheetData>
    <row r="1" spans="1:9">
      <c r="A1" s="3" t="s">
        <v>0</v>
      </c>
      <c r="B1" s="390" t="s">
        <v>2694</v>
      </c>
      <c r="C1" s="390"/>
      <c r="D1" s="390"/>
      <c r="E1" s="390"/>
    </row>
    <row r="2" spans="1:9" ht="13.5" thickBot="1"/>
    <row r="3" spans="1:9" s="16" customFormat="1" ht="15">
      <c r="B3" s="23" t="s">
        <v>2695</v>
      </c>
      <c r="C3" s="391"/>
      <c r="D3" s="394"/>
      <c r="F3" s="17"/>
      <c r="G3" s="17"/>
      <c r="H3" s="17"/>
    </row>
    <row r="4" spans="1:9" s="16" customFormat="1" ht="15">
      <c r="B4" s="81" t="s">
        <v>2696</v>
      </c>
      <c r="C4" s="392"/>
      <c r="D4" s="395"/>
      <c r="F4" s="17"/>
      <c r="G4" s="17"/>
      <c r="H4" s="17"/>
    </row>
    <row r="5" spans="1:9" s="16" customFormat="1" ht="15">
      <c r="B5" s="180"/>
      <c r="C5" s="392"/>
      <c r="D5" s="395"/>
      <c r="F5" s="17"/>
      <c r="G5" s="17"/>
      <c r="H5" s="17"/>
    </row>
    <row r="6" spans="1:9" s="16" customFormat="1" ht="15">
      <c r="B6" s="81" t="s">
        <v>1081</v>
      </c>
      <c r="C6" s="392"/>
      <c r="D6" s="395"/>
      <c r="F6" s="17"/>
      <c r="G6" s="17"/>
      <c r="H6" s="17"/>
    </row>
    <row r="7" spans="1:9" s="16" customFormat="1" ht="15">
      <c r="B7" s="24" t="s">
        <v>2652</v>
      </c>
      <c r="C7" s="392"/>
      <c r="D7" s="395"/>
      <c r="F7" s="17"/>
      <c r="G7" s="17"/>
      <c r="H7" s="17"/>
    </row>
    <row r="8" spans="1:9" s="16" customFormat="1" ht="30.75" thickBot="1">
      <c r="B8" s="25" t="s">
        <v>2697</v>
      </c>
      <c r="C8" s="393"/>
      <c r="D8" s="396"/>
      <c r="F8" s="17"/>
      <c r="G8" s="17"/>
      <c r="H8" s="17"/>
    </row>
    <row r="9" spans="1:9" s="16" customFormat="1">
      <c r="C9" s="19" t="s">
        <v>1079</v>
      </c>
      <c r="D9" s="19" t="s">
        <v>1078</v>
      </c>
      <c r="F9" s="17"/>
      <c r="G9" s="17"/>
      <c r="H9" s="17"/>
    </row>
    <row r="12" spans="1:9">
      <c r="B12" s="1" t="s">
        <v>101</v>
      </c>
    </row>
    <row r="14" spans="1:9">
      <c r="B14" s="6" t="s">
        <v>102</v>
      </c>
      <c r="C14" s="7" t="s">
        <v>103</v>
      </c>
      <c r="D14" s="6" t="s">
        <v>135</v>
      </c>
      <c r="E14" s="6" t="s">
        <v>105</v>
      </c>
      <c r="F14" s="8" t="s">
        <v>106</v>
      </c>
      <c r="G14" s="8" t="s">
        <v>107</v>
      </c>
      <c r="H14" s="8" t="s">
        <v>108</v>
      </c>
      <c r="I14" s="2" t="s">
        <v>136</v>
      </c>
    </row>
    <row r="15" spans="1:9">
      <c r="B15" s="2" t="s">
        <v>137</v>
      </c>
      <c r="C15" s="14"/>
    </row>
    <row r="16" spans="1:9">
      <c r="B16" s="2" t="s">
        <v>110</v>
      </c>
      <c r="C16" s="14"/>
    </row>
    <row r="17" spans="2:8">
      <c r="B17" s="1" t="s">
        <v>1075</v>
      </c>
      <c r="C17" s="14" t="s">
        <v>138</v>
      </c>
      <c r="D17" s="1" t="s">
        <v>142</v>
      </c>
      <c r="E17" s="1" t="s">
        <v>143</v>
      </c>
      <c r="F17" s="4">
        <v>141000</v>
      </c>
      <c r="G17" s="4">
        <v>3851.2</v>
      </c>
      <c r="H17" s="4">
        <v>11.37</v>
      </c>
    </row>
    <row r="18" spans="2:8">
      <c r="B18" s="1" t="s">
        <v>1076</v>
      </c>
      <c r="C18" s="14" t="s">
        <v>138</v>
      </c>
      <c r="D18" s="1" t="s">
        <v>139</v>
      </c>
      <c r="E18" s="1" t="s">
        <v>141</v>
      </c>
      <c r="F18" s="4">
        <v>179732</v>
      </c>
      <c r="G18" s="4">
        <v>2890.9</v>
      </c>
      <c r="H18" s="4">
        <v>8.5399999999999991</v>
      </c>
    </row>
    <row r="19" spans="2:8">
      <c r="B19" s="1" t="s">
        <v>1077</v>
      </c>
      <c r="C19" s="14" t="s">
        <v>138</v>
      </c>
      <c r="D19" s="1" t="s">
        <v>139</v>
      </c>
      <c r="E19" s="1" t="s">
        <v>140</v>
      </c>
      <c r="F19" s="4">
        <v>285099</v>
      </c>
      <c r="G19" s="4">
        <v>2716.71</v>
      </c>
      <c r="H19" s="4">
        <v>8.02</v>
      </c>
    </row>
    <row r="20" spans="2:8">
      <c r="B20" s="1" t="s">
        <v>2215</v>
      </c>
      <c r="C20" s="14" t="s">
        <v>138</v>
      </c>
      <c r="D20" s="1" t="s">
        <v>144</v>
      </c>
      <c r="E20" s="1" t="s">
        <v>145</v>
      </c>
      <c r="F20" s="4">
        <v>149537</v>
      </c>
      <c r="G20" s="4">
        <v>2444.86</v>
      </c>
      <c r="H20" s="4">
        <v>7.22</v>
      </c>
    </row>
    <row r="21" spans="2:8">
      <c r="B21" s="1" t="s">
        <v>2390</v>
      </c>
      <c r="C21" s="14" t="s">
        <v>138</v>
      </c>
      <c r="D21" s="1" t="s">
        <v>154</v>
      </c>
      <c r="E21" s="1" t="s">
        <v>155</v>
      </c>
      <c r="F21" s="4">
        <v>74209</v>
      </c>
      <c r="G21" s="4">
        <v>1998.11</v>
      </c>
      <c r="H21" s="4">
        <v>5.9</v>
      </c>
    </row>
    <row r="22" spans="2:8">
      <c r="B22" s="1" t="s">
        <v>1065</v>
      </c>
      <c r="C22" s="14" t="s">
        <v>138</v>
      </c>
      <c r="D22" s="1" t="s">
        <v>144</v>
      </c>
      <c r="E22" s="1" t="s">
        <v>146</v>
      </c>
      <c r="F22" s="4">
        <v>41818</v>
      </c>
      <c r="G22" s="4">
        <v>1417.96</v>
      </c>
      <c r="H22" s="4">
        <v>4.1900000000000004</v>
      </c>
    </row>
    <row r="23" spans="2:8">
      <c r="B23" s="1" t="s">
        <v>1074</v>
      </c>
      <c r="C23" s="14" t="s">
        <v>138</v>
      </c>
      <c r="D23" s="1" t="s">
        <v>147</v>
      </c>
      <c r="E23" s="1" t="s">
        <v>148</v>
      </c>
      <c r="F23" s="4">
        <v>358523</v>
      </c>
      <c r="G23" s="4">
        <v>1218.98</v>
      </c>
      <c r="H23" s="4">
        <v>3.6</v>
      </c>
    </row>
    <row r="24" spans="2:8">
      <c r="B24" s="1" t="s">
        <v>1052</v>
      </c>
      <c r="C24" s="14" t="s">
        <v>138</v>
      </c>
      <c r="D24" s="1" t="s">
        <v>139</v>
      </c>
      <c r="E24" s="1" t="s">
        <v>149</v>
      </c>
      <c r="F24" s="4">
        <v>60080</v>
      </c>
      <c r="G24" s="4">
        <v>1169.79</v>
      </c>
      <c r="H24" s="4">
        <v>3.45</v>
      </c>
    </row>
    <row r="25" spans="2:8">
      <c r="B25" s="1" t="s">
        <v>2229</v>
      </c>
      <c r="C25" s="14" t="s">
        <v>138</v>
      </c>
      <c r="D25" s="1" t="s">
        <v>159</v>
      </c>
      <c r="E25" s="1" t="s">
        <v>160</v>
      </c>
      <c r="F25" s="4">
        <v>49390</v>
      </c>
      <c r="G25" s="4">
        <v>1024.77</v>
      </c>
      <c r="H25" s="4">
        <v>3.03</v>
      </c>
    </row>
    <row r="26" spans="2:8">
      <c r="B26" s="1" t="s">
        <v>2212</v>
      </c>
      <c r="C26" s="14" t="s">
        <v>138</v>
      </c>
      <c r="D26" s="1" t="s">
        <v>147</v>
      </c>
      <c r="E26" s="1" t="s">
        <v>158</v>
      </c>
      <c r="F26" s="4">
        <v>36385</v>
      </c>
      <c r="G26" s="4">
        <v>976.7</v>
      </c>
      <c r="H26" s="4">
        <v>2.88</v>
      </c>
    </row>
    <row r="27" spans="2:8">
      <c r="B27" s="1" t="s">
        <v>1072</v>
      </c>
      <c r="C27" s="14" t="s">
        <v>138</v>
      </c>
      <c r="D27" s="1" t="s">
        <v>139</v>
      </c>
      <c r="E27" s="1" t="s">
        <v>152</v>
      </c>
      <c r="F27" s="4">
        <v>107873</v>
      </c>
      <c r="G27" s="4">
        <v>972.21</v>
      </c>
      <c r="H27" s="4">
        <v>2.87</v>
      </c>
    </row>
    <row r="28" spans="2:8">
      <c r="B28" s="1" t="s">
        <v>286</v>
      </c>
      <c r="C28" s="14" t="s">
        <v>138</v>
      </c>
      <c r="D28" s="1" t="s">
        <v>139</v>
      </c>
      <c r="E28" s="1" t="s">
        <v>287</v>
      </c>
      <c r="F28" s="4">
        <v>156355</v>
      </c>
      <c r="G28" s="4">
        <v>941.96</v>
      </c>
      <c r="H28" s="4">
        <v>2.78</v>
      </c>
    </row>
    <row r="29" spans="2:8">
      <c r="B29" s="1" t="s">
        <v>2244</v>
      </c>
      <c r="C29" s="14" t="s">
        <v>138</v>
      </c>
      <c r="D29" s="1" t="s">
        <v>288</v>
      </c>
      <c r="E29" s="1" t="s">
        <v>289</v>
      </c>
      <c r="F29" s="4">
        <v>99400</v>
      </c>
      <c r="G29" s="4">
        <v>843.66</v>
      </c>
      <c r="H29" s="4">
        <v>2.4900000000000002</v>
      </c>
    </row>
    <row r="30" spans="2:8">
      <c r="B30" s="1" t="s">
        <v>2135</v>
      </c>
      <c r="C30" s="14" t="s">
        <v>138</v>
      </c>
      <c r="D30" s="1" t="s">
        <v>154</v>
      </c>
      <c r="E30" s="1" t="s">
        <v>290</v>
      </c>
      <c r="F30" s="4">
        <v>10851</v>
      </c>
      <c r="G30" s="4">
        <v>729.29</v>
      </c>
      <c r="H30" s="4">
        <v>2.15</v>
      </c>
    </row>
    <row r="31" spans="2:8">
      <c r="B31" s="1" t="s">
        <v>1057</v>
      </c>
      <c r="C31" s="14" t="s">
        <v>138</v>
      </c>
      <c r="D31" s="1" t="s">
        <v>150</v>
      </c>
      <c r="E31" s="1" t="s">
        <v>291</v>
      </c>
      <c r="F31" s="4">
        <v>18449</v>
      </c>
      <c r="G31" s="4">
        <v>585.78</v>
      </c>
      <c r="H31" s="4">
        <v>1.73</v>
      </c>
    </row>
    <row r="32" spans="2:8">
      <c r="B32" s="1" t="s">
        <v>2247</v>
      </c>
      <c r="C32" s="14" t="s">
        <v>138</v>
      </c>
      <c r="D32" s="1" t="s">
        <v>206</v>
      </c>
      <c r="E32" s="1" t="s">
        <v>292</v>
      </c>
      <c r="F32" s="4">
        <v>39103</v>
      </c>
      <c r="G32" s="4">
        <v>510.53</v>
      </c>
      <c r="H32" s="4">
        <v>1.51</v>
      </c>
    </row>
    <row r="33" spans="2:8">
      <c r="B33" s="1" t="s">
        <v>2191</v>
      </c>
      <c r="C33" s="14" t="s">
        <v>138</v>
      </c>
      <c r="D33" s="1" t="s">
        <v>206</v>
      </c>
      <c r="E33" s="1" t="s">
        <v>293</v>
      </c>
      <c r="F33" s="4">
        <v>5394</v>
      </c>
      <c r="G33" s="4">
        <v>484.07</v>
      </c>
      <c r="H33" s="4">
        <v>1.43</v>
      </c>
    </row>
    <row r="34" spans="2:8">
      <c r="B34" s="1" t="s">
        <v>1054</v>
      </c>
      <c r="C34" s="14" t="s">
        <v>138</v>
      </c>
      <c r="D34" s="1" t="s">
        <v>144</v>
      </c>
      <c r="E34" s="1" t="s">
        <v>294</v>
      </c>
      <c r="F34" s="4">
        <v>43132</v>
      </c>
      <c r="G34" s="4">
        <v>483.42</v>
      </c>
      <c r="H34" s="4">
        <v>1.43</v>
      </c>
    </row>
    <row r="35" spans="2:8">
      <c r="B35" s="1" t="s">
        <v>2220</v>
      </c>
      <c r="C35" s="14" t="s">
        <v>138</v>
      </c>
      <c r="D35" s="1" t="s">
        <v>174</v>
      </c>
      <c r="E35" s="1" t="s">
        <v>295</v>
      </c>
      <c r="F35" s="4">
        <v>43942</v>
      </c>
      <c r="G35" s="4">
        <v>459.66</v>
      </c>
      <c r="H35" s="4">
        <v>1.36</v>
      </c>
    </row>
    <row r="36" spans="2:8">
      <c r="B36" s="1" t="s">
        <v>1060</v>
      </c>
      <c r="C36" s="14" t="s">
        <v>138</v>
      </c>
      <c r="D36" s="1" t="s">
        <v>150</v>
      </c>
      <c r="E36" s="1" t="s">
        <v>151</v>
      </c>
      <c r="F36" s="4">
        <v>17061</v>
      </c>
      <c r="G36" s="4">
        <v>452.63</v>
      </c>
      <c r="H36" s="4">
        <v>1.34</v>
      </c>
    </row>
    <row r="37" spans="2:8">
      <c r="B37" s="1" t="s">
        <v>2164</v>
      </c>
      <c r="C37" s="14" t="s">
        <v>138</v>
      </c>
      <c r="D37" s="1" t="s">
        <v>515</v>
      </c>
      <c r="E37" s="1" t="s">
        <v>516</v>
      </c>
      <c r="F37" s="4">
        <v>11180</v>
      </c>
      <c r="G37" s="4">
        <v>438.02</v>
      </c>
      <c r="H37" s="4">
        <v>1.29</v>
      </c>
    </row>
    <row r="38" spans="2:8">
      <c r="B38" s="1" t="s">
        <v>2140</v>
      </c>
      <c r="C38" s="14" t="s">
        <v>138</v>
      </c>
      <c r="D38" s="1" t="s">
        <v>154</v>
      </c>
      <c r="E38" s="1" t="s">
        <v>296</v>
      </c>
      <c r="F38" s="4">
        <v>24674</v>
      </c>
      <c r="G38" s="4">
        <v>401.32</v>
      </c>
      <c r="H38" s="4">
        <v>1.19</v>
      </c>
    </row>
    <row r="39" spans="2:8">
      <c r="B39" s="1" t="s">
        <v>2157</v>
      </c>
      <c r="C39" s="14" t="s">
        <v>138</v>
      </c>
      <c r="D39" s="1" t="s">
        <v>297</v>
      </c>
      <c r="E39" s="1" t="s">
        <v>298</v>
      </c>
      <c r="F39" s="4">
        <v>324706</v>
      </c>
      <c r="G39" s="4">
        <v>349.55</v>
      </c>
      <c r="H39" s="4">
        <v>1.03</v>
      </c>
    </row>
    <row r="40" spans="2:8">
      <c r="B40" s="1" t="s">
        <v>2188</v>
      </c>
      <c r="C40" s="14" t="s">
        <v>138</v>
      </c>
      <c r="D40" s="1" t="s">
        <v>172</v>
      </c>
      <c r="E40" s="1" t="s">
        <v>178</v>
      </c>
      <c r="F40" s="4">
        <v>4715</v>
      </c>
      <c r="G40" s="4">
        <v>333.68</v>
      </c>
      <c r="H40" s="4">
        <v>0.99</v>
      </c>
    </row>
    <row r="41" spans="2:8">
      <c r="B41" s="1" t="s">
        <v>2168</v>
      </c>
      <c r="C41" s="14" t="s">
        <v>138</v>
      </c>
      <c r="D41" s="1" t="s">
        <v>274</v>
      </c>
      <c r="E41" s="1" t="s">
        <v>299</v>
      </c>
      <c r="F41" s="4">
        <v>191494</v>
      </c>
      <c r="G41" s="4">
        <v>329.75</v>
      </c>
      <c r="H41" s="4">
        <v>0.97</v>
      </c>
    </row>
    <row r="42" spans="2:8">
      <c r="B42" s="1" t="s">
        <v>2243</v>
      </c>
      <c r="C42" s="14" t="s">
        <v>138</v>
      </c>
      <c r="D42" s="1" t="s">
        <v>206</v>
      </c>
      <c r="E42" s="1" t="s">
        <v>517</v>
      </c>
      <c r="F42" s="4">
        <v>73038</v>
      </c>
      <c r="G42" s="4">
        <v>320.93</v>
      </c>
      <c r="H42" s="4">
        <v>0.95</v>
      </c>
    </row>
    <row r="43" spans="2:8">
      <c r="B43" s="1" t="s">
        <v>1042</v>
      </c>
      <c r="C43" s="14" t="s">
        <v>138</v>
      </c>
      <c r="D43" s="1" t="s">
        <v>274</v>
      </c>
      <c r="E43" s="1" t="s">
        <v>300</v>
      </c>
      <c r="F43" s="4">
        <v>138676</v>
      </c>
      <c r="G43" s="4">
        <v>310.63</v>
      </c>
      <c r="H43" s="4">
        <v>0.92</v>
      </c>
    </row>
    <row r="44" spans="2:8">
      <c r="B44" s="1" t="s">
        <v>1039</v>
      </c>
      <c r="C44" s="14" t="s">
        <v>138</v>
      </c>
      <c r="D44" s="1" t="s">
        <v>139</v>
      </c>
      <c r="E44" s="1" t="s">
        <v>301</v>
      </c>
      <c r="F44" s="4">
        <v>26286</v>
      </c>
      <c r="G44" s="4">
        <v>306.97000000000003</v>
      </c>
      <c r="H44" s="4">
        <v>0.91</v>
      </c>
    </row>
    <row r="45" spans="2:8">
      <c r="B45" s="1" t="s">
        <v>2223</v>
      </c>
      <c r="C45" s="14" t="s">
        <v>138</v>
      </c>
      <c r="D45" s="1" t="s">
        <v>302</v>
      </c>
      <c r="E45" s="1" t="s">
        <v>303</v>
      </c>
      <c r="F45" s="4">
        <v>1450</v>
      </c>
      <c r="G45" s="4">
        <v>292.67</v>
      </c>
      <c r="H45" s="4">
        <v>0.86</v>
      </c>
    </row>
    <row r="46" spans="2:8">
      <c r="B46" s="1" t="s">
        <v>2424</v>
      </c>
      <c r="C46" s="14" t="s">
        <v>138</v>
      </c>
      <c r="D46" s="1" t="s">
        <v>297</v>
      </c>
      <c r="E46" s="1" t="s">
        <v>518</v>
      </c>
      <c r="F46" s="4">
        <v>38083</v>
      </c>
      <c r="G46" s="4">
        <v>283.11</v>
      </c>
      <c r="H46" s="4">
        <v>0.84</v>
      </c>
    </row>
    <row r="47" spans="2:8">
      <c r="B47" s="1" t="s">
        <v>2237</v>
      </c>
      <c r="C47" s="14" t="s">
        <v>138</v>
      </c>
      <c r="D47" s="1" t="s">
        <v>144</v>
      </c>
      <c r="E47" s="1" t="s">
        <v>304</v>
      </c>
      <c r="F47" s="4">
        <v>25445</v>
      </c>
      <c r="G47" s="4">
        <v>274.04000000000002</v>
      </c>
      <c r="H47" s="4">
        <v>0.81</v>
      </c>
    </row>
    <row r="48" spans="2:8">
      <c r="B48" s="1" t="s">
        <v>2236</v>
      </c>
      <c r="C48" s="14" t="s">
        <v>138</v>
      </c>
      <c r="D48" s="1" t="s">
        <v>172</v>
      </c>
      <c r="E48" s="1" t="s">
        <v>368</v>
      </c>
      <c r="F48" s="4">
        <v>15237</v>
      </c>
      <c r="G48" s="4">
        <v>268.13</v>
      </c>
      <c r="H48" s="4">
        <v>0.79</v>
      </c>
    </row>
    <row r="49" spans="2:8">
      <c r="B49" s="1" t="s">
        <v>2251</v>
      </c>
      <c r="C49" s="14" t="s">
        <v>138</v>
      </c>
      <c r="D49" s="1" t="s">
        <v>373</v>
      </c>
      <c r="E49" s="1" t="s">
        <v>374</v>
      </c>
      <c r="F49" s="4">
        <v>59308</v>
      </c>
      <c r="G49" s="4">
        <v>267.3</v>
      </c>
      <c r="H49" s="4">
        <v>0.79</v>
      </c>
    </row>
    <row r="50" spans="2:8">
      <c r="B50" s="1" t="s">
        <v>2138</v>
      </c>
      <c r="C50" s="14" t="s">
        <v>138</v>
      </c>
      <c r="D50" s="1" t="s">
        <v>198</v>
      </c>
      <c r="E50" s="1" t="s">
        <v>519</v>
      </c>
      <c r="F50" s="4">
        <v>29199</v>
      </c>
      <c r="G50" s="4">
        <v>257.24</v>
      </c>
      <c r="H50" s="4">
        <v>0.76</v>
      </c>
    </row>
    <row r="51" spans="2:8">
      <c r="B51" s="1" t="s">
        <v>2249</v>
      </c>
      <c r="C51" s="14" t="s">
        <v>138</v>
      </c>
      <c r="D51" s="1" t="s">
        <v>174</v>
      </c>
      <c r="E51" s="1" t="s">
        <v>520</v>
      </c>
      <c r="F51" s="4">
        <v>21709</v>
      </c>
      <c r="G51" s="4">
        <v>247.41</v>
      </c>
      <c r="H51" s="4">
        <v>0.73</v>
      </c>
    </row>
    <row r="52" spans="2:8">
      <c r="B52" s="1" t="s">
        <v>2242</v>
      </c>
      <c r="C52" s="14" t="s">
        <v>138</v>
      </c>
      <c r="D52" s="1" t="s">
        <v>144</v>
      </c>
      <c r="E52" s="1" t="s">
        <v>184</v>
      </c>
      <c r="F52" s="4">
        <v>60014</v>
      </c>
      <c r="G52" s="4">
        <v>244.2</v>
      </c>
      <c r="H52" s="4">
        <v>0.72</v>
      </c>
    </row>
    <row r="53" spans="2:8">
      <c r="B53" s="1" t="s">
        <v>1049</v>
      </c>
      <c r="C53" s="14" t="s">
        <v>138</v>
      </c>
      <c r="D53" s="1" t="s">
        <v>196</v>
      </c>
      <c r="E53" s="1" t="s">
        <v>317</v>
      </c>
      <c r="F53" s="4">
        <v>18149</v>
      </c>
      <c r="G53" s="4">
        <v>232.83</v>
      </c>
      <c r="H53" s="4">
        <v>0.69</v>
      </c>
    </row>
    <row r="54" spans="2:8">
      <c r="B54" s="1" t="s">
        <v>1047</v>
      </c>
      <c r="C54" s="14" t="s">
        <v>138</v>
      </c>
      <c r="D54" s="1" t="s">
        <v>196</v>
      </c>
      <c r="E54" s="1" t="s">
        <v>200</v>
      </c>
      <c r="F54" s="4">
        <v>37922</v>
      </c>
      <c r="G54" s="4">
        <v>223.97</v>
      </c>
      <c r="H54" s="4">
        <v>0.66</v>
      </c>
    </row>
    <row r="55" spans="2:8">
      <c r="B55" s="1" t="s">
        <v>521</v>
      </c>
      <c r="C55" s="14" t="s">
        <v>138</v>
      </c>
      <c r="D55" s="1" t="s">
        <v>464</v>
      </c>
      <c r="E55" s="1" t="s">
        <v>522</v>
      </c>
      <c r="F55" s="4">
        <v>158515</v>
      </c>
      <c r="G55" s="4">
        <v>223.66</v>
      </c>
      <c r="H55" s="4">
        <v>0.66</v>
      </c>
    </row>
    <row r="56" spans="2:8">
      <c r="B56" s="1" t="s">
        <v>2169</v>
      </c>
      <c r="C56" s="14" t="s">
        <v>138</v>
      </c>
      <c r="D56" s="1" t="s">
        <v>174</v>
      </c>
      <c r="E56" s="1" t="s">
        <v>175</v>
      </c>
      <c r="F56" s="4">
        <v>4871</v>
      </c>
      <c r="G56" s="4">
        <v>218.57</v>
      </c>
      <c r="H56" s="4">
        <v>0.65</v>
      </c>
    </row>
    <row r="57" spans="2:8">
      <c r="B57" s="1" t="s">
        <v>2189</v>
      </c>
      <c r="C57" s="14" t="s">
        <v>138</v>
      </c>
      <c r="D57" s="1" t="s">
        <v>302</v>
      </c>
      <c r="E57" s="1" t="s">
        <v>523</v>
      </c>
      <c r="F57" s="4">
        <v>4725</v>
      </c>
      <c r="G57" s="4">
        <v>206.12</v>
      </c>
      <c r="H57" s="4">
        <v>0.61</v>
      </c>
    </row>
    <row r="58" spans="2:8">
      <c r="B58" s="1" t="s">
        <v>1061</v>
      </c>
      <c r="C58" s="14" t="s">
        <v>138</v>
      </c>
      <c r="D58" s="1" t="s">
        <v>206</v>
      </c>
      <c r="E58" s="1" t="s">
        <v>207</v>
      </c>
      <c r="F58" s="4">
        <v>5637</v>
      </c>
      <c r="G58" s="4">
        <v>196.42</v>
      </c>
      <c r="H58" s="4">
        <v>0.57999999999999996</v>
      </c>
    </row>
    <row r="59" spans="2:8">
      <c r="B59" s="1" t="s">
        <v>1064</v>
      </c>
      <c r="C59" s="14" t="s">
        <v>138</v>
      </c>
      <c r="D59" s="1" t="s">
        <v>182</v>
      </c>
      <c r="E59" s="1" t="s">
        <v>183</v>
      </c>
      <c r="F59" s="4">
        <v>23866</v>
      </c>
      <c r="G59" s="4">
        <v>195.24</v>
      </c>
      <c r="H59" s="4">
        <v>0.57999999999999996</v>
      </c>
    </row>
    <row r="60" spans="2:8">
      <c r="B60" s="1" t="s">
        <v>2421</v>
      </c>
      <c r="C60" s="14" t="s">
        <v>138</v>
      </c>
      <c r="D60" s="1" t="s">
        <v>206</v>
      </c>
      <c r="E60" s="1" t="s">
        <v>422</v>
      </c>
      <c r="F60" s="4">
        <v>5165</v>
      </c>
      <c r="G60" s="4">
        <v>193.72</v>
      </c>
      <c r="H60" s="4">
        <v>0.56999999999999995</v>
      </c>
    </row>
    <row r="61" spans="2:8">
      <c r="B61" s="1" t="s">
        <v>2159</v>
      </c>
      <c r="C61" s="14" t="s">
        <v>138</v>
      </c>
      <c r="D61" s="1" t="s">
        <v>233</v>
      </c>
      <c r="E61" s="1" t="s">
        <v>524</v>
      </c>
      <c r="F61" s="4">
        <v>4058</v>
      </c>
      <c r="G61" s="4">
        <v>191.8</v>
      </c>
      <c r="H61" s="4">
        <v>0.56999999999999995</v>
      </c>
    </row>
    <row r="62" spans="2:8">
      <c r="B62" s="1" t="s">
        <v>2250</v>
      </c>
      <c r="C62" s="14" t="s">
        <v>138</v>
      </c>
      <c r="D62" s="1" t="s">
        <v>376</v>
      </c>
      <c r="E62" s="1" t="s">
        <v>377</v>
      </c>
      <c r="F62" s="4">
        <v>84002</v>
      </c>
      <c r="G62" s="4">
        <v>190.89</v>
      </c>
      <c r="H62" s="4">
        <v>0.56000000000000005</v>
      </c>
    </row>
    <row r="63" spans="2:8">
      <c r="B63" s="1" t="s">
        <v>2394</v>
      </c>
      <c r="C63" s="14" t="s">
        <v>138</v>
      </c>
      <c r="D63" s="1" t="s">
        <v>174</v>
      </c>
      <c r="E63" s="1" t="s">
        <v>201</v>
      </c>
      <c r="F63" s="4">
        <v>5140</v>
      </c>
      <c r="G63" s="4">
        <v>175</v>
      </c>
      <c r="H63" s="4">
        <v>0.52</v>
      </c>
    </row>
    <row r="64" spans="2:8">
      <c r="B64" s="1" t="s">
        <v>2139</v>
      </c>
      <c r="C64" s="14" t="s">
        <v>138</v>
      </c>
      <c r="D64" s="1" t="s">
        <v>248</v>
      </c>
      <c r="E64" s="1" t="s">
        <v>371</v>
      </c>
      <c r="F64" s="4">
        <v>21210</v>
      </c>
      <c r="G64" s="4">
        <v>167.5</v>
      </c>
      <c r="H64" s="4">
        <v>0.49</v>
      </c>
    </row>
    <row r="65" spans="2:9">
      <c r="B65" s="1" t="s">
        <v>2495</v>
      </c>
      <c r="C65" s="14" t="s">
        <v>138</v>
      </c>
      <c r="D65" s="1" t="s">
        <v>206</v>
      </c>
      <c r="E65" s="1" t="s">
        <v>525</v>
      </c>
      <c r="F65" s="4">
        <v>5317</v>
      </c>
      <c r="G65" s="4">
        <v>151.63999999999999</v>
      </c>
      <c r="H65" s="4">
        <v>0.45</v>
      </c>
    </row>
    <row r="66" spans="2:9">
      <c r="B66" s="1" t="s">
        <v>2186</v>
      </c>
      <c r="C66" s="14" t="s">
        <v>138</v>
      </c>
      <c r="D66" s="1" t="s">
        <v>142</v>
      </c>
      <c r="E66" s="1" t="s">
        <v>387</v>
      </c>
      <c r="F66" s="4">
        <v>37687</v>
      </c>
      <c r="G66" s="4">
        <v>128.57</v>
      </c>
      <c r="H66" s="4">
        <v>0.38</v>
      </c>
    </row>
    <row r="67" spans="2:9">
      <c r="B67" s="1" t="s">
        <v>2552</v>
      </c>
      <c r="C67" s="14" t="s">
        <v>138</v>
      </c>
      <c r="D67" s="1" t="s">
        <v>139</v>
      </c>
      <c r="E67" s="1" t="s">
        <v>439</v>
      </c>
      <c r="F67" s="4">
        <v>8249</v>
      </c>
      <c r="G67" s="4">
        <v>0</v>
      </c>
      <c r="H67" s="4">
        <v>0</v>
      </c>
      <c r="I67" s="1" t="s">
        <v>440</v>
      </c>
    </row>
    <row r="68" spans="2:9">
      <c r="B68" s="2" t="s">
        <v>216</v>
      </c>
      <c r="C68" s="15"/>
      <c r="D68" s="2"/>
      <c r="E68" s="2"/>
      <c r="F68" s="10"/>
      <c r="G68" s="10">
        <f>SUM(G14:G67)</f>
        <v>33794.070000000007</v>
      </c>
      <c r="H68" s="10">
        <f>SUM(H14:H67)</f>
        <v>99.810000000000031</v>
      </c>
    </row>
    <row r="69" spans="2:9">
      <c r="B69" s="6" t="s">
        <v>102</v>
      </c>
      <c r="C69" s="7" t="s">
        <v>103</v>
      </c>
      <c r="D69" s="6" t="s">
        <v>104</v>
      </c>
      <c r="E69" s="6" t="s">
        <v>105</v>
      </c>
      <c r="F69" s="8" t="s">
        <v>106</v>
      </c>
      <c r="G69" s="8" t="s">
        <v>107</v>
      </c>
      <c r="H69" s="8" t="s">
        <v>108</v>
      </c>
    </row>
    <row r="70" spans="2:9">
      <c r="B70" s="2" t="s">
        <v>109</v>
      </c>
      <c r="C70" s="14"/>
    </row>
    <row r="71" spans="2:9">
      <c r="B71" s="2" t="s">
        <v>110</v>
      </c>
      <c r="C71" s="14"/>
    </row>
    <row r="72" spans="2:9">
      <c r="B72" s="2" t="s">
        <v>426</v>
      </c>
      <c r="C72" s="14"/>
    </row>
    <row r="73" spans="2:9">
      <c r="B73" s="1" t="s">
        <v>2519</v>
      </c>
      <c r="C73" s="14">
        <v>7.58</v>
      </c>
      <c r="D73" s="1" t="s">
        <v>117</v>
      </c>
      <c r="E73" s="1" t="s">
        <v>427</v>
      </c>
      <c r="F73" s="4">
        <v>2519</v>
      </c>
      <c r="G73" s="4">
        <v>0.71</v>
      </c>
      <c r="H73" s="4">
        <v>0</v>
      </c>
    </row>
    <row r="74" spans="2:9">
      <c r="B74" s="2" t="s">
        <v>118</v>
      </c>
      <c r="C74" s="9"/>
      <c r="D74" s="2"/>
      <c r="E74" s="2"/>
      <c r="F74" s="10"/>
      <c r="G74" s="10">
        <f>SUM(G69:G73)</f>
        <v>0.71</v>
      </c>
      <c r="H74" s="10">
        <f>SUM(H69:H73)</f>
        <v>0</v>
      </c>
    </row>
    <row r="75" spans="2:9">
      <c r="B75" s="2" t="s">
        <v>277</v>
      </c>
      <c r="C75" s="9"/>
      <c r="D75" s="2"/>
      <c r="E75" s="2"/>
      <c r="F75" s="10"/>
      <c r="G75" s="10">
        <v>286.91000000000003</v>
      </c>
      <c r="H75" s="10">
        <v>0.85</v>
      </c>
    </row>
    <row r="76" spans="2:9">
      <c r="B76" s="2" t="s">
        <v>125</v>
      </c>
      <c r="C76" s="9"/>
      <c r="D76" s="2"/>
      <c r="E76" s="2"/>
      <c r="F76" s="10"/>
      <c r="G76" s="10">
        <v>34081.69</v>
      </c>
      <c r="H76" s="10">
        <v>100.65</v>
      </c>
    </row>
    <row r="77" spans="2:9">
      <c r="B77" s="2" t="s">
        <v>126</v>
      </c>
      <c r="C77" s="9"/>
      <c r="D77" s="2"/>
      <c r="E77" s="2"/>
      <c r="F77" s="10"/>
      <c r="G77" s="10">
        <v>-219.22482169999802</v>
      </c>
      <c r="H77" s="10">
        <v>-0.65000000000000568</v>
      </c>
    </row>
    <row r="78" spans="2:9">
      <c r="B78" s="2" t="s">
        <v>127</v>
      </c>
      <c r="C78" s="9"/>
      <c r="D78" s="2"/>
      <c r="E78" s="2"/>
      <c r="F78" s="10"/>
      <c r="G78" s="10">
        <v>33862.465178300001</v>
      </c>
      <c r="H78" s="10">
        <v>100</v>
      </c>
    </row>
    <row r="79" spans="2:9">
      <c r="B79" s="1" t="s">
        <v>128</v>
      </c>
    </row>
    <row r="80" spans="2:9">
      <c r="B80" s="1" t="s">
        <v>129</v>
      </c>
    </row>
    <row r="81" spans="2:3">
      <c r="B81" s="1" t="s">
        <v>130</v>
      </c>
      <c r="C81" s="13">
        <v>44895</v>
      </c>
    </row>
    <row r="82" spans="2:3" ht="25.5">
      <c r="B82" s="11" t="s">
        <v>131</v>
      </c>
      <c r="C82" s="5" t="s">
        <v>132</v>
      </c>
    </row>
    <row r="83" spans="2:3">
      <c r="B83" s="2"/>
    </row>
    <row r="84" spans="2:3">
      <c r="B84" s="2" t="s">
        <v>3261</v>
      </c>
      <c r="C84" s="5" t="s">
        <v>132</v>
      </c>
    </row>
    <row r="85" spans="2:3">
      <c r="B85" s="2" t="s">
        <v>3262</v>
      </c>
      <c r="C85" s="5" t="s">
        <v>132</v>
      </c>
    </row>
    <row r="86" spans="2:3">
      <c r="B86" s="2" t="s">
        <v>3263</v>
      </c>
      <c r="C86" s="5" t="s">
        <v>132</v>
      </c>
    </row>
    <row r="87" spans="2:3">
      <c r="B87" s="2" t="s">
        <v>526</v>
      </c>
      <c r="C87" s="9"/>
    </row>
    <row r="88" spans="2:3">
      <c r="B88" s="2" t="s">
        <v>527</v>
      </c>
      <c r="C88" s="9"/>
    </row>
    <row r="89" spans="2:3">
      <c r="B89" s="2" t="s">
        <v>528</v>
      </c>
      <c r="C89" s="9"/>
    </row>
    <row r="90" spans="2:3">
      <c r="B90" s="2" t="s">
        <v>529</v>
      </c>
      <c r="C90" s="9"/>
    </row>
    <row r="91" spans="2:3">
      <c r="B91" s="162" t="s">
        <v>2615</v>
      </c>
      <c r="C91" s="9"/>
    </row>
    <row r="92" spans="2:3">
      <c r="B92" s="162" t="s">
        <v>133</v>
      </c>
    </row>
    <row r="93" spans="2:3">
      <c r="B93" s="162" t="s">
        <v>134</v>
      </c>
    </row>
    <row r="97" spans="2:7">
      <c r="B97" s="409" t="s">
        <v>2624</v>
      </c>
      <c r="C97" s="410"/>
      <c r="D97" s="410"/>
      <c r="E97" s="410"/>
      <c r="F97" s="410"/>
      <c r="G97" s="411"/>
    </row>
    <row r="98" spans="2:7">
      <c r="B98" s="412"/>
      <c r="C98" s="413"/>
      <c r="D98" s="413"/>
      <c r="E98" s="413"/>
      <c r="F98" s="413"/>
      <c r="G98" s="414"/>
    </row>
    <row r="99" spans="2:7">
      <c r="B99" s="412"/>
      <c r="C99" s="413"/>
      <c r="D99" s="413"/>
      <c r="E99" s="413"/>
      <c r="F99" s="413"/>
      <c r="G99" s="414"/>
    </row>
    <row r="100" spans="2:7">
      <c r="B100" s="412"/>
      <c r="C100" s="413"/>
      <c r="D100" s="413"/>
      <c r="E100" s="413"/>
      <c r="F100" s="413"/>
      <c r="G100" s="414"/>
    </row>
    <row r="101" spans="2:7">
      <c r="B101" s="412"/>
      <c r="C101" s="413"/>
      <c r="D101" s="413"/>
      <c r="E101" s="413"/>
      <c r="F101" s="413"/>
      <c r="G101" s="414"/>
    </row>
    <row r="102" spans="2:7">
      <c r="B102" s="415"/>
      <c r="C102" s="416"/>
      <c r="D102" s="416"/>
      <c r="E102" s="416"/>
      <c r="F102" s="416"/>
      <c r="G102" s="417"/>
    </row>
    <row r="103" spans="2:7">
      <c r="B103" s="2"/>
      <c r="C103" s="9"/>
    </row>
    <row r="104" spans="2:7">
      <c r="B104" s="2"/>
    </row>
  </sheetData>
  <mergeCells count="4">
    <mergeCell ref="B1:E1"/>
    <mergeCell ref="B97:G102"/>
    <mergeCell ref="C3:C8"/>
    <mergeCell ref="D3:D8"/>
  </mergeCells>
  <hyperlinks>
    <hyperlink ref="A1" location="Index!A1" display="Index" xr:uid="{8C2BA46C-A6E1-4A9F-BB92-7B180565CD8D}"/>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99900-382C-4D2E-8072-AE52219713FF}">
  <dimension ref="A1:I51"/>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28515625" style="4" bestFit="1" customWidth="1"/>
    <col min="7" max="7" width="18.140625" style="4" bestFit="1" customWidth="1"/>
    <col min="8" max="8" width="9.140625" style="4"/>
    <col min="9" max="9" width="1.7109375" style="1" bestFit="1" customWidth="1"/>
    <col min="10" max="256" width="9.140625" style="1"/>
    <col min="257" max="257" width="5.42578125" style="1" bestFit="1" customWidth="1"/>
    <col min="258" max="258" width="82" style="1" bestFit="1" customWidth="1"/>
    <col min="259" max="259" width="13.140625" style="1" bestFit="1" customWidth="1"/>
    <col min="260" max="260" width="10.28515625" style="1" bestFit="1" customWidth="1"/>
    <col min="261" max="261" width="13.5703125" style="1" bestFit="1" customWidth="1"/>
    <col min="262" max="262" width="10.28515625" style="1" bestFit="1" customWidth="1"/>
    <col min="263" max="263" width="18.140625" style="1" bestFit="1" customWidth="1"/>
    <col min="264" max="264" width="9.140625" style="1"/>
    <col min="265" max="265" width="1.7109375" style="1" bestFit="1" customWidth="1"/>
    <col min="266" max="512" width="9.140625" style="1"/>
    <col min="513" max="513" width="5.42578125" style="1" bestFit="1" customWidth="1"/>
    <col min="514" max="514" width="82" style="1" bestFit="1" customWidth="1"/>
    <col min="515" max="515" width="13.140625" style="1" bestFit="1" customWidth="1"/>
    <col min="516" max="516" width="10.28515625" style="1" bestFit="1" customWidth="1"/>
    <col min="517" max="517" width="13.5703125" style="1" bestFit="1" customWidth="1"/>
    <col min="518" max="518" width="10.28515625" style="1" bestFit="1" customWidth="1"/>
    <col min="519" max="519" width="18.140625" style="1" bestFit="1" customWidth="1"/>
    <col min="520" max="520" width="9.140625" style="1"/>
    <col min="521" max="521" width="1.7109375" style="1" bestFit="1" customWidth="1"/>
    <col min="522" max="768" width="9.140625" style="1"/>
    <col min="769" max="769" width="5.42578125" style="1" bestFit="1" customWidth="1"/>
    <col min="770" max="770" width="82" style="1" bestFit="1" customWidth="1"/>
    <col min="771" max="771" width="13.140625" style="1" bestFit="1" customWidth="1"/>
    <col min="772" max="772" width="10.28515625" style="1" bestFit="1" customWidth="1"/>
    <col min="773" max="773" width="13.5703125" style="1" bestFit="1" customWidth="1"/>
    <col min="774" max="774" width="10.28515625" style="1" bestFit="1" customWidth="1"/>
    <col min="775" max="775" width="18.140625" style="1" bestFit="1" customWidth="1"/>
    <col min="776" max="776" width="9.140625" style="1"/>
    <col min="777" max="777" width="1.7109375" style="1" bestFit="1" customWidth="1"/>
    <col min="778" max="1024" width="9.140625" style="1"/>
    <col min="1025" max="1025" width="5.42578125" style="1" bestFit="1" customWidth="1"/>
    <col min="1026" max="1026" width="82" style="1" bestFit="1" customWidth="1"/>
    <col min="1027" max="1027" width="13.140625" style="1" bestFit="1" customWidth="1"/>
    <col min="1028" max="1028" width="10.28515625" style="1" bestFit="1" customWidth="1"/>
    <col min="1029" max="1029" width="13.5703125" style="1" bestFit="1" customWidth="1"/>
    <col min="1030" max="1030" width="10.28515625" style="1" bestFit="1" customWidth="1"/>
    <col min="1031" max="1031" width="18.140625" style="1" bestFit="1" customWidth="1"/>
    <col min="1032" max="1032" width="9.140625" style="1"/>
    <col min="1033" max="1033" width="1.7109375" style="1" bestFit="1" customWidth="1"/>
    <col min="1034" max="1280" width="9.140625" style="1"/>
    <col min="1281" max="1281" width="5.42578125" style="1" bestFit="1" customWidth="1"/>
    <col min="1282" max="1282" width="82" style="1" bestFit="1" customWidth="1"/>
    <col min="1283" max="1283" width="13.140625" style="1" bestFit="1" customWidth="1"/>
    <col min="1284" max="1284" width="10.28515625" style="1" bestFit="1" customWidth="1"/>
    <col min="1285" max="1285" width="13.5703125" style="1" bestFit="1" customWidth="1"/>
    <col min="1286" max="1286" width="10.28515625" style="1" bestFit="1" customWidth="1"/>
    <col min="1287" max="1287" width="18.140625" style="1" bestFit="1" customWidth="1"/>
    <col min="1288" max="1288" width="9.140625" style="1"/>
    <col min="1289" max="1289" width="1.7109375" style="1" bestFit="1" customWidth="1"/>
    <col min="1290" max="1536" width="9.140625" style="1"/>
    <col min="1537" max="1537" width="5.42578125" style="1" bestFit="1" customWidth="1"/>
    <col min="1538" max="1538" width="82" style="1" bestFit="1" customWidth="1"/>
    <col min="1539" max="1539" width="13.140625" style="1" bestFit="1" customWidth="1"/>
    <col min="1540" max="1540" width="10.28515625" style="1" bestFit="1" customWidth="1"/>
    <col min="1541" max="1541" width="13.5703125" style="1" bestFit="1" customWidth="1"/>
    <col min="1542" max="1542" width="10.28515625" style="1" bestFit="1" customWidth="1"/>
    <col min="1543" max="1543" width="18.140625" style="1" bestFit="1" customWidth="1"/>
    <col min="1544" max="1544" width="9.140625" style="1"/>
    <col min="1545" max="1545" width="1.7109375" style="1" bestFit="1" customWidth="1"/>
    <col min="1546" max="1792" width="9.140625" style="1"/>
    <col min="1793" max="1793" width="5.42578125" style="1" bestFit="1" customWidth="1"/>
    <col min="1794" max="1794" width="82" style="1" bestFit="1" customWidth="1"/>
    <col min="1795" max="1795" width="13.140625" style="1" bestFit="1" customWidth="1"/>
    <col min="1796" max="1796" width="10.28515625" style="1" bestFit="1" customWidth="1"/>
    <col min="1797" max="1797" width="13.5703125" style="1" bestFit="1" customWidth="1"/>
    <col min="1798" max="1798" width="10.28515625" style="1" bestFit="1" customWidth="1"/>
    <col min="1799" max="1799" width="18.140625" style="1" bestFit="1" customWidth="1"/>
    <col min="1800" max="1800" width="9.140625" style="1"/>
    <col min="1801" max="1801" width="1.7109375" style="1" bestFit="1" customWidth="1"/>
    <col min="1802" max="2048" width="9.140625" style="1"/>
    <col min="2049" max="2049" width="5.42578125" style="1" bestFit="1" customWidth="1"/>
    <col min="2050" max="2050" width="82" style="1" bestFit="1" customWidth="1"/>
    <col min="2051" max="2051" width="13.140625" style="1" bestFit="1" customWidth="1"/>
    <col min="2052" max="2052" width="10.28515625" style="1" bestFit="1" customWidth="1"/>
    <col min="2053" max="2053" width="13.5703125" style="1" bestFit="1" customWidth="1"/>
    <col min="2054" max="2054" width="10.28515625" style="1" bestFit="1" customWidth="1"/>
    <col min="2055" max="2055" width="18.140625" style="1" bestFit="1" customWidth="1"/>
    <col min="2056" max="2056" width="9.140625" style="1"/>
    <col min="2057" max="2057" width="1.7109375" style="1" bestFit="1" customWidth="1"/>
    <col min="2058" max="2304" width="9.140625" style="1"/>
    <col min="2305" max="2305" width="5.42578125" style="1" bestFit="1" customWidth="1"/>
    <col min="2306" max="2306" width="82" style="1" bestFit="1" customWidth="1"/>
    <col min="2307" max="2307" width="13.140625" style="1" bestFit="1" customWidth="1"/>
    <col min="2308" max="2308" width="10.28515625" style="1" bestFit="1" customWidth="1"/>
    <col min="2309" max="2309" width="13.5703125" style="1" bestFit="1" customWidth="1"/>
    <col min="2310" max="2310" width="10.28515625" style="1" bestFit="1" customWidth="1"/>
    <col min="2311" max="2311" width="18.140625" style="1" bestFit="1" customWidth="1"/>
    <col min="2312" max="2312" width="9.140625" style="1"/>
    <col min="2313" max="2313" width="1.7109375" style="1" bestFit="1" customWidth="1"/>
    <col min="2314" max="2560" width="9.140625" style="1"/>
    <col min="2561" max="2561" width="5.42578125" style="1" bestFit="1" customWidth="1"/>
    <col min="2562" max="2562" width="82" style="1" bestFit="1" customWidth="1"/>
    <col min="2563" max="2563" width="13.140625" style="1" bestFit="1" customWidth="1"/>
    <col min="2564" max="2564" width="10.28515625" style="1" bestFit="1" customWidth="1"/>
    <col min="2565" max="2565" width="13.5703125" style="1" bestFit="1" customWidth="1"/>
    <col min="2566" max="2566" width="10.28515625" style="1" bestFit="1" customWidth="1"/>
    <col min="2567" max="2567" width="18.140625" style="1" bestFit="1" customWidth="1"/>
    <col min="2568" max="2568" width="9.140625" style="1"/>
    <col min="2569" max="2569" width="1.7109375" style="1" bestFit="1" customWidth="1"/>
    <col min="2570" max="2816" width="9.140625" style="1"/>
    <col min="2817" max="2817" width="5.42578125" style="1" bestFit="1" customWidth="1"/>
    <col min="2818" max="2818" width="82" style="1" bestFit="1" customWidth="1"/>
    <col min="2819" max="2819" width="13.140625" style="1" bestFit="1" customWidth="1"/>
    <col min="2820" max="2820" width="10.28515625" style="1" bestFit="1" customWidth="1"/>
    <col min="2821" max="2821" width="13.5703125" style="1" bestFit="1" customWidth="1"/>
    <col min="2822" max="2822" width="10.28515625" style="1" bestFit="1" customWidth="1"/>
    <col min="2823" max="2823" width="18.140625" style="1" bestFit="1" customWidth="1"/>
    <col min="2824" max="2824" width="9.140625" style="1"/>
    <col min="2825" max="2825" width="1.7109375" style="1" bestFit="1" customWidth="1"/>
    <col min="2826" max="3072" width="9.140625" style="1"/>
    <col min="3073" max="3073" width="5.42578125" style="1" bestFit="1" customWidth="1"/>
    <col min="3074" max="3074" width="82" style="1" bestFit="1" customWidth="1"/>
    <col min="3075" max="3075" width="13.140625" style="1" bestFit="1" customWidth="1"/>
    <col min="3076" max="3076" width="10.28515625" style="1" bestFit="1" customWidth="1"/>
    <col min="3077" max="3077" width="13.5703125" style="1" bestFit="1" customWidth="1"/>
    <col min="3078" max="3078" width="10.28515625" style="1" bestFit="1" customWidth="1"/>
    <col min="3079" max="3079" width="18.140625" style="1" bestFit="1" customWidth="1"/>
    <col min="3080" max="3080" width="9.140625" style="1"/>
    <col min="3081" max="3081" width="1.7109375" style="1" bestFit="1" customWidth="1"/>
    <col min="3082" max="3328" width="9.140625" style="1"/>
    <col min="3329" max="3329" width="5.42578125" style="1" bestFit="1" customWidth="1"/>
    <col min="3330" max="3330" width="82" style="1" bestFit="1" customWidth="1"/>
    <col min="3331" max="3331" width="13.140625" style="1" bestFit="1" customWidth="1"/>
    <col min="3332" max="3332" width="10.28515625" style="1" bestFit="1" customWidth="1"/>
    <col min="3333" max="3333" width="13.5703125" style="1" bestFit="1" customWidth="1"/>
    <col min="3334" max="3334" width="10.28515625" style="1" bestFit="1" customWidth="1"/>
    <col min="3335" max="3335" width="18.140625" style="1" bestFit="1" customWidth="1"/>
    <col min="3336" max="3336" width="9.140625" style="1"/>
    <col min="3337" max="3337" width="1.7109375" style="1" bestFit="1" customWidth="1"/>
    <col min="3338" max="3584" width="9.140625" style="1"/>
    <col min="3585" max="3585" width="5.42578125" style="1" bestFit="1" customWidth="1"/>
    <col min="3586" max="3586" width="82" style="1" bestFit="1" customWidth="1"/>
    <col min="3587" max="3587" width="13.140625" style="1" bestFit="1" customWidth="1"/>
    <col min="3588" max="3588" width="10.28515625" style="1" bestFit="1" customWidth="1"/>
    <col min="3589" max="3589" width="13.5703125" style="1" bestFit="1" customWidth="1"/>
    <col min="3590" max="3590" width="10.28515625" style="1" bestFit="1" customWidth="1"/>
    <col min="3591" max="3591" width="18.140625" style="1" bestFit="1" customWidth="1"/>
    <col min="3592" max="3592" width="9.140625" style="1"/>
    <col min="3593" max="3593" width="1.7109375" style="1" bestFit="1" customWidth="1"/>
    <col min="3594" max="3840" width="9.140625" style="1"/>
    <col min="3841" max="3841" width="5.42578125" style="1" bestFit="1" customWidth="1"/>
    <col min="3842" max="3842" width="82" style="1" bestFit="1" customWidth="1"/>
    <col min="3843" max="3843" width="13.140625" style="1" bestFit="1" customWidth="1"/>
    <col min="3844" max="3844" width="10.28515625" style="1" bestFit="1" customWidth="1"/>
    <col min="3845" max="3845" width="13.5703125" style="1" bestFit="1" customWidth="1"/>
    <col min="3846" max="3846" width="10.28515625" style="1" bestFit="1" customWidth="1"/>
    <col min="3847" max="3847" width="18.140625" style="1" bestFit="1" customWidth="1"/>
    <col min="3848" max="3848" width="9.140625" style="1"/>
    <col min="3849" max="3849" width="1.7109375" style="1" bestFit="1" customWidth="1"/>
    <col min="3850" max="4096" width="9.140625" style="1"/>
    <col min="4097" max="4097" width="5.42578125" style="1" bestFit="1" customWidth="1"/>
    <col min="4098" max="4098" width="82" style="1" bestFit="1" customWidth="1"/>
    <col min="4099" max="4099" width="13.140625" style="1" bestFit="1" customWidth="1"/>
    <col min="4100" max="4100" width="10.28515625" style="1" bestFit="1" customWidth="1"/>
    <col min="4101" max="4101" width="13.5703125" style="1" bestFit="1" customWidth="1"/>
    <col min="4102" max="4102" width="10.28515625" style="1" bestFit="1" customWidth="1"/>
    <col min="4103" max="4103" width="18.140625" style="1" bestFit="1" customWidth="1"/>
    <col min="4104" max="4104" width="9.140625" style="1"/>
    <col min="4105" max="4105" width="1.7109375" style="1" bestFit="1" customWidth="1"/>
    <col min="4106" max="4352" width="9.140625" style="1"/>
    <col min="4353" max="4353" width="5.42578125" style="1" bestFit="1" customWidth="1"/>
    <col min="4354" max="4354" width="82" style="1" bestFit="1" customWidth="1"/>
    <col min="4355" max="4355" width="13.140625" style="1" bestFit="1" customWidth="1"/>
    <col min="4356" max="4356" width="10.28515625" style="1" bestFit="1" customWidth="1"/>
    <col min="4357" max="4357" width="13.5703125" style="1" bestFit="1" customWidth="1"/>
    <col min="4358" max="4358" width="10.28515625" style="1" bestFit="1" customWidth="1"/>
    <col min="4359" max="4359" width="18.140625" style="1" bestFit="1" customWidth="1"/>
    <col min="4360" max="4360" width="9.140625" style="1"/>
    <col min="4361" max="4361" width="1.7109375" style="1" bestFit="1" customWidth="1"/>
    <col min="4362" max="4608" width="9.140625" style="1"/>
    <col min="4609" max="4609" width="5.42578125" style="1" bestFit="1" customWidth="1"/>
    <col min="4610" max="4610" width="82" style="1" bestFit="1" customWidth="1"/>
    <col min="4611" max="4611" width="13.140625" style="1" bestFit="1" customWidth="1"/>
    <col min="4612" max="4612" width="10.28515625" style="1" bestFit="1" customWidth="1"/>
    <col min="4613" max="4613" width="13.5703125" style="1" bestFit="1" customWidth="1"/>
    <col min="4614" max="4614" width="10.28515625" style="1" bestFit="1" customWidth="1"/>
    <col min="4615" max="4615" width="18.140625" style="1" bestFit="1" customWidth="1"/>
    <col min="4616" max="4616" width="9.140625" style="1"/>
    <col min="4617" max="4617" width="1.7109375" style="1" bestFit="1" customWidth="1"/>
    <col min="4618" max="4864" width="9.140625" style="1"/>
    <col min="4865" max="4865" width="5.42578125" style="1" bestFit="1" customWidth="1"/>
    <col min="4866" max="4866" width="82" style="1" bestFit="1" customWidth="1"/>
    <col min="4867" max="4867" width="13.140625" style="1" bestFit="1" customWidth="1"/>
    <col min="4868" max="4868" width="10.28515625" style="1" bestFit="1" customWidth="1"/>
    <col min="4869" max="4869" width="13.5703125" style="1" bestFit="1" customWidth="1"/>
    <col min="4870" max="4870" width="10.28515625" style="1" bestFit="1" customWidth="1"/>
    <col min="4871" max="4871" width="18.140625" style="1" bestFit="1" customWidth="1"/>
    <col min="4872" max="4872" width="9.140625" style="1"/>
    <col min="4873" max="4873" width="1.7109375" style="1" bestFit="1" customWidth="1"/>
    <col min="4874" max="5120" width="9.140625" style="1"/>
    <col min="5121" max="5121" width="5.42578125" style="1" bestFit="1" customWidth="1"/>
    <col min="5122" max="5122" width="82" style="1" bestFit="1" customWidth="1"/>
    <col min="5123" max="5123" width="13.140625" style="1" bestFit="1" customWidth="1"/>
    <col min="5124" max="5124" width="10.28515625" style="1" bestFit="1" customWidth="1"/>
    <col min="5125" max="5125" width="13.5703125" style="1" bestFit="1" customWidth="1"/>
    <col min="5126" max="5126" width="10.28515625" style="1" bestFit="1" customWidth="1"/>
    <col min="5127" max="5127" width="18.140625" style="1" bestFit="1" customWidth="1"/>
    <col min="5128" max="5128" width="9.140625" style="1"/>
    <col min="5129" max="5129" width="1.7109375" style="1" bestFit="1" customWidth="1"/>
    <col min="5130" max="5376" width="9.140625" style="1"/>
    <col min="5377" max="5377" width="5.42578125" style="1" bestFit="1" customWidth="1"/>
    <col min="5378" max="5378" width="82" style="1" bestFit="1" customWidth="1"/>
    <col min="5379" max="5379" width="13.140625" style="1" bestFit="1" customWidth="1"/>
    <col min="5380" max="5380" width="10.28515625" style="1" bestFit="1" customWidth="1"/>
    <col min="5381" max="5381" width="13.5703125" style="1" bestFit="1" customWidth="1"/>
    <col min="5382" max="5382" width="10.28515625" style="1" bestFit="1" customWidth="1"/>
    <col min="5383" max="5383" width="18.140625" style="1" bestFit="1" customWidth="1"/>
    <col min="5384" max="5384" width="9.140625" style="1"/>
    <col min="5385" max="5385" width="1.7109375" style="1" bestFit="1" customWidth="1"/>
    <col min="5386" max="5632" width="9.140625" style="1"/>
    <col min="5633" max="5633" width="5.42578125" style="1" bestFit="1" customWidth="1"/>
    <col min="5634" max="5634" width="82" style="1" bestFit="1" customWidth="1"/>
    <col min="5635" max="5635" width="13.140625" style="1" bestFit="1" customWidth="1"/>
    <col min="5636" max="5636" width="10.28515625" style="1" bestFit="1" customWidth="1"/>
    <col min="5637" max="5637" width="13.5703125" style="1" bestFit="1" customWidth="1"/>
    <col min="5638" max="5638" width="10.28515625" style="1" bestFit="1" customWidth="1"/>
    <col min="5639" max="5639" width="18.140625" style="1" bestFit="1" customWidth="1"/>
    <col min="5640" max="5640" width="9.140625" style="1"/>
    <col min="5641" max="5641" width="1.7109375" style="1" bestFit="1" customWidth="1"/>
    <col min="5642" max="5888" width="9.140625" style="1"/>
    <col min="5889" max="5889" width="5.42578125" style="1" bestFit="1" customWidth="1"/>
    <col min="5890" max="5890" width="82" style="1" bestFit="1" customWidth="1"/>
    <col min="5891" max="5891" width="13.140625" style="1" bestFit="1" customWidth="1"/>
    <col min="5892" max="5892" width="10.28515625" style="1" bestFit="1" customWidth="1"/>
    <col min="5893" max="5893" width="13.5703125" style="1" bestFit="1" customWidth="1"/>
    <col min="5894" max="5894" width="10.28515625" style="1" bestFit="1" customWidth="1"/>
    <col min="5895" max="5895" width="18.140625" style="1" bestFit="1" customWidth="1"/>
    <col min="5896" max="5896" width="9.140625" style="1"/>
    <col min="5897" max="5897" width="1.7109375" style="1" bestFit="1" customWidth="1"/>
    <col min="5898" max="6144" width="9.140625" style="1"/>
    <col min="6145" max="6145" width="5.42578125" style="1" bestFit="1" customWidth="1"/>
    <col min="6146" max="6146" width="82" style="1" bestFit="1" customWidth="1"/>
    <col min="6147" max="6147" width="13.140625" style="1" bestFit="1" customWidth="1"/>
    <col min="6148" max="6148" width="10.28515625" style="1" bestFit="1" customWidth="1"/>
    <col min="6149" max="6149" width="13.5703125" style="1" bestFit="1" customWidth="1"/>
    <col min="6150" max="6150" width="10.28515625" style="1" bestFit="1" customWidth="1"/>
    <col min="6151" max="6151" width="18.140625" style="1" bestFit="1" customWidth="1"/>
    <col min="6152" max="6152" width="9.140625" style="1"/>
    <col min="6153" max="6153" width="1.7109375" style="1" bestFit="1" customWidth="1"/>
    <col min="6154" max="6400" width="9.140625" style="1"/>
    <col min="6401" max="6401" width="5.42578125" style="1" bestFit="1" customWidth="1"/>
    <col min="6402" max="6402" width="82" style="1" bestFit="1" customWidth="1"/>
    <col min="6403" max="6403" width="13.140625" style="1" bestFit="1" customWidth="1"/>
    <col min="6404" max="6404" width="10.28515625" style="1" bestFit="1" customWidth="1"/>
    <col min="6405" max="6405" width="13.5703125" style="1" bestFit="1" customWidth="1"/>
    <col min="6406" max="6406" width="10.28515625" style="1" bestFit="1" customWidth="1"/>
    <col min="6407" max="6407" width="18.140625" style="1" bestFit="1" customWidth="1"/>
    <col min="6408" max="6408" width="9.140625" style="1"/>
    <col min="6409" max="6409" width="1.7109375" style="1" bestFit="1" customWidth="1"/>
    <col min="6410" max="6656" width="9.140625" style="1"/>
    <col min="6657" max="6657" width="5.42578125" style="1" bestFit="1" customWidth="1"/>
    <col min="6658" max="6658" width="82" style="1" bestFit="1" customWidth="1"/>
    <col min="6659" max="6659" width="13.140625" style="1" bestFit="1" customWidth="1"/>
    <col min="6660" max="6660" width="10.28515625" style="1" bestFit="1" customWidth="1"/>
    <col min="6661" max="6661" width="13.5703125" style="1" bestFit="1" customWidth="1"/>
    <col min="6662" max="6662" width="10.28515625" style="1" bestFit="1" customWidth="1"/>
    <col min="6663" max="6663" width="18.140625" style="1" bestFit="1" customWidth="1"/>
    <col min="6664" max="6664" width="9.140625" style="1"/>
    <col min="6665" max="6665" width="1.7109375" style="1" bestFit="1" customWidth="1"/>
    <col min="6666" max="6912" width="9.140625" style="1"/>
    <col min="6913" max="6913" width="5.42578125" style="1" bestFit="1" customWidth="1"/>
    <col min="6914" max="6914" width="82" style="1" bestFit="1" customWidth="1"/>
    <col min="6915" max="6915" width="13.140625" style="1" bestFit="1" customWidth="1"/>
    <col min="6916" max="6916" width="10.28515625" style="1" bestFit="1" customWidth="1"/>
    <col min="6917" max="6917" width="13.5703125" style="1" bestFit="1" customWidth="1"/>
    <col min="6918" max="6918" width="10.28515625" style="1" bestFit="1" customWidth="1"/>
    <col min="6919" max="6919" width="18.140625" style="1" bestFit="1" customWidth="1"/>
    <col min="6920" max="6920" width="9.140625" style="1"/>
    <col min="6921" max="6921" width="1.7109375" style="1" bestFit="1" customWidth="1"/>
    <col min="6922" max="7168" width="9.140625" style="1"/>
    <col min="7169" max="7169" width="5.42578125" style="1" bestFit="1" customWidth="1"/>
    <col min="7170" max="7170" width="82" style="1" bestFit="1" customWidth="1"/>
    <col min="7171" max="7171" width="13.140625" style="1" bestFit="1" customWidth="1"/>
    <col min="7172" max="7172" width="10.28515625" style="1" bestFit="1" customWidth="1"/>
    <col min="7173" max="7173" width="13.5703125" style="1" bestFit="1" customWidth="1"/>
    <col min="7174" max="7174" width="10.28515625" style="1" bestFit="1" customWidth="1"/>
    <col min="7175" max="7175" width="18.140625" style="1" bestFit="1" customWidth="1"/>
    <col min="7176" max="7176" width="9.140625" style="1"/>
    <col min="7177" max="7177" width="1.7109375" style="1" bestFit="1" customWidth="1"/>
    <col min="7178" max="7424" width="9.140625" style="1"/>
    <col min="7425" max="7425" width="5.42578125" style="1" bestFit="1" customWidth="1"/>
    <col min="7426" max="7426" width="82" style="1" bestFit="1" customWidth="1"/>
    <col min="7427" max="7427" width="13.140625" style="1" bestFit="1" customWidth="1"/>
    <col min="7428" max="7428" width="10.28515625" style="1" bestFit="1" customWidth="1"/>
    <col min="7429" max="7429" width="13.5703125" style="1" bestFit="1" customWidth="1"/>
    <col min="7430" max="7430" width="10.28515625" style="1" bestFit="1" customWidth="1"/>
    <col min="7431" max="7431" width="18.140625" style="1" bestFit="1" customWidth="1"/>
    <col min="7432" max="7432" width="9.140625" style="1"/>
    <col min="7433" max="7433" width="1.7109375" style="1" bestFit="1" customWidth="1"/>
    <col min="7434" max="7680" width="9.140625" style="1"/>
    <col min="7681" max="7681" width="5.42578125" style="1" bestFit="1" customWidth="1"/>
    <col min="7682" max="7682" width="82" style="1" bestFit="1" customWidth="1"/>
    <col min="7683" max="7683" width="13.140625" style="1" bestFit="1" customWidth="1"/>
    <col min="7684" max="7684" width="10.28515625" style="1" bestFit="1" customWidth="1"/>
    <col min="7685" max="7685" width="13.5703125" style="1" bestFit="1" customWidth="1"/>
    <col min="7686" max="7686" width="10.28515625" style="1" bestFit="1" customWidth="1"/>
    <col min="7687" max="7687" width="18.140625" style="1" bestFit="1" customWidth="1"/>
    <col min="7688" max="7688" width="9.140625" style="1"/>
    <col min="7689" max="7689" width="1.7109375" style="1" bestFit="1" customWidth="1"/>
    <col min="7690" max="7936" width="9.140625" style="1"/>
    <col min="7937" max="7937" width="5.42578125" style="1" bestFit="1" customWidth="1"/>
    <col min="7938" max="7938" width="82" style="1" bestFit="1" customWidth="1"/>
    <col min="7939" max="7939" width="13.140625" style="1" bestFit="1" customWidth="1"/>
    <col min="7940" max="7940" width="10.28515625" style="1" bestFit="1" customWidth="1"/>
    <col min="7941" max="7941" width="13.5703125" style="1" bestFit="1" customWidth="1"/>
    <col min="7942" max="7942" width="10.28515625" style="1" bestFit="1" customWidth="1"/>
    <col min="7943" max="7943" width="18.140625" style="1" bestFit="1" customWidth="1"/>
    <col min="7944" max="7944" width="9.140625" style="1"/>
    <col min="7945" max="7945" width="1.7109375" style="1" bestFit="1" customWidth="1"/>
    <col min="7946" max="8192" width="9.140625" style="1"/>
    <col min="8193" max="8193" width="5.42578125" style="1" bestFit="1" customWidth="1"/>
    <col min="8194" max="8194" width="82" style="1" bestFit="1" customWidth="1"/>
    <col min="8195" max="8195" width="13.140625" style="1" bestFit="1" customWidth="1"/>
    <col min="8196" max="8196" width="10.28515625" style="1" bestFit="1" customWidth="1"/>
    <col min="8197" max="8197" width="13.5703125" style="1" bestFit="1" customWidth="1"/>
    <col min="8198" max="8198" width="10.28515625" style="1" bestFit="1" customWidth="1"/>
    <col min="8199" max="8199" width="18.140625" style="1" bestFit="1" customWidth="1"/>
    <col min="8200" max="8200" width="9.140625" style="1"/>
    <col min="8201" max="8201" width="1.7109375" style="1" bestFit="1" customWidth="1"/>
    <col min="8202" max="8448" width="9.140625" style="1"/>
    <col min="8449" max="8449" width="5.42578125" style="1" bestFit="1" customWidth="1"/>
    <col min="8450" max="8450" width="82" style="1" bestFit="1" customWidth="1"/>
    <col min="8451" max="8451" width="13.140625" style="1" bestFit="1" customWidth="1"/>
    <col min="8452" max="8452" width="10.28515625" style="1" bestFit="1" customWidth="1"/>
    <col min="8453" max="8453" width="13.5703125" style="1" bestFit="1" customWidth="1"/>
    <col min="8454" max="8454" width="10.28515625" style="1" bestFit="1" customWidth="1"/>
    <col min="8455" max="8455" width="18.140625" style="1" bestFit="1" customWidth="1"/>
    <col min="8456" max="8456" width="9.140625" style="1"/>
    <col min="8457" max="8457" width="1.7109375" style="1" bestFit="1" customWidth="1"/>
    <col min="8458" max="8704" width="9.140625" style="1"/>
    <col min="8705" max="8705" width="5.42578125" style="1" bestFit="1" customWidth="1"/>
    <col min="8706" max="8706" width="82" style="1" bestFit="1" customWidth="1"/>
    <col min="8707" max="8707" width="13.140625" style="1" bestFit="1" customWidth="1"/>
    <col min="8708" max="8708" width="10.28515625" style="1" bestFit="1" customWidth="1"/>
    <col min="8709" max="8709" width="13.5703125" style="1" bestFit="1" customWidth="1"/>
    <col min="8710" max="8710" width="10.28515625" style="1" bestFit="1" customWidth="1"/>
    <col min="8711" max="8711" width="18.140625" style="1" bestFit="1" customWidth="1"/>
    <col min="8712" max="8712" width="9.140625" style="1"/>
    <col min="8713" max="8713" width="1.7109375" style="1" bestFit="1" customWidth="1"/>
    <col min="8714" max="8960" width="9.140625" style="1"/>
    <col min="8961" max="8961" width="5.42578125" style="1" bestFit="1" customWidth="1"/>
    <col min="8962" max="8962" width="82" style="1" bestFit="1" customWidth="1"/>
    <col min="8963" max="8963" width="13.140625" style="1" bestFit="1" customWidth="1"/>
    <col min="8964" max="8964" width="10.28515625" style="1" bestFit="1" customWidth="1"/>
    <col min="8965" max="8965" width="13.5703125" style="1" bestFit="1" customWidth="1"/>
    <col min="8966" max="8966" width="10.28515625" style="1" bestFit="1" customWidth="1"/>
    <col min="8967" max="8967" width="18.140625" style="1" bestFit="1" customWidth="1"/>
    <col min="8968" max="8968" width="9.140625" style="1"/>
    <col min="8969" max="8969" width="1.7109375" style="1" bestFit="1" customWidth="1"/>
    <col min="8970" max="9216" width="9.140625" style="1"/>
    <col min="9217" max="9217" width="5.42578125" style="1" bestFit="1" customWidth="1"/>
    <col min="9218" max="9218" width="82" style="1" bestFit="1" customWidth="1"/>
    <col min="9219" max="9219" width="13.140625" style="1" bestFit="1" customWidth="1"/>
    <col min="9220" max="9220" width="10.28515625" style="1" bestFit="1" customWidth="1"/>
    <col min="9221" max="9221" width="13.5703125" style="1" bestFit="1" customWidth="1"/>
    <col min="9222" max="9222" width="10.28515625" style="1" bestFit="1" customWidth="1"/>
    <col min="9223" max="9223" width="18.140625" style="1" bestFit="1" customWidth="1"/>
    <col min="9224" max="9224" width="9.140625" style="1"/>
    <col min="9225" max="9225" width="1.7109375" style="1" bestFit="1" customWidth="1"/>
    <col min="9226" max="9472" width="9.140625" style="1"/>
    <col min="9473" max="9473" width="5.42578125" style="1" bestFit="1" customWidth="1"/>
    <col min="9474" max="9474" width="82" style="1" bestFit="1" customWidth="1"/>
    <col min="9475" max="9475" width="13.140625" style="1" bestFit="1" customWidth="1"/>
    <col min="9476" max="9476" width="10.28515625" style="1" bestFit="1" customWidth="1"/>
    <col min="9477" max="9477" width="13.5703125" style="1" bestFit="1" customWidth="1"/>
    <col min="9478" max="9478" width="10.28515625" style="1" bestFit="1" customWidth="1"/>
    <col min="9479" max="9479" width="18.140625" style="1" bestFit="1" customWidth="1"/>
    <col min="9480" max="9480" width="9.140625" style="1"/>
    <col min="9481" max="9481" width="1.7109375" style="1" bestFit="1" customWidth="1"/>
    <col min="9482" max="9728" width="9.140625" style="1"/>
    <col min="9729" max="9729" width="5.42578125" style="1" bestFit="1" customWidth="1"/>
    <col min="9730" max="9730" width="82" style="1" bestFit="1" customWidth="1"/>
    <col min="9731" max="9731" width="13.140625" style="1" bestFit="1" customWidth="1"/>
    <col min="9732" max="9732" width="10.28515625" style="1" bestFit="1" customWidth="1"/>
    <col min="9733" max="9733" width="13.5703125" style="1" bestFit="1" customWidth="1"/>
    <col min="9734" max="9734" width="10.28515625" style="1" bestFit="1" customWidth="1"/>
    <col min="9735" max="9735" width="18.140625" style="1" bestFit="1" customWidth="1"/>
    <col min="9736" max="9736" width="9.140625" style="1"/>
    <col min="9737" max="9737" width="1.7109375" style="1" bestFit="1" customWidth="1"/>
    <col min="9738" max="9984" width="9.140625" style="1"/>
    <col min="9985" max="9985" width="5.42578125" style="1" bestFit="1" customWidth="1"/>
    <col min="9986" max="9986" width="82" style="1" bestFit="1" customWidth="1"/>
    <col min="9987" max="9987" width="13.140625" style="1" bestFit="1" customWidth="1"/>
    <col min="9988" max="9988" width="10.28515625" style="1" bestFit="1" customWidth="1"/>
    <col min="9989" max="9989" width="13.5703125" style="1" bestFit="1" customWidth="1"/>
    <col min="9990" max="9990" width="10.28515625" style="1" bestFit="1" customWidth="1"/>
    <col min="9991" max="9991" width="18.140625" style="1" bestFit="1" customWidth="1"/>
    <col min="9992" max="9992" width="9.140625" style="1"/>
    <col min="9993" max="9993" width="1.7109375" style="1" bestFit="1" customWidth="1"/>
    <col min="9994" max="10240" width="9.140625" style="1"/>
    <col min="10241" max="10241" width="5.42578125" style="1" bestFit="1" customWidth="1"/>
    <col min="10242" max="10242" width="82" style="1" bestFit="1" customWidth="1"/>
    <col min="10243" max="10243" width="13.140625" style="1" bestFit="1" customWidth="1"/>
    <col min="10244" max="10244" width="10.28515625" style="1" bestFit="1" customWidth="1"/>
    <col min="10245" max="10245" width="13.5703125" style="1" bestFit="1" customWidth="1"/>
    <col min="10246" max="10246" width="10.28515625" style="1" bestFit="1" customWidth="1"/>
    <col min="10247" max="10247" width="18.140625" style="1" bestFit="1" customWidth="1"/>
    <col min="10248" max="10248" width="9.140625" style="1"/>
    <col min="10249" max="10249" width="1.7109375" style="1" bestFit="1" customWidth="1"/>
    <col min="10250" max="10496" width="9.140625" style="1"/>
    <col min="10497" max="10497" width="5.42578125" style="1" bestFit="1" customWidth="1"/>
    <col min="10498" max="10498" width="82" style="1" bestFit="1" customWidth="1"/>
    <col min="10499" max="10499" width="13.140625" style="1" bestFit="1" customWidth="1"/>
    <col min="10500" max="10500" width="10.28515625" style="1" bestFit="1" customWidth="1"/>
    <col min="10501" max="10501" width="13.5703125" style="1" bestFit="1" customWidth="1"/>
    <col min="10502" max="10502" width="10.28515625" style="1" bestFit="1" customWidth="1"/>
    <col min="10503" max="10503" width="18.140625" style="1" bestFit="1" customWidth="1"/>
    <col min="10504" max="10504" width="9.140625" style="1"/>
    <col min="10505" max="10505" width="1.7109375" style="1" bestFit="1" customWidth="1"/>
    <col min="10506" max="10752" width="9.140625" style="1"/>
    <col min="10753" max="10753" width="5.42578125" style="1" bestFit="1" customWidth="1"/>
    <col min="10754" max="10754" width="82" style="1" bestFit="1" customWidth="1"/>
    <col min="10755" max="10755" width="13.140625" style="1" bestFit="1" customWidth="1"/>
    <col min="10756" max="10756" width="10.28515625" style="1" bestFit="1" customWidth="1"/>
    <col min="10757" max="10757" width="13.5703125" style="1" bestFit="1" customWidth="1"/>
    <col min="10758" max="10758" width="10.28515625" style="1" bestFit="1" customWidth="1"/>
    <col min="10759" max="10759" width="18.140625" style="1" bestFit="1" customWidth="1"/>
    <col min="10760" max="10760" width="9.140625" style="1"/>
    <col min="10761" max="10761" width="1.7109375" style="1" bestFit="1" customWidth="1"/>
    <col min="10762" max="11008" width="9.140625" style="1"/>
    <col min="11009" max="11009" width="5.42578125" style="1" bestFit="1" customWidth="1"/>
    <col min="11010" max="11010" width="82" style="1" bestFit="1" customWidth="1"/>
    <col min="11011" max="11011" width="13.140625" style="1" bestFit="1" customWidth="1"/>
    <col min="11012" max="11012" width="10.28515625" style="1" bestFit="1" customWidth="1"/>
    <col min="11013" max="11013" width="13.5703125" style="1" bestFit="1" customWidth="1"/>
    <col min="11014" max="11014" width="10.28515625" style="1" bestFit="1" customWidth="1"/>
    <col min="11015" max="11015" width="18.140625" style="1" bestFit="1" customWidth="1"/>
    <col min="11016" max="11016" width="9.140625" style="1"/>
    <col min="11017" max="11017" width="1.7109375" style="1" bestFit="1" customWidth="1"/>
    <col min="11018" max="11264" width="9.140625" style="1"/>
    <col min="11265" max="11265" width="5.42578125" style="1" bestFit="1" customWidth="1"/>
    <col min="11266" max="11266" width="82" style="1" bestFit="1" customWidth="1"/>
    <col min="11267" max="11267" width="13.140625" style="1" bestFit="1" customWidth="1"/>
    <col min="11268" max="11268" width="10.28515625" style="1" bestFit="1" customWidth="1"/>
    <col min="11269" max="11269" width="13.5703125" style="1" bestFit="1" customWidth="1"/>
    <col min="11270" max="11270" width="10.28515625" style="1" bestFit="1" customWidth="1"/>
    <col min="11271" max="11271" width="18.140625" style="1" bestFit="1" customWidth="1"/>
    <col min="11272" max="11272" width="9.140625" style="1"/>
    <col min="11273" max="11273" width="1.7109375" style="1" bestFit="1" customWidth="1"/>
    <col min="11274" max="11520" width="9.140625" style="1"/>
    <col min="11521" max="11521" width="5.42578125" style="1" bestFit="1" customWidth="1"/>
    <col min="11522" max="11522" width="82" style="1" bestFit="1" customWidth="1"/>
    <col min="11523" max="11523" width="13.140625" style="1" bestFit="1" customWidth="1"/>
    <col min="11524" max="11524" width="10.28515625" style="1" bestFit="1" customWidth="1"/>
    <col min="11525" max="11525" width="13.5703125" style="1" bestFit="1" customWidth="1"/>
    <col min="11526" max="11526" width="10.28515625" style="1" bestFit="1" customWidth="1"/>
    <col min="11527" max="11527" width="18.140625" style="1" bestFit="1" customWidth="1"/>
    <col min="11528" max="11528" width="9.140625" style="1"/>
    <col min="11529" max="11529" width="1.7109375" style="1" bestFit="1" customWidth="1"/>
    <col min="11530" max="11776" width="9.140625" style="1"/>
    <col min="11777" max="11777" width="5.42578125" style="1" bestFit="1" customWidth="1"/>
    <col min="11778" max="11778" width="82" style="1" bestFit="1" customWidth="1"/>
    <col min="11779" max="11779" width="13.140625" style="1" bestFit="1" customWidth="1"/>
    <col min="11780" max="11780" width="10.28515625" style="1" bestFit="1" customWidth="1"/>
    <col min="11781" max="11781" width="13.5703125" style="1" bestFit="1" customWidth="1"/>
    <col min="11782" max="11782" width="10.28515625" style="1" bestFit="1" customWidth="1"/>
    <col min="11783" max="11783" width="18.140625" style="1" bestFit="1" customWidth="1"/>
    <col min="11784" max="11784" width="9.140625" style="1"/>
    <col min="11785" max="11785" width="1.7109375" style="1" bestFit="1" customWidth="1"/>
    <col min="11786" max="12032" width="9.140625" style="1"/>
    <col min="12033" max="12033" width="5.42578125" style="1" bestFit="1" customWidth="1"/>
    <col min="12034" max="12034" width="82" style="1" bestFit="1" customWidth="1"/>
    <col min="12035" max="12035" width="13.140625" style="1" bestFit="1" customWidth="1"/>
    <col min="12036" max="12036" width="10.28515625" style="1" bestFit="1" customWidth="1"/>
    <col min="12037" max="12037" width="13.5703125" style="1" bestFit="1" customWidth="1"/>
    <col min="12038" max="12038" width="10.28515625" style="1" bestFit="1" customWidth="1"/>
    <col min="12039" max="12039" width="18.140625" style="1" bestFit="1" customWidth="1"/>
    <col min="12040" max="12040" width="9.140625" style="1"/>
    <col min="12041" max="12041" width="1.7109375" style="1" bestFit="1" customWidth="1"/>
    <col min="12042" max="12288" width="9.140625" style="1"/>
    <col min="12289" max="12289" width="5.42578125" style="1" bestFit="1" customWidth="1"/>
    <col min="12290" max="12290" width="82" style="1" bestFit="1" customWidth="1"/>
    <col min="12291" max="12291" width="13.140625" style="1" bestFit="1" customWidth="1"/>
    <col min="12292" max="12292" width="10.28515625" style="1" bestFit="1" customWidth="1"/>
    <col min="12293" max="12293" width="13.5703125" style="1" bestFit="1" customWidth="1"/>
    <col min="12294" max="12294" width="10.28515625" style="1" bestFit="1" customWidth="1"/>
    <col min="12295" max="12295" width="18.140625" style="1" bestFit="1" customWidth="1"/>
    <col min="12296" max="12296" width="9.140625" style="1"/>
    <col min="12297" max="12297" width="1.7109375" style="1" bestFit="1" customWidth="1"/>
    <col min="12298" max="12544" width="9.140625" style="1"/>
    <col min="12545" max="12545" width="5.42578125" style="1" bestFit="1" customWidth="1"/>
    <col min="12546" max="12546" width="82" style="1" bestFit="1" customWidth="1"/>
    <col min="12547" max="12547" width="13.140625" style="1" bestFit="1" customWidth="1"/>
    <col min="12548" max="12548" width="10.28515625" style="1" bestFit="1" customWidth="1"/>
    <col min="12549" max="12549" width="13.5703125" style="1" bestFit="1" customWidth="1"/>
    <col min="12550" max="12550" width="10.28515625" style="1" bestFit="1" customWidth="1"/>
    <col min="12551" max="12551" width="18.140625" style="1" bestFit="1" customWidth="1"/>
    <col min="12552" max="12552" width="9.140625" style="1"/>
    <col min="12553" max="12553" width="1.7109375" style="1" bestFit="1" customWidth="1"/>
    <col min="12554" max="12800" width="9.140625" style="1"/>
    <col min="12801" max="12801" width="5.42578125" style="1" bestFit="1" customWidth="1"/>
    <col min="12802" max="12802" width="82" style="1" bestFit="1" customWidth="1"/>
    <col min="12803" max="12803" width="13.140625" style="1" bestFit="1" customWidth="1"/>
    <col min="12804" max="12804" width="10.28515625" style="1" bestFit="1" customWidth="1"/>
    <col min="12805" max="12805" width="13.5703125" style="1" bestFit="1" customWidth="1"/>
    <col min="12806" max="12806" width="10.28515625" style="1" bestFit="1" customWidth="1"/>
    <col min="12807" max="12807" width="18.140625" style="1" bestFit="1" customWidth="1"/>
    <col min="12808" max="12808" width="9.140625" style="1"/>
    <col min="12809" max="12809" width="1.7109375" style="1" bestFit="1" customWidth="1"/>
    <col min="12810" max="13056" width="9.140625" style="1"/>
    <col min="13057" max="13057" width="5.42578125" style="1" bestFit="1" customWidth="1"/>
    <col min="13058" max="13058" width="82" style="1" bestFit="1" customWidth="1"/>
    <col min="13059" max="13059" width="13.140625" style="1" bestFit="1" customWidth="1"/>
    <col min="13060" max="13060" width="10.28515625" style="1" bestFit="1" customWidth="1"/>
    <col min="13061" max="13061" width="13.5703125" style="1" bestFit="1" customWidth="1"/>
    <col min="13062" max="13062" width="10.28515625" style="1" bestFit="1" customWidth="1"/>
    <col min="13063" max="13063" width="18.140625" style="1" bestFit="1" customWidth="1"/>
    <col min="13064" max="13064" width="9.140625" style="1"/>
    <col min="13065" max="13065" width="1.7109375" style="1" bestFit="1" customWidth="1"/>
    <col min="13066" max="13312" width="9.140625" style="1"/>
    <col min="13313" max="13313" width="5.42578125" style="1" bestFit="1" customWidth="1"/>
    <col min="13314" max="13314" width="82" style="1" bestFit="1" customWidth="1"/>
    <col min="13315" max="13315" width="13.140625" style="1" bestFit="1" customWidth="1"/>
    <col min="13316" max="13316" width="10.28515625" style="1" bestFit="1" customWidth="1"/>
    <col min="13317" max="13317" width="13.5703125" style="1" bestFit="1" customWidth="1"/>
    <col min="13318" max="13318" width="10.28515625" style="1" bestFit="1" customWidth="1"/>
    <col min="13319" max="13319" width="18.140625" style="1" bestFit="1" customWidth="1"/>
    <col min="13320" max="13320" width="9.140625" style="1"/>
    <col min="13321" max="13321" width="1.7109375" style="1" bestFit="1" customWidth="1"/>
    <col min="13322" max="13568" width="9.140625" style="1"/>
    <col min="13569" max="13569" width="5.42578125" style="1" bestFit="1" customWidth="1"/>
    <col min="13570" max="13570" width="82" style="1" bestFit="1" customWidth="1"/>
    <col min="13571" max="13571" width="13.140625" style="1" bestFit="1" customWidth="1"/>
    <col min="13572" max="13572" width="10.28515625" style="1" bestFit="1" customWidth="1"/>
    <col min="13573" max="13573" width="13.5703125" style="1" bestFit="1" customWidth="1"/>
    <col min="13574" max="13574" width="10.28515625" style="1" bestFit="1" customWidth="1"/>
    <col min="13575" max="13575" width="18.140625" style="1" bestFit="1" customWidth="1"/>
    <col min="13576" max="13576" width="9.140625" style="1"/>
    <col min="13577" max="13577" width="1.7109375" style="1" bestFit="1" customWidth="1"/>
    <col min="13578" max="13824" width="9.140625" style="1"/>
    <col min="13825" max="13825" width="5.42578125" style="1" bestFit="1" customWidth="1"/>
    <col min="13826" max="13826" width="82" style="1" bestFit="1" customWidth="1"/>
    <col min="13827" max="13827" width="13.140625" style="1" bestFit="1" customWidth="1"/>
    <col min="13828" max="13828" width="10.28515625" style="1" bestFit="1" customWidth="1"/>
    <col min="13829" max="13829" width="13.5703125" style="1" bestFit="1" customWidth="1"/>
    <col min="13830" max="13830" width="10.28515625" style="1" bestFit="1" customWidth="1"/>
    <col min="13831" max="13831" width="18.140625" style="1" bestFit="1" customWidth="1"/>
    <col min="13832" max="13832" width="9.140625" style="1"/>
    <col min="13833" max="13833" width="1.7109375" style="1" bestFit="1" customWidth="1"/>
    <col min="13834" max="14080" width="9.140625" style="1"/>
    <col min="14081" max="14081" width="5.42578125" style="1" bestFit="1" customWidth="1"/>
    <col min="14082" max="14082" width="82" style="1" bestFit="1" customWidth="1"/>
    <col min="14083" max="14083" width="13.140625" style="1" bestFit="1" customWidth="1"/>
    <col min="14084" max="14084" width="10.28515625" style="1" bestFit="1" customWidth="1"/>
    <col min="14085" max="14085" width="13.5703125" style="1" bestFit="1" customWidth="1"/>
    <col min="14086" max="14086" width="10.28515625" style="1" bestFit="1" customWidth="1"/>
    <col min="14087" max="14087" width="18.140625" style="1" bestFit="1" customWidth="1"/>
    <col min="14088" max="14088" width="9.140625" style="1"/>
    <col min="14089" max="14089" width="1.7109375" style="1" bestFit="1" customWidth="1"/>
    <col min="14090" max="14336" width="9.140625" style="1"/>
    <col min="14337" max="14337" width="5.42578125" style="1" bestFit="1" customWidth="1"/>
    <col min="14338" max="14338" width="82" style="1" bestFit="1" customWidth="1"/>
    <col min="14339" max="14339" width="13.140625" style="1" bestFit="1" customWidth="1"/>
    <col min="14340" max="14340" width="10.28515625" style="1" bestFit="1" customWidth="1"/>
    <col min="14341" max="14341" width="13.5703125" style="1" bestFit="1" customWidth="1"/>
    <col min="14342" max="14342" width="10.28515625" style="1" bestFit="1" customWidth="1"/>
    <col min="14343" max="14343" width="18.140625" style="1" bestFit="1" customWidth="1"/>
    <col min="14344" max="14344" width="9.140625" style="1"/>
    <col min="14345" max="14345" width="1.7109375" style="1" bestFit="1" customWidth="1"/>
    <col min="14346" max="14592" width="9.140625" style="1"/>
    <col min="14593" max="14593" width="5.42578125" style="1" bestFit="1" customWidth="1"/>
    <col min="14594" max="14594" width="82" style="1" bestFit="1" customWidth="1"/>
    <col min="14595" max="14595" width="13.140625" style="1" bestFit="1" customWidth="1"/>
    <col min="14596" max="14596" width="10.28515625" style="1" bestFit="1" customWidth="1"/>
    <col min="14597" max="14597" width="13.5703125" style="1" bestFit="1" customWidth="1"/>
    <col min="14598" max="14598" width="10.28515625" style="1" bestFit="1" customWidth="1"/>
    <col min="14599" max="14599" width="18.140625" style="1" bestFit="1" customWidth="1"/>
    <col min="14600" max="14600" width="9.140625" style="1"/>
    <col min="14601" max="14601" width="1.7109375" style="1" bestFit="1" customWidth="1"/>
    <col min="14602" max="14848" width="9.140625" style="1"/>
    <col min="14849" max="14849" width="5.42578125" style="1" bestFit="1" customWidth="1"/>
    <col min="14850" max="14850" width="82" style="1" bestFit="1" customWidth="1"/>
    <col min="14851" max="14851" width="13.140625" style="1" bestFit="1" customWidth="1"/>
    <col min="14852" max="14852" width="10.28515625" style="1" bestFit="1" customWidth="1"/>
    <col min="14853" max="14853" width="13.5703125" style="1" bestFit="1" customWidth="1"/>
    <col min="14854" max="14854" width="10.28515625" style="1" bestFit="1" customWidth="1"/>
    <col min="14855" max="14855" width="18.140625" style="1" bestFit="1" customWidth="1"/>
    <col min="14856" max="14856" width="9.140625" style="1"/>
    <col min="14857" max="14857" width="1.7109375" style="1" bestFit="1" customWidth="1"/>
    <col min="14858" max="15104" width="9.140625" style="1"/>
    <col min="15105" max="15105" width="5.42578125" style="1" bestFit="1" customWidth="1"/>
    <col min="15106" max="15106" width="82" style="1" bestFit="1" customWidth="1"/>
    <col min="15107" max="15107" width="13.140625" style="1" bestFit="1" customWidth="1"/>
    <col min="15108" max="15108" width="10.28515625" style="1" bestFit="1" customWidth="1"/>
    <col min="15109" max="15109" width="13.5703125" style="1" bestFit="1" customWidth="1"/>
    <col min="15110" max="15110" width="10.28515625" style="1" bestFit="1" customWidth="1"/>
    <col min="15111" max="15111" width="18.140625" style="1" bestFit="1" customWidth="1"/>
    <col min="15112" max="15112" width="9.140625" style="1"/>
    <col min="15113" max="15113" width="1.7109375" style="1" bestFit="1" customWidth="1"/>
    <col min="15114" max="15360" width="9.140625" style="1"/>
    <col min="15361" max="15361" width="5.42578125" style="1" bestFit="1" customWidth="1"/>
    <col min="15362" max="15362" width="82" style="1" bestFit="1" customWidth="1"/>
    <col min="15363" max="15363" width="13.140625" style="1" bestFit="1" customWidth="1"/>
    <col min="15364" max="15364" width="10.28515625" style="1" bestFit="1" customWidth="1"/>
    <col min="15365" max="15365" width="13.5703125" style="1" bestFit="1" customWidth="1"/>
    <col min="15366" max="15366" width="10.28515625" style="1" bestFit="1" customWidth="1"/>
    <col min="15367" max="15367" width="18.140625" style="1" bestFit="1" customWidth="1"/>
    <col min="15368" max="15368" width="9.140625" style="1"/>
    <col min="15369" max="15369" width="1.7109375" style="1" bestFit="1" customWidth="1"/>
    <col min="15370" max="15616" width="9.140625" style="1"/>
    <col min="15617" max="15617" width="5.42578125" style="1" bestFit="1" customWidth="1"/>
    <col min="15618" max="15618" width="82" style="1" bestFit="1" customWidth="1"/>
    <col min="15619" max="15619" width="13.140625" style="1" bestFit="1" customWidth="1"/>
    <col min="15620" max="15620" width="10.28515625" style="1" bestFit="1" customWidth="1"/>
    <col min="15621" max="15621" width="13.5703125" style="1" bestFit="1" customWidth="1"/>
    <col min="15622" max="15622" width="10.28515625" style="1" bestFit="1" customWidth="1"/>
    <col min="15623" max="15623" width="18.140625" style="1" bestFit="1" customWidth="1"/>
    <col min="15624" max="15624" width="9.140625" style="1"/>
    <col min="15625" max="15625" width="1.7109375" style="1" bestFit="1" customWidth="1"/>
    <col min="15626" max="15872" width="9.140625" style="1"/>
    <col min="15873" max="15873" width="5.42578125" style="1" bestFit="1" customWidth="1"/>
    <col min="15874" max="15874" width="82" style="1" bestFit="1" customWidth="1"/>
    <col min="15875" max="15875" width="13.140625" style="1" bestFit="1" customWidth="1"/>
    <col min="15876" max="15876" width="10.28515625" style="1" bestFit="1" customWidth="1"/>
    <col min="15877" max="15877" width="13.5703125" style="1" bestFit="1" customWidth="1"/>
    <col min="15878" max="15878" width="10.28515625" style="1" bestFit="1" customWidth="1"/>
    <col min="15879" max="15879" width="18.140625" style="1" bestFit="1" customWidth="1"/>
    <col min="15880" max="15880" width="9.140625" style="1"/>
    <col min="15881" max="15881" width="1.7109375" style="1" bestFit="1" customWidth="1"/>
    <col min="15882" max="16128" width="9.140625" style="1"/>
    <col min="16129" max="16129" width="5.42578125" style="1" bestFit="1" customWidth="1"/>
    <col min="16130" max="16130" width="82" style="1" bestFit="1" customWidth="1"/>
    <col min="16131" max="16131" width="13.140625" style="1" bestFit="1" customWidth="1"/>
    <col min="16132" max="16132" width="10.28515625" style="1" bestFit="1" customWidth="1"/>
    <col min="16133" max="16133" width="13.5703125" style="1" bestFit="1" customWidth="1"/>
    <col min="16134" max="16134" width="10.28515625" style="1" bestFit="1" customWidth="1"/>
    <col min="16135" max="16135" width="18.140625" style="1" bestFit="1" customWidth="1"/>
    <col min="16136" max="16136" width="9.140625" style="1"/>
    <col min="16137" max="16137" width="1.7109375" style="1" bestFit="1" customWidth="1"/>
    <col min="16138" max="16384" width="9.140625" style="1"/>
  </cols>
  <sheetData>
    <row r="1" spans="1:9">
      <c r="A1" s="3" t="s">
        <v>0</v>
      </c>
      <c r="B1" s="390" t="s">
        <v>83</v>
      </c>
      <c r="C1" s="390"/>
      <c r="D1" s="390"/>
      <c r="E1" s="390"/>
    </row>
    <row r="2" spans="1:9" ht="13.5" thickBot="1"/>
    <row r="3" spans="1:9" s="16" customFormat="1" ht="15">
      <c r="B3" s="23" t="s">
        <v>2698</v>
      </c>
      <c r="C3" s="391"/>
      <c r="D3" s="394"/>
      <c r="F3" s="17"/>
      <c r="G3" s="17"/>
      <c r="H3" s="17"/>
    </row>
    <row r="4" spans="1:9" s="16" customFormat="1" ht="15">
      <c r="B4" s="24" t="s">
        <v>2699</v>
      </c>
      <c r="C4" s="392"/>
      <c r="D4" s="395"/>
      <c r="F4" s="17"/>
      <c r="G4" s="17"/>
      <c r="H4" s="17"/>
    </row>
    <row r="5" spans="1:9" s="16" customFormat="1" ht="15">
      <c r="B5" s="81" t="s">
        <v>1081</v>
      </c>
      <c r="C5" s="392"/>
      <c r="D5" s="395"/>
      <c r="F5" s="17"/>
      <c r="G5" s="17"/>
      <c r="H5" s="17"/>
    </row>
    <row r="6" spans="1:9" s="16" customFormat="1" ht="15">
      <c r="B6" s="81" t="s">
        <v>2700</v>
      </c>
      <c r="C6" s="392"/>
      <c r="D6" s="395"/>
      <c r="F6" s="17"/>
      <c r="G6" s="17"/>
      <c r="H6" s="17"/>
    </row>
    <row r="7" spans="1:9" s="16" customFormat="1" ht="30.75" thickBot="1">
      <c r="B7" s="25" t="s">
        <v>2701</v>
      </c>
      <c r="C7" s="393"/>
      <c r="D7" s="396"/>
      <c r="F7" s="17"/>
      <c r="G7" s="17"/>
      <c r="H7" s="17"/>
    </row>
    <row r="8" spans="1:9" s="16" customFormat="1">
      <c r="C8" s="19" t="s">
        <v>1079</v>
      </c>
      <c r="D8" s="19" t="s">
        <v>1078</v>
      </c>
      <c r="F8" s="17"/>
      <c r="G8" s="17"/>
      <c r="H8" s="17"/>
    </row>
    <row r="11" spans="1:9">
      <c r="B11" s="1" t="s">
        <v>101</v>
      </c>
    </row>
    <row r="13" spans="1:9">
      <c r="B13" s="6" t="s">
        <v>102</v>
      </c>
      <c r="C13" s="7" t="s">
        <v>103</v>
      </c>
      <c r="D13" s="6" t="s">
        <v>135</v>
      </c>
      <c r="E13" s="6" t="s">
        <v>105</v>
      </c>
      <c r="F13" s="8" t="s">
        <v>106</v>
      </c>
      <c r="G13" s="8" t="s">
        <v>107</v>
      </c>
      <c r="H13" s="8" t="s">
        <v>108</v>
      </c>
      <c r="I13" s="2" t="s">
        <v>136</v>
      </c>
    </row>
    <row r="14" spans="1:9">
      <c r="B14" s="2" t="s">
        <v>137</v>
      </c>
      <c r="C14" s="14"/>
    </row>
    <row r="15" spans="1:9">
      <c r="B15" s="2" t="s">
        <v>110</v>
      </c>
      <c r="C15" s="14"/>
    </row>
    <row r="16" spans="1:9">
      <c r="B16" s="1" t="s">
        <v>1076</v>
      </c>
      <c r="C16" s="14" t="s">
        <v>138</v>
      </c>
      <c r="D16" s="1" t="s">
        <v>139</v>
      </c>
      <c r="E16" s="1" t="s">
        <v>141</v>
      </c>
      <c r="F16" s="4">
        <v>19967</v>
      </c>
      <c r="G16" s="4">
        <v>321.16000000000003</v>
      </c>
      <c r="H16" s="4">
        <v>25.81</v>
      </c>
    </row>
    <row r="17" spans="2:9">
      <c r="B17" s="1" t="s">
        <v>1077</v>
      </c>
      <c r="C17" s="14" t="s">
        <v>138</v>
      </c>
      <c r="D17" s="1" t="s">
        <v>139</v>
      </c>
      <c r="E17" s="1" t="s">
        <v>140</v>
      </c>
      <c r="F17" s="4">
        <v>33115</v>
      </c>
      <c r="G17" s="4">
        <v>315.55</v>
      </c>
      <c r="H17" s="4">
        <v>25.36</v>
      </c>
    </row>
    <row r="18" spans="2:9">
      <c r="B18" s="1" t="s">
        <v>1072</v>
      </c>
      <c r="C18" s="14" t="s">
        <v>138</v>
      </c>
      <c r="D18" s="1" t="s">
        <v>139</v>
      </c>
      <c r="E18" s="1" t="s">
        <v>152</v>
      </c>
      <c r="F18" s="4">
        <v>17031</v>
      </c>
      <c r="G18" s="4">
        <v>153.49</v>
      </c>
      <c r="H18" s="4">
        <v>12.34</v>
      </c>
    </row>
    <row r="19" spans="2:9">
      <c r="B19" s="1" t="s">
        <v>1052</v>
      </c>
      <c r="C19" s="14" t="s">
        <v>138</v>
      </c>
      <c r="D19" s="1" t="s">
        <v>139</v>
      </c>
      <c r="E19" s="1" t="s">
        <v>149</v>
      </c>
      <c r="F19" s="4">
        <v>6978</v>
      </c>
      <c r="G19" s="4">
        <v>135.87</v>
      </c>
      <c r="H19" s="4">
        <v>10.92</v>
      </c>
    </row>
    <row r="20" spans="2:9">
      <c r="B20" s="1" t="s">
        <v>1039</v>
      </c>
      <c r="C20" s="14" t="s">
        <v>138</v>
      </c>
      <c r="D20" s="1" t="s">
        <v>139</v>
      </c>
      <c r="E20" s="1" t="s">
        <v>301</v>
      </c>
      <c r="F20" s="4">
        <v>10787</v>
      </c>
      <c r="G20" s="4">
        <v>125.97</v>
      </c>
      <c r="H20" s="4">
        <v>10.130000000000001</v>
      </c>
    </row>
    <row r="21" spans="2:9">
      <c r="B21" s="1" t="s">
        <v>2248</v>
      </c>
      <c r="C21" s="14" t="s">
        <v>138</v>
      </c>
      <c r="D21" s="1" t="s">
        <v>139</v>
      </c>
      <c r="E21" s="1" t="s">
        <v>403</v>
      </c>
      <c r="F21" s="4">
        <v>44783</v>
      </c>
      <c r="G21" s="4">
        <v>58.87</v>
      </c>
      <c r="H21" s="4">
        <v>4.7300000000000004</v>
      </c>
    </row>
    <row r="22" spans="2:9">
      <c r="B22" s="1" t="s">
        <v>2228</v>
      </c>
      <c r="C22" s="14" t="s">
        <v>138</v>
      </c>
      <c r="D22" s="1" t="s">
        <v>139</v>
      </c>
      <c r="E22" s="1" t="s">
        <v>436</v>
      </c>
      <c r="F22" s="4">
        <v>69050</v>
      </c>
      <c r="G22" s="4">
        <v>40.46</v>
      </c>
      <c r="H22" s="4">
        <v>3.25</v>
      </c>
    </row>
    <row r="23" spans="2:9">
      <c r="B23" s="1" t="s">
        <v>2137</v>
      </c>
      <c r="C23" s="14" t="s">
        <v>138</v>
      </c>
      <c r="D23" s="1" t="s">
        <v>139</v>
      </c>
      <c r="E23" s="1" t="s">
        <v>437</v>
      </c>
      <c r="F23" s="4">
        <v>16880</v>
      </c>
      <c r="G23" s="4">
        <v>40.24</v>
      </c>
      <c r="H23" s="4">
        <v>3.23</v>
      </c>
    </row>
    <row r="24" spans="2:9">
      <c r="B24" s="1" t="s">
        <v>2511</v>
      </c>
      <c r="C24" s="14" t="s">
        <v>138</v>
      </c>
      <c r="D24" s="1" t="s">
        <v>139</v>
      </c>
      <c r="E24" s="1" t="s">
        <v>438</v>
      </c>
      <c r="F24" s="4">
        <v>15949</v>
      </c>
      <c r="G24" s="4">
        <v>30.11</v>
      </c>
      <c r="H24" s="4">
        <v>2.42</v>
      </c>
    </row>
    <row r="25" spans="2:9">
      <c r="B25" s="1" t="s">
        <v>2176</v>
      </c>
      <c r="C25" s="14" t="s">
        <v>138</v>
      </c>
      <c r="D25" s="1" t="s">
        <v>139</v>
      </c>
      <c r="E25" s="1" t="s">
        <v>322</v>
      </c>
      <c r="F25" s="4">
        <v>13014</v>
      </c>
      <c r="G25" s="4">
        <v>19.96</v>
      </c>
      <c r="H25" s="4">
        <v>1.6</v>
      </c>
    </row>
    <row r="26" spans="2:9">
      <c r="B26" s="1" t="s">
        <v>2552</v>
      </c>
      <c r="C26" s="14" t="s">
        <v>138</v>
      </c>
      <c r="D26" s="1" t="s">
        <v>139</v>
      </c>
      <c r="E26" s="1" t="s">
        <v>439</v>
      </c>
      <c r="F26" s="4">
        <v>38064</v>
      </c>
      <c r="G26" s="4">
        <v>0</v>
      </c>
      <c r="H26" s="4">
        <v>0</v>
      </c>
      <c r="I26" s="1" t="s">
        <v>440</v>
      </c>
    </row>
    <row r="27" spans="2:9">
      <c r="B27" s="2" t="s">
        <v>216</v>
      </c>
      <c r="C27" s="9"/>
      <c r="D27" s="2"/>
      <c r="E27" s="2"/>
      <c r="F27" s="10"/>
      <c r="G27" s="10">
        <f>SUM(G13:G26)</f>
        <v>1241.6799999999998</v>
      </c>
      <c r="H27" s="10">
        <f>SUM(H13:H26)</f>
        <v>99.79</v>
      </c>
    </row>
    <row r="28" spans="2:9">
      <c r="B28" s="2" t="s">
        <v>125</v>
      </c>
      <c r="C28" s="9"/>
      <c r="D28" s="2"/>
      <c r="E28" s="2"/>
      <c r="F28" s="10"/>
      <c r="G28" s="10">
        <v>1241.68</v>
      </c>
      <c r="H28" s="10">
        <v>99.81</v>
      </c>
    </row>
    <row r="29" spans="2:9">
      <c r="B29" s="2" t="s">
        <v>441</v>
      </c>
      <c r="C29" s="9"/>
      <c r="D29" s="2"/>
      <c r="E29" s="2"/>
      <c r="F29" s="10"/>
      <c r="G29" s="10">
        <v>2.4127363999998579</v>
      </c>
      <c r="H29" s="10">
        <v>0.18999999999999773</v>
      </c>
    </row>
    <row r="30" spans="2:9">
      <c r="B30" s="2" t="s">
        <v>127</v>
      </c>
      <c r="C30" s="9"/>
      <c r="D30" s="2"/>
      <c r="E30" s="2"/>
      <c r="F30" s="10"/>
      <c r="G30" s="10">
        <v>1244.0927363999999</v>
      </c>
      <c r="H30" s="10">
        <v>100</v>
      </c>
    </row>
    <row r="31" spans="2:9">
      <c r="B31" s="1" t="s">
        <v>128</v>
      </c>
    </row>
    <row r="32" spans="2:9">
      <c r="B32" s="1" t="s">
        <v>129</v>
      </c>
    </row>
    <row r="33" spans="2:7">
      <c r="B33" s="1" t="s">
        <v>130</v>
      </c>
      <c r="C33" s="13">
        <v>44895</v>
      </c>
    </row>
    <row r="34" spans="2:7" ht="25.5">
      <c r="B34" s="11" t="s">
        <v>131</v>
      </c>
      <c r="C34" s="5" t="s">
        <v>132</v>
      </c>
    </row>
    <row r="35" spans="2:7">
      <c r="B35" s="2"/>
    </row>
    <row r="36" spans="2:7">
      <c r="B36" s="2" t="s">
        <v>3261</v>
      </c>
      <c r="C36" s="5" t="s">
        <v>132</v>
      </c>
    </row>
    <row r="37" spans="2:7">
      <c r="B37" s="2" t="s">
        <v>3262</v>
      </c>
      <c r="C37" s="5" t="s">
        <v>132</v>
      </c>
    </row>
    <row r="38" spans="2:7">
      <c r="B38" s="2" t="s">
        <v>3263</v>
      </c>
      <c r="C38" s="5" t="s">
        <v>132</v>
      </c>
    </row>
    <row r="39" spans="2:7">
      <c r="B39" s="2" t="s">
        <v>442</v>
      </c>
      <c r="C39" s="9"/>
    </row>
    <row r="40" spans="2:7">
      <c r="B40" s="2" t="s">
        <v>443</v>
      </c>
      <c r="C40" s="9"/>
    </row>
    <row r="41" spans="2:7">
      <c r="B41" s="162" t="s">
        <v>2614</v>
      </c>
      <c r="C41" s="9"/>
    </row>
    <row r="42" spans="2:7">
      <c r="B42" s="162" t="s">
        <v>133</v>
      </c>
    </row>
    <row r="43" spans="2:7">
      <c r="B43" s="162" t="s">
        <v>134</v>
      </c>
    </row>
    <row r="46" spans="2:7">
      <c r="B46" s="409" t="s">
        <v>2624</v>
      </c>
      <c r="C46" s="410"/>
      <c r="D46" s="410"/>
      <c r="E46" s="410"/>
      <c r="F46" s="410"/>
      <c r="G46" s="411"/>
    </row>
    <row r="47" spans="2:7">
      <c r="B47" s="412"/>
      <c r="C47" s="413"/>
      <c r="D47" s="413"/>
      <c r="E47" s="413"/>
      <c r="F47" s="413"/>
      <c r="G47" s="414"/>
    </row>
    <row r="48" spans="2:7">
      <c r="B48" s="412"/>
      <c r="C48" s="413"/>
      <c r="D48" s="413"/>
      <c r="E48" s="413"/>
      <c r="F48" s="413"/>
      <c r="G48" s="414"/>
    </row>
    <row r="49" spans="2:7">
      <c r="B49" s="412"/>
      <c r="C49" s="413"/>
      <c r="D49" s="413"/>
      <c r="E49" s="413"/>
      <c r="F49" s="413"/>
      <c r="G49" s="414"/>
    </row>
    <row r="50" spans="2:7">
      <c r="B50" s="412"/>
      <c r="C50" s="413"/>
      <c r="D50" s="413"/>
      <c r="E50" s="413"/>
      <c r="F50" s="413"/>
      <c r="G50" s="414"/>
    </row>
    <row r="51" spans="2:7">
      <c r="B51" s="415"/>
      <c r="C51" s="416"/>
      <c r="D51" s="416"/>
      <c r="E51" s="416"/>
      <c r="F51" s="416"/>
      <c r="G51" s="417"/>
    </row>
  </sheetData>
  <mergeCells count="4">
    <mergeCell ref="B1:E1"/>
    <mergeCell ref="B46:G51"/>
    <mergeCell ref="C3:C7"/>
    <mergeCell ref="D3:D7"/>
  </mergeCells>
  <hyperlinks>
    <hyperlink ref="A1" location="Index!A1" display="Index" xr:uid="{B8985181-9A29-4A76-9EAE-568CC8BC602D}"/>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6F60A-C0AD-4944-89C2-BC3C6CC13C44}">
  <dimension ref="A1:I99"/>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28515625" style="4" bestFit="1" customWidth="1"/>
    <col min="7" max="7" width="18.140625" style="4" bestFit="1" customWidth="1"/>
    <col min="8" max="8" width="9.140625" style="4"/>
    <col min="9" max="9" width="1.7109375" style="1" bestFit="1" customWidth="1"/>
    <col min="10"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4" style="1" bestFit="1" customWidth="1"/>
    <col min="262" max="262" width="10.28515625" style="1" bestFit="1" customWidth="1"/>
    <col min="263" max="263" width="18.140625" style="1" bestFit="1" customWidth="1"/>
    <col min="264" max="264" width="9.140625" style="1"/>
    <col min="265" max="265" width="1.7109375" style="1" bestFit="1" customWidth="1"/>
    <col min="266"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4" style="1" bestFit="1" customWidth="1"/>
    <col min="518" max="518" width="10.28515625" style="1" bestFit="1" customWidth="1"/>
    <col min="519" max="519" width="18.140625" style="1" bestFit="1" customWidth="1"/>
    <col min="520" max="520" width="9.140625" style="1"/>
    <col min="521" max="521" width="1.7109375" style="1" bestFit="1" customWidth="1"/>
    <col min="522"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4" style="1" bestFit="1" customWidth="1"/>
    <col min="774" max="774" width="10.28515625" style="1" bestFit="1" customWidth="1"/>
    <col min="775" max="775" width="18.140625" style="1" bestFit="1" customWidth="1"/>
    <col min="776" max="776" width="9.140625" style="1"/>
    <col min="777" max="777" width="1.7109375" style="1" bestFit="1" customWidth="1"/>
    <col min="778"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4" style="1" bestFit="1" customWidth="1"/>
    <col min="1030" max="1030" width="10.28515625" style="1" bestFit="1" customWidth="1"/>
    <col min="1031" max="1031" width="18.140625" style="1" bestFit="1" customWidth="1"/>
    <col min="1032" max="1032" width="9.140625" style="1"/>
    <col min="1033" max="1033" width="1.7109375" style="1" bestFit="1" customWidth="1"/>
    <col min="1034"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4" style="1" bestFit="1" customWidth="1"/>
    <col min="1286" max="1286" width="10.28515625" style="1" bestFit="1" customWidth="1"/>
    <col min="1287" max="1287" width="18.140625" style="1" bestFit="1" customWidth="1"/>
    <col min="1288" max="1288" width="9.140625" style="1"/>
    <col min="1289" max="1289" width="1.7109375" style="1" bestFit="1" customWidth="1"/>
    <col min="1290"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4" style="1" bestFit="1" customWidth="1"/>
    <col min="1542" max="1542" width="10.28515625" style="1" bestFit="1" customWidth="1"/>
    <col min="1543" max="1543" width="18.140625" style="1" bestFit="1" customWidth="1"/>
    <col min="1544" max="1544" width="9.140625" style="1"/>
    <col min="1545" max="1545" width="1.7109375" style="1" bestFit="1" customWidth="1"/>
    <col min="1546"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4" style="1" bestFit="1" customWidth="1"/>
    <col min="1798" max="1798" width="10.28515625" style="1" bestFit="1" customWidth="1"/>
    <col min="1799" max="1799" width="18.140625" style="1" bestFit="1" customWidth="1"/>
    <col min="1800" max="1800" width="9.140625" style="1"/>
    <col min="1801" max="1801" width="1.7109375" style="1" bestFit="1" customWidth="1"/>
    <col min="1802"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4" style="1" bestFit="1" customWidth="1"/>
    <col min="2054" max="2054" width="10.28515625" style="1" bestFit="1" customWidth="1"/>
    <col min="2055" max="2055" width="18.140625" style="1" bestFit="1" customWidth="1"/>
    <col min="2056" max="2056" width="9.140625" style="1"/>
    <col min="2057" max="2057" width="1.7109375" style="1" bestFit="1" customWidth="1"/>
    <col min="2058"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4" style="1" bestFit="1" customWidth="1"/>
    <col min="2310" max="2310" width="10.28515625" style="1" bestFit="1" customWidth="1"/>
    <col min="2311" max="2311" width="18.140625" style="1" bestFit="1" customWidth="1"/>
    <col min="2312" max="2312" width="9.140625" style="1"/>
    <col min="2313" max="2313" width="1.7109375" style="1" bestFit="1" customWidth="1"/>
    <col min="2314"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4" style="1" bestFit="1" customWidth="1"/>
    <col min="2566" max="2566" width="10.28515625" style="1" bestFit="1" customWidth="1"/>
    <col min="2567" max="2567" width="18.140625" style="1" bestFit="1" customWidth="1"/>
    <col min="2568" max="2568" width="9.140625" style="1"/>
    <col min="2569" max="2569" width="1.7109375" style="1" bestFit="1" customWidth="1"/>
    <col min="2570"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4" style="1" bestFit="1" customWidth="1"/>
    <col min="2822" max="2822" width="10.28515625" style="1" bestFit="1" customWidth="1"/>
    <col min="2823" max="2823" width="18.140625" style="1" bestFit="1" customWidth="1"/>
    <col min="2824" max="2824" width="9.140625" style="1"/>
    <col min="2825" max="2825" width="1.7109375" style="1" bestFit="1" customWidth="1"/>
    <col min="2826"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4" style="1" bestFit="1" customWidth="1"/>
    <col min="3078" max="3078" width="10.28515625" style="1" bestFit="1" customWidth="1"/>
    <col min="3079" max="3079" width="18.140625" style="1" bestFit="1" customWidth="1"/>
    <col min="3080" max="3080" width="9.140625" style="1"/>
    <col min="3081" max="3081" width="1.7109375" style="1" bestFit="1" customWidth="1"/>
    <col min="3082"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4" style="1" bestFit="1" customWidth="1"/>
    <col min="3334" max="3334" width="10.28515625" style="1" bestFit="1" customWidth="1"/>
    <col min="3335" max="3335" width="18.140625" style="1" bestFit="1" customWidth="1"/>
    <col min="3336" max="3336" width="9.140625" style="1"/>
    <col min="3337" max="3337" width="1.7109375" style="1" bestFit="1" customWidth="1"/>
    <col min="3338"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4" style="1" bestFit="1" customWidth="1"/>
    <col min="3590" max="3590" width="10.28515625" style="1" bestFit="1" customWidth="1"/>
    <col min="3591" max="3591" width="18.140625" style="1" bestFit="1" customWidth="1"/>
    <col min="3592" max="3592" width="9.140625" style="1"/>
    <col min="3593" max="3593" width="1.7109375" style="1" bestFit="1" customWidth="1"/>
    <col min="3594"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4" style="1" bestFit="1" customWidth="1"/>
    <col min="3846" max="3846" width="10.28515625" style="1" bestFit="1" customWidth="1"/>
    <col min="3847" max="3847" width="18.140625" style="1" bestFit="1" customWidth="1"/>
    <col min="3848" max="3848" width="9.140625" style="1"/>
    <col min="3849" max="3849" width="1.7109375" style="1" bestFit="1" customWidth="1"/>
    <col min="3850"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4" style="1" bestFit="1" customWidth="1"/>
    <col min="4102" max="4102" width="10.28515625" style="1" bestFit="1" customWidth="1"/>
    <col min="4103" max="4103" width="18.140625" style="1" bestFit="1" customWidth="1"/>
    <col min="4104" max="4104" width="9.140625" style="1"/>
    <col min="4105" max="4105" width="1.7109375" style="1" bestFit="1" customWidth="1"/>
    <col min="4106"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4" style="1" bestFit="1" customWidth="1"/>
    <col min="4358" max="4358" width="10.28515625" style="1" bestFit="1" customWidth="1"/>
    <col min="4359" max="4359" width="18.140625" style="1" bestFit="1" customWidth="1"/>
    <col min="4360" max="4360" width="9.140625" style="1"/>
    <col min="4361" max="4361" width="1.7109375" style="1" bestFit="1" customWidth="1"/>
    <col min="4362"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4" style="1" bestFit="1" customWidth="1"/>
    <col min="4614" max="4614" width="10.28515625" style="1" bestFit="1" customWidth="1"/>
    <col min="4615" max="4615" width="18.140625" style="1" bestFit="1" customWidth="1"/>
    <col min="4616" max="4616" width="9.140625" style="1"/>
    <col min="4617" max="4617" width="1.7109375" style="1" bestFit="1" customWidth="1"/>
    <col min="4618"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4" style="1" bestFit="1" customWidth="1"/>
    <col min="4870" max="4870" width="10.28515625" style="1" bestFit="1" customWidth="1"/>
    <col min="4871" max="4871" width="18.140625" style="1" bestFit="1" customWidth="1"/>
    <col min="4872" max="4872" width="9.140625" style="1"/>
    <col min="4873" max="4873" width="1.7109375" style="1" bestFit="1" customWidth="1"/>
    <col min="4874"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4" style="1" bestFit="1" customWidth="1"/>
    <col min="5126" max="5126" width="10.28515625" style="1" bestFit="1" customWidth="1"/>
    <col min="5127" max="5127" width="18.140625" style="1" bestFit="1" customWidth="1"/>
    <col min="5128" max="5128" width="9.140625" style="1"/>
    <col min="5129" max="5129" width="1.7109375" style="1" bestFit="1" customWidth="1"/>
    <col min="5130"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4" style="1" bestFit="1" customWidth="1"/>
    <col min="5382" max="5382" width="10.28515625" style="1" bestFit="1" customWidth="1"/>
    <col min="5383" max="5383" width="18.140625" style="1" bestFit="1" customWidth="1"/>
    <col min="5384" max="5384" width="9.140625" style="1"/>
    <col min="5385" max="5385" width="1.7109375" style="1" bestFit="1" customWidth="1"/>
    <col min="5386"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4" style="1" bestFit="1" customWidth="1"/>
    <col min="5638" max="5638" width="10.28515625" style="1" bestFit="1" customWidth="1"/>
    <col min="5639" max="5639" width="18.140625" style="1" bestFit="1" customWidth="1"/>
    <col min="5640" max="5640" width="9.140625" style="1"/>
    <col min="5641" max="5641" width="1.7109375" style="1" bestFit="1" customWidth="1"/>
    <col min="5642"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4" style="1" bestFit="1" customWidth="1"/>
    <col min="5894" max="5894" width="10.28515625" style="1" bestFit="1" customWidth="1"/>
    <col min="5895" max="5895" width="18.140625" style="1" bestFit="1" customWidth="1"/>
    <col min="5896" max="5896" width="9.140625" style="1"/>
    <col min="5897" max="5897" width="1.7109375" style="1" bestFit="1" customWidth="1"/>
    <col min="5898"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4" style="1" bestFit="1" customWidth="1"/>
    <col min="6150" max="6150" width="10.28515625" style="1" bestFit="1" customWidth="1"/>
    <col min="6151" max="6151" width="18.140625" style="1" bestFit="1" customWidth="1"/>
    <col min="6152" max="6152" width="9.140625" style="1"/>
    <col min="6153" max="6153" width="1.7109375" style="1" bestFit="1" customWidth="1"/>
    <col min="6154"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4" style="1" bestFit="1" customWidth="1"/>
    <col min="6406" max="6406" width="10.28515625" style="1" bestFit="1" customWidth="1"/>
    <col min="6407" max="6407" width="18.140625" style="1" bestFit="1" customWidth="1"/>
    <col min="6408" max="6408" width="9.140625" style="1"/>
    <col min="6409" max="6409" width="1.7109375" style="1" bestFit="1" customWidth="1"/>
    <col min="6410"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4" style="1" bestFit="1" customWidth="1"/>
    <col min="6662" max="6662" width="10.28515625" style="1" bestFit="1" customWidth="1"/>
    <col min="6663" max="6663" width="18.140625" style="1" bestFit="1" customWidth="1"/>
    <col min="6664" max="6664" width="9.140625" style="1"/>
    <col min="6665" max="6665" width="1.7109375" style="1" bestFit="1" customWidth="1"/>
    <col min="6666"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4" style="1" bestFit="1" customWidth="1"/>
    <col min="6918" max="6918" width="10.28515625" style="1" bestFit="1" customWidth="1"/>
    <col min="6919" max="6919" width="18.140625" style="1" bestFit="1" customWidth="1"/>
    <col min="6920" max="6920" width="9.140625" style="1"/>
    <col min="6921" max="6921" width="1.7109375" style="1" bestFit="1" customWidth="1"/>
    <col min="6922"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4" style="1" bestFit="1" customWidth="1"/>
    <col min="7174" max="7174" width="10.28515625" style="1" bestFit="1" customWidth="1"/>
    <col min="7175" max="7175" width="18.140625" style="1" bestFit="1" customWidth="1"/>
    <col min="7176" max="7176" width="9.140625" style="1"/>
    <col min="7177" max="7177" width="1.7109375" style="1" bestFit="1" customWidth="1"/>
    <col min="7178"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4" style="1" bestFit="1" customWidth="1"/>
    <col min="7430" max="7430" width="10.28515625" style="1" bestFit="1" customWidth="1"/>
    <col min="7431" max="7431" width="18.140625" style="1" bestFit="1" customWidth="1"/>
    <col min="7432" max="7432" width="9.140625" style="1"/>
    <col min="7433" max="7433" width="1.7109375" style="1" bestFit="1" customWidth="1"/>
    <col min="7434"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4" style="1" bestFit="1" customWidth="1"/>
    <col min="7686" max="7686" width="10.28515625" style="1" bestFit="1" customWidth="1"/>
    <col min="7687" max="7687" width="18.140625" style="1" bestFit="1" customWidth="1"/>
    <col min="7688" max="7688" width="9.140625" style="1"/>
    <col min="7689" max="7689" width="1.7109375" style="1" bestFit="1" customWidth="1"/>
    <col min="7690"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4" style="1" bestFit="1" customWidth="1"/>
    <col min="7942" max="7942" width="10.28515625" style="1" bestFit="1" customWidth="1"/>
    <col min="7943" max="7943" width="18.140625" style="1" bestFit="1" customWidth="1"/>
    <col min="7944" max="7944" width="9.140625" style="1"/>
    <col min="7945" max="7945" width="1.7109375" style="1" bestFit="1" customWidth="1"/>
    <col min="7946"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4" style="1" bestFit="1" customWidth="1"/>
    <col min="8198" max="8198" width="10.28515625" style="1" bestFit="1" customWidth="1"/>
    <col min="8199" max="8199" width="18.140625" style="1" bestFit="1" customWidth="1"/>
    <col min="8200" max="8200" width="9.140625" style="1"/>
    <col min="8201" max="8201" width="1.7109375" style="1" bestFit="1" customWidth="1"/>
    <col min="8202"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4" style="1" bestFit="1" customWidth="1"/>
    <col min="8454" max="8454" width="10.28515625" style="1" bestFit="1" customWidth="1"/>
    <col min="8455" max="8455" width="18.140625" style="1" bestFit="1" customWidth="1"/>
    <col min="8456" max="8456" width="9.140625" style="1"/>
    <col min="8457" max="8457" width="1.7109375" style="1" bestFit="1" customWidth="1"/>
    <col min="8458"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4" style="1" bestFit="1" customWidth="1"/>
    <col min="8710" max="8710" width="10.28515625" style="1" bestFit="1" customWidth="1"/>
    <col min="8711" max="8711" width="18.140625" style="1" bestFit="1" customWidth="1"/>
    <col min="8712" max="8712" width="9.140625" style="1"/>
    <col min="8713" max="8713" width="1.7109375" style="1" bestFit="1" customWidth="1"/>
    <col min="8714"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4" style="1" bestFit="1" customWidth="1"/>
    <col min="8966" max="8966" width="10.28515625" style="1" bestFit="1" customWidth="1"/>
    <col min="8967" max="8967" width="18.140625" style="1" bestFit="1" customWidth="1"/>
    <col min="8968" max="8968" width="9.140625" style="1"/>
    <col min="8969" max="8969" width="1.7109375" style="1" bestFit="1" customWidth="1"/>
    <col min="8970"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4" style="1" bestFit="1" customWidth="1"/>
    <col min="9222" max="9222" width="10.28515625" style="1" bestFit="1" customWidth="1"/>
    <col min="9223" max="9223" width="18.140625" style="1" bestFit="1" customWidth="1"/>
    <col min="9224" max="9224" width="9.140625" style="1"/>
    <col min="9225" max="9225" width="1.7109375" style="1" bestFit="1" customWidth="1"/>
    <col min="9226"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4" style="1" bestFit="1" customWidth="1"/>
    <col min="9478" max="9478" width="10.28515625" style="1" bestFit="1" customWidth="1"/>
    <col min="9479" max="9479" width="18.140625" style="1" bestFit="1" customWidth="1"/>
    <col min="9480" max="9480" width="9.140625" style="1"/>
    <col min="9481" max="9481" width="1.7109375" style="1" bestFit="1" customWidth="1"/>
    <col min="9482"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4" style="1" bestFit="1" customWidth="1"/>
    <col min="9734" max="9734" width="10.28515625" style="1" bestFit="1" customWidth="1"/>
    <col min="9735" max="9735" width="18.140625" style="1" bestFit="1" customWidth="1"/>
    <col min="9736" max="9736" width="9.140625" style="1"/>
    <col min="9737" max="9737" width="1.7109375" style="1" bestFit="1" customWidth="1"/>
    <col min="9738"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4" style="1" bestFit="1" customWidth="1"/>
    <col min="9990" max="9990" width="10.28515625" style="1" bestFit="1" customWidth="1"/>
    <col min="9991" max="9991" width="18.140625" style="1" bestFit="1" customWidth="1"/>
    <col min="9992" max="9992" width="9.140625" style="1"/>
    <col min="9993" max="9993" width="1.7109375" style="1" bestFit="1" customWidth="1"/>
    <col min="9994"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4" style="1" bestFit="1" customWidth="1"/>
    <col min="10246" max="10246" width="10.28515625" style="1" bestFit="1" customWidth="1"/>
    <col min="10247" max="10247" width="18.140625" style="1" bestFit="1" customWidth="1"/>
    <col min="10248" max="10248" width="9.140625" style="1"/>
    <col min="10249" max="10249" width="1.7109375" style="1" bestFit="1" customWidth="1"/>
    <col min="10250"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4" style="1" bestFit="1" customWidth="1"/>
    <col min="10502" max="10502" width="10.28515625" style="1" bestFit="1" customWidth="1"/>
    <col min="10503" max="10503" width="18.140625" style="1" bestFit="1" customWidth="1"/>
    <col min="10504" max="10504" width="9.140625" style="1"/>
    <col min="10505" max="10505" width="1.7109375" style="1" bestFit="1" customWidth="1"/>
    <col min="10506"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4" style="1" bestFit="1" customWidth="1"/>
    <col min="10758" max="10758" width="10.28515625" style="1" bestFit="1" customWidth="1"/>
    <col min="10759" max="10759" width="18.140625" style="1" bestFit="1" customWidth="1"/>
    <col min="10760" max="10760" width="9.140625" style="1"/>
    <col min="10761" max="10761" width="1.7109375" style="1" bestFit="1" customWidth="1"/>
    <col min="10762"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4" style="1" bestFit="1" customWidth="1"/>
    <col min="11014" max="11014" width="10.28515625" style="1" bestFit="1" customWidth="1"/>
    <col min="11015" max="11015" width="18.140625" style="1" bestFit="1" customWidth="1"/>
    <col min="11016" max="11016" width="9.140625" style="1"/>
    <col min="11017" max="11017" width="1.7109375" style="1" bestFit="1" customWidth="1"/>
    <col min="11018"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4" style="1" bestFit="1" customWidth="1"/>
    <col min="11270" max="11270" width="10.28515625" style="1" bestFit="1" customWidth="1"/>
    <col min="11271" max="11271" width="18.140625" style="1" bestFit="1" customWidth="1"/>
    <col min="11272" max="11272" width="9.140625" style="1"/>
    <col min="11273" max="11273" width="1.7109375" style="1" bestFit="1" customWidth="1"/>
    <col min="11274"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4" style="1" bestFit="1" customWidth="1"/>
    <col min="11526" max="11526" width="10.28515625" style="1" bestFit="1" customWidth="1"/>
    <col min="11527" max="11527" width="18.140625" style="1" bestFit="1" customWidth="1"/>
    <col min="11528" max="11528" width="9.140625" style="1"/>
    <col min="11529" max="11529" width="1.7109375" style="1" bestFit="1" customWidth="1"/>
    <col min="11530"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4" style="1" bestFit="1" customWidth="1"/>
    <col min="11782" max="11782" width="10.28515625" style="1" bestFit="1" customWidth="1"/>
    <col min="11783" max="11783" width="18.140625" style="1" bestFit="1" customWidth="1"/>
    <col min="11784" max="11784" width="9.140625" style="1"/>
    <col min="11785" max="11785" width="1.7109375" style="1" bestFit="1" customWidth="1"/>
    <col min="11786"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4" style="1" bestFit="1" customWidth="1"/>
    <col min="12038" max="12038" width="10.28515625" style="1" bestFit="1" customWidth="1"/>
    <col min="12039" max="12039" width="18.140625" style="1" bestFit="1" customWidth="1"/>
    <col min="12040" max="12040" width="9.140625" style="1"/>
    <col min="12041" max="12041" width="1.7109375" style="1" bestFit="1" customWidth="1"/>
    <col min="12042"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4" style="1" bestFit="1" customWidth="1"/>
    <col min="12294" max="12294" width="10.28515625" style="1" bestFit="1" customWidth="1"/>
    <col min="12295" max="12295" width="18.140625" style="1" bestFit="1" customWidth="1"/>
    <col min="12296" max="12296" width="9.140625" style="1"/>
    <col min="12297" max="12297" width="1.7109375" style="1" bestFit="1" customWidth="1"/>
    <col min="12298"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4" style="1" bestFit="1" customWidth="1"/>
    <col min="12550" max="12550" width="10.28515625" style="1" bestFit="1" customWidth="1"/>
    <col min="12551" max="12551" width="18.140625" style="1" bestFit="1" customWidth="1"/>
    <col min="12552" max="12552" width="9.140625" style="1"/>
    <col min="12553" max="12553" width="1.7109375" style="1" bestFit="1" customWidth="1"/>
    <col min="12554"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4" style="1" bestFit="1" customWidth="1"/>
    <col min="12806" max="12806" width="10.28515625" style="1" bestFit="1" customWidth="1"/>
    <col min="12807" max="12807" width="18.140625" style="1" bestFit="1" customWidth="1"/>
    <col min="12808" max="12808" width="9.140625" style="1"/>
    <col min="12809" max="12809" width="1.7109375" style="1" bestFit="1" customWidth="1"/>
    <col min="12810"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4" style="1" bestFit="1" customWidth="1"/>
    <col min="13062" max="13062" width="10.28515625" style="1" bestFit="1" customWidth="1"/>
    <col min="13063" max="13063" width="18.140625" style="1" bestFit="1" customWidth="1"/>
    <col min="13064" max="13064" width="9.140625" style="1"/>
    <col min="13065" max="13065" width="1.7109375" style="1" bestFit="1" customWidth="1"/>
    <col min="13066"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4" style="1" bestFit="1" customWidth="1"/>
    <col min="13318" max="13318" width="10.28515625" style="1" bestFit="1" customWidth="1"/>
    <col min="13319" max="13319" width="18.140625" style="1" bestFit="1" customWidth="1"/>
    <col min="13320" max="13320" width="9.140625" style="1"/>
    <col min="13321" max="13321" width="1.7109375" style="1" bestFit="1" customWidth="1"/>
    <col min="13322"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4" style="1" bestFit="1" customWidth="1"/>
    <col min="13574" max="13574" width="10.28515625" style="1" bestFit="1" customWidth="1"/>
    <col min="13575" max="13575" width="18.140625" style="1" bestFit="1" customWidth="1"/>
    <col min="13576" max="13576" width="9.140625" style="1"/>
    <col min="13577" max="13577" width="1.7109375" style="1" bestFit="1" customWidth="1"/>
    <col min="13578"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4" style="1" bestFit="1" customWidth="1"/>
    <col min="13830" max="13830" width="10.28515625" style="1" bestFit="1" customWidth="1"/>
    <col min="13831" max="13831" width="18.140625" style="1" bestFit="1" customWidth="1"/>
    <col min="13832" max="13832" width="9.140625" style="1"/>
    <col min="13833" max="13833" width="1.7109375" style="1" bestFit="1" customWidth="1"/>
    <col min="13834"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4" style="1" bestFit="1" customWidth="1"/>
    <col min="14086" max="14086" width="10.28515625" style="1" bestFit="1" customWidth="1"/>
    <col min="14087" max="14087" width="18.140625" style="1" bestFit="1" customWidth="1"/>
    <col min="14088" max="14088" width="9.140625" style="1"/>
    <col min="14089" max="14089" width="1.7109375" style="1" bestFit="1" customWidth="1"/>
    <col min="14090"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4" style="1" bestFit="1" customWidth="1"/>
    <col min="14342" max="14342" width="10.28515625" style="1" bestFit="1" customWidth="1"/>
    <col min="14343" max="14343" width="18.140625" style="1" bestFit="1" customWidth="1"/>
    <col min="14344" max="14344" width="9.140625" style="1"/>
    <col min="14345" max="14345" width="1.7109375" style="1" bestFit="1" customWidth="1"/>
    <col min="14346"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4" style="1" bestFit="1" customWidth="1"/>
    <col min="14598" max="14598" width="10.28515625" style="1" bestFit="1" customWidth="1"/>
    <col min="14599" max="14599" width="18.140625" style="1" bestFit="1" customWidth="1"/>
    <col min="14600" max="14600" width="9.140625" style="1"/>
    <col min="14601" max="14601" width="1.7109375" style="1" bestFit="1" customWidth="1"/>
    <col min="14602"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4" style="1" bestFit="1" customWidth="1"/>
    <col min="14854" max="14854" width="10.28515625" style="1" bestFit="1" customWidth="1"/>
    <col min="14855" max="14855" width="18.140625" style="1" bestFit="1" customWidth="1"/>
    <col min="14856" max="14856" width="9.140625" style="1"/>
    <col min="14857" max="14857" width="1.7109375" style="1" bestFit="1" customWidth="1"/>
    <col min="14858"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4" style="1" bestFit="1" customWidth="1"/>
    <col min="15110" max="15110" width="10.28515625" style="1" bestFit="1" customWidth="1"/>
    <col min="15111" max="15111" width="18.140625" style="1" bestFit="1" customWidth="1"/>
    <col min="15112" max="15112" width="9.140625" style="1"/>
    <col min="15113" max="15113" width="1.7109375" style="1" bestFit="1" customWidth="1"/>
    <col min="15114"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4" style="1" bestFit="1" customWidth="1"/>
    <col min="15366" max="15366" width="10.28515625" style="1" bestFit="1" customWidth="1"/>
    <col min="15367" max="15367" width="18.140625" style="1" bestFit="1" customWidth="1"/>
    <col min="15368" max="15368" width="9.140625" style="1"/>
    <col min="15369" max="15369" width="1.7109375" style="1" bestFit="1" customWidth="1"/>
    <col min="15370"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4" style="1" bestFit="1" customWidth="1"/>
    <col min="15622" max="15622" width="10.28515625" style="1" bestFit="1" customWidth="1"/>
    <col min="15623" max="15623" width="18.140625" style="1" bestFit="1" customWidth="1"/>
    <col min="15624" max="15624" width="9.140625" style="1"/>
    <col min="15625" max="15625" width="1.7109375" style="1" bestFit="1" customWidth="1"/>
    <col min="15626"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4" style="1" bestFit="1" customWidth="1"/>
    <col min="15878" max="15878" width="10.28515625" style="1" bestFit="1" customWidth="1"/>
    <col min="15879" max="15879" width="18.140625" style="1" bestFit="1" customWidth="1"/>
    <col min="15880" max="15880" width="9.140625" style="1"/>
    <col min="15881" max="15881" width="1.7109375" style="1" bestFit="1" customWidth="1"/>
    <col min="15882"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4" style="1" bestFit="1" customWidth="1"/>
    <col min="16134" max="16134" width="10.28515625" style="1" bestFit="1" customWidth="1"/>
    <col min="16135" max="16135" width="18.140625" style="1" bestFit="1" customWidth="1"/>
    <col min="16136" max="16136" width="9.140625" style="1"/>
    <col min="16137" max="16137" width="1.7109375" style="1" bestFit="1" customWidth="1"/>
    <col min="16138" max="16384" width="9.140625" style="1"/>
  </cols>
  <sheetData>
    <row r="1" spans="1:9">
      <c r="A1" s="3" t="s">
        <v>0</v>
      </c>
      <c r="B1" s="390" t="s">
        <v>2702</v>
      </c>
      <c r="C1" s="390"/>
      <c r="D1" s="390"/>
      <c r="E1" s="390"/>
    </row>
    <row r="2" spans="1:9" ht="13.5" thickBot="1"/>
    <row r="3" spans="1:9" s="16" customFormat="1" ht="15" customHeight="1">
      <c r="B3" s="23" t="s">
        <v>2703</v>
      </c>
      <c r="C3" s="391"/>
      <c r="D3" s="394"/>
      <c r="F3" s="17"/>
      <c r="G3" s="17"/>
      <c r="H3" s="17"/>
    </row>
    <row r="4" spans="1:9" s="16" customFormat="1" ht="15" customHeight="1">
      <c r="B4" s="81" t="s">
        <v>2704</v>
      </c>
      <c r="C4" s="392"/>
      <c r="D4" s="395"/>
      <c r="F4" s="17"/>
      <c r="G4" s="17"/>
      <c r="H4" s="17"/>
    </row>
    <row r="5" spans="1:9" s="16" customFormat="1" ht="15" customHeight="1">
      <c r="B5" s="81" t="s">
        <v>1081</v>
      </c>
      <c r="C5" s="392"/>
      <c r="D5" s="395"/>
      <c r="F5" s="17"/>
      <c r="G5" s="17"/>
      <c r="H5" s="17"/>
    </row>
    <row r="6" spans="1:9" s="16" customFormat="1" ht="15" customHeight="1">
      <c r="B6" s="81" t="s">
        <v>2700</v>
      </c>
      <c r="C6" s="392"/>
      <c r="D6" s="395"/>
      <c r="F6" s="17"/>
      <c r="G6" s="17"/>
      <c r="H6" s="17"/>
    </row>
    <row r="7" spans="1:9" s="16" customFormat="1" ht="15" customHeight="1" thickBot="1">
      <c r="B7" s="25" t="s">
        <v>2705</v>
      </c>
      <c r="C7" s="393"/>
      <c r="D7" s="396"/>
      <c r="F7" s="17"/>
      <c r="G7" s="17"/>
      <c r="H7" s="17"/>
    </row>
    <row r="8" spans="1:9" s="16" customFormat="1">
      <c r="C8" s="19" t="s">
        <v>1079</v>
      </c>
      <c r="D8" s="19" t="s">
        <v>1078</v>
      </c>
      <c r="F8" s="17"/>
      <c r="G8" s="17"/>
      <c r="H8" s="17"/>
    </row>
    <row r="11" spans="1:9">
      <c r="B11" s="1" t="s">
        <v>101</v>
      </c>
    </row>
    <row r="13" spans="1:9">
      <c r="B13" s="6" t="s">
        <v>102</v>
      </c>
      <c r="C13" s="7" t="s">
        <v>103</v>
      </c>
      <c r="D13" s="6" t="s">
        <v>135</v>
      </c>
      <c r="E13" s="6" t="s">
        <v>105</v>
      </c>
      <c r="F13" s="8" t="s">
        <v>106</v>
      </c>
      <c r="G13" s="8" t="s">
        <v>107</v>
      </c>
      <c r="H13" s="8" t="s">
        <v>108</v>
      </c>
      <c r="I13" s="2" t="s">
        <v>136</v>
      </c>
    </row>
    <row r="14" spans="1:9">
      <c r="B14" s="2" t="s">
        <v>137</v>
      </c>
      <c r="C14" s="14"/>
    </row>
    <row r="15" spans="1:9">
      <c r="B15" s="2" t="s">
        <v>110</v>
      </c>
      <c r="C15" s="14"/>
    </row>
    <row r="16" spans="1:9">
      <c r="B16" s="1" t="s">
        <v>1075</v>
      </c>
      <c r="C16" s="14" t="s">
        <v>138</v>
      </c>
      <c r="D16" s="1" t="s">
        <v>142</v>
      </c>
      <c r="E16" s="1" t="s">
        <v>143</v>
      </c>
      <c r="F16" s="4">
        <v>197479</v>
      </c>
      <c r="G16" s="4">
        <v>5393.84</v>
      </c>
      <c r="H16" s="4">
        <v>11.34</v>
      </c>
    </row>
    <row r="17" spans="2:8">
      <c r="B17" s="1" t="s">
        <v>1076</v>
      </c>
      <c r="C17" s="14" t="s">
        <v>138</v>
      </c>
      <c r="D17" s="1" t="s">
        <v>139</v>
      </c>
      <c r="E17" s="1" t="s">
        <v>141</v>
      </c>
      <c r="F17" s="4">
        <v>251788</v>
      </c>
      <c r="G17" s="4">
        <v>4049.88</v>
      </c>
      <c r="H17" s="4">
        <v>8.52</v>
      </c>
    </row>
    <row r="18" spans="2:8">
      <c r="B18" s="1" t="s">
        <v>1077</v>
      </c>
      <c r="C18" s="14" t="s">
        <v>138</v>
      </c>
      <c r="D18" s="1" t="s">
        <v>139</v>
      </c>
      <c r="E18" s="1" t="s">
        <v>140</v>
      </c>
      <c r="F18" s="4">
        <v>398679</v>
      </c>
      <c r="G18" s="4">
        <v>3799.01</v>
      </c>
      <c r="H18" s="4">
        <v>7.99</v>
      </c>
    </row>
    <row r="19" spans="2:8">
      <c r="B19" s="1" t="s">
        <v>2215</v>
      </c>
      <c r="C19" s="14" t="s">
        <v>138</v>
      </c>
      <c r="D19" s="1" t="s">
        <v>144</v>
      </c>
      <c r="E19" s="1" t="s">
        <v>145</v>
      </c>
      <c r="F19" s="4">
        <v>209528</v>
      </c>
      <c r="G19" s="4">
        <v>3425.68</v>
      </c>
      <c r="H19" s="4">
        <v>7.2</v>
      </c>
    </row>
    <row r="20" spans="2:8">
      <c r="B20" s="1" t="s">
        <v>2390</v>
      </c>
      <c r="C20" s="14" t="s">
        <v>138</v>
      </c>
      <c r="D20" s="1" t="s">
        <v>154</v>
      </c>
      <c r="E20" s="1" t="s">
        <v>155</v>
      </c>
      <c r="F20" s="4">
        <v>103755</v>
      </c>
      <c r="G20" s="4">
        <v>2793.66</v>
      </c>
      <c r="H20" s="4">
        <v>5.87</v>
      </c>
    </row>
    <row r="21" spans="2:8">
      <c r="B21" s="1" t="s">
        <v>1065</v>
      </c>
      <c r="C21" s="14" t="s">
        <v>138</v>
      </c>
      <c r="D21" s="1" t="s">
        <v>144</v>
      </c>
      <c r="E21" s="1" t="s">
        <v>146</v>
      </c>
      <c r="F21" s="4">
        <v>58597</v>
      </c>
      <c r="G21" s="4">
        <v>1986.91</v>
      </c>
      <c r="H21" s="4">
        <v>4.18</v>
      </c>
    </row>
    <row r="22" spans="2:8">
      <c r="B22" s="1" t="s">
        <v>1074</v>
      </c>
      <c r="C22" s="14" t="s">
        <v>138</v>
      </c>
      <c r="D22" s="1" t="s">
        <v>147</v>
      </c>
      <c r="E22" s="1" t="s">
        <v>148</v>
      </c>
      <c r="F22" s="4">
        <v>503357</v>
      </c>
      <c r="G22" s="4">
        <v>1711.41</v>
      </c>
      <c r="H22" s="4">
        <v>3.6</v>
      </c>
    </row>
    <row r="23" spans="2:8">
      <c r="B23" s="1" t="s">
        <v>1052</v>
      </c>
      <c r="C23" s="14" t="s">
        <v>138</v>
      </c>
      <c r="D23" s="1" t="s">
        <v>139</v>
      </c>
      <c r="E23" s="1" t="s">
        <v>149</v>
      </c>
      <c r="F23" s="4">
        <v>84032</v>
      </c>
      <c r="G23" s="4">
        <v>1636.15</v>
      </c>
      <c r="H23" s="4">
        <v>3.44</v>
      </c>
    </row>
    <row r="24" spans="2:8">
      <c r="B24" s="1" t="s">
        <v>2229</v>
      </c>
      <c r="C24" s="14" t="s">
        <v>138</v>
      </c>
      <c r="D24" s="1" t="s">
        <v>159</v>
      </c>
      <c r="E24" s="1" t="s">
        <v>160</v>
      </c>
      <c r="F24" s="4">
        <v>68990</v>
      </c>
      <c r="G24" s="4">
        <v>1431.44</v>
      </c>
      <c r="H24" s="4">
        <v>3.01</v>
      </c>
    </row>
    <row r="25" spans="2:8">
      <c r="B25" s="1" t="s">
        <v>2212</v>
      </c>
      <c r="C25" s="14" t="s">
        <v>138</v>
      </c>
      <c r="D25" s="1" t="s">
        <v>147</v>
      </c>
      <c r="E25" s="1" t="s">
        <v>158</v>
      </c>
      <c r="F25" s="4">
        <v>50955</v>
      </c>
      <c r="G25" s="4">
        <v>1367.81</v>
      </c>
      <c r="H25" s="4">
        <v>2.88</v>
      </c>
    </row>
    <row r="26" spans="2:8">
      <c r="B26" s="1" t="s">
        <v>1072</v>
      </c>
      <c r="C26" s="14" t="s">
        <v>138</v>
      </c>
      <c r="D26" s="1" t="s">
        <v>139</v>
      </c>
      <c r="E26" s="1" t="s">
        <v>152</v>
      </c>
      <c r="F26" s="4">
        <v>150788</v>
      </c>
      <c r="G26" s="4">
        <v>1358.98</v>
      </c>
      <c r="H26" s="4">
        <v>2.86</v>
      </c>
    </row>
    <row r="27" spans="2:8">
      <c r="B27" s="1" t="s">
        <v>286</v>
      </c>
      <c r="C27" s="14" t="s">
        <v>138</v>
      </c>
      <c r="D27" s="1" t="s">
        <v>139</v>
      </c>
      <c r="E27" s="1" t="s">
        <v>287</v>
      </c>
      <c r="F27" s="4">
        <v>218994</v>
      </c>
      <c r="G27" s="4">
        <v>1319.33</v>
      </c>
      <c r="H27" s="4">
        <v>2.77</v>
      </c>
    </row>
    <row r="28" spans="2:8">
      <c r="B28" s="1" t="s">
        <v>2244</v>
      </c>
      <c r="C28" s="14" t="s">
        <v>138</v>
      </c>
      <c r="D28" s="1" t="s">
        <v>288</v>
      </c>
      <c r="E28" s="1" t="s">
        <v>289</v>
      </c>
      <c r="F28" s="4">
        <v>139846</v>
      </c>
      <c r="G28" s="4">
        <v>1186.94</v>
      </c>
      <c r="H28" s="4">
        <v>2.5</v>
      </c>
    </row>
    <row r="29" spans="2:8">
      <c r="B29" s="1" t="s">
        <v>2135</v>
      </c>
      <c r="C29" s="14" t="s">
        <v>138</v>
      </c>
      <c r="D29" s="1" t="s">
        <v>154</v>
      </c>
      <c r="E29" s="1" t="s">
        <v>290</v>
      </c>
      <c r="F29" s="4">
        <v>15193</v>
      </c>
      <c r="G29" s="4">
        <v>1021.11</v>
      </c>
      <c r="H29" s="4">
        <v>2.15</v>
      </c>
    </row>
    <row r="30" spans="2:8">
      <c r="B30" s="1" t="s">
        <v>1057</v>
      </c>
      <c r="C30" s="14" t="s">
        <v>138</v>
      </c>
      <c r="D30" s="1" t="s">
        <v>150</v>
      </c>
      <c r="E30" s="1" t="s">
        <v>291</v>
      </c>
      <c r="F30" s="4">
        <v>25719</v>
      </c>
      <c r="G30" s="4">
        <v>816.62</v>
      </c>
      <c r="H30" s="4">
        <v>1.72</v>
      </c>
    </row>
    <row r="31" spans="2:8">
      <c r="B31" s="1" t="s">
        <v>2247</v>
      </c>
      <c r="C31" s="14" t="s">
        <v>138</v>
      </c>
      <c r="D31" s="1" t="s">
        <v>206</v>
      </c>
      <c r="E31" s="1" t="s">
        <v>292</v>
      </c>
      <c r="F31" s="4">
        <v>54554</v>
      </c>
      <c r="G31" s="4">
        <v>712.26</v>
      </c>
      <c r="H31" s="4">
        <v>1.5</v>
      </c>
    </row>
    <row r="32" spans="2:8">
      <c r="B32" s="1" t="s">
        <v>2191</v>
      </c>
      <c r="C32" s="14" t="s">
        <v>138</v>
      </c>
      <c r="D32" s="1" t="s">
        <v>206</v>
      </c>
      <c r="E32" s="1" t="s">
        <v>293</v>
      </c>
      <c r="F32" s="4">
        <v>7573</v>
      </c>
      <c r="G32" s="4">
        <v>679.61</v>
      </c>
      <c r="H32" s="4">
        <v>1.43</v>
      </c>
    </row>
    <row r="33" spans="2:8">
      <c r="B33" s="1" t="s">
        <v>1054</v>
      </c>
      <c r="C33" s="14" t="s">
        <v>138</v>
      </c>
      <c r="D33" s="1" t="s">
        <v>144</v>
      </c>
      <c r="E33" s="1" t="s">
        <v>294</v>
      </c>
      <c r="F33" s="4">
        <v>60327</v>
      </c>
      <c r="G33" s="4">
        <v>676.15</v>
      </c>
      <c r="H33" s="4">
        <v>1.42</v>
      </c>
    </row>
    <row r="34" spans="2:8">
      <c r="B34" s="1" t="s">
        <v>2220</v>
      </c>
      <c r="C34" s="14" t="s">
        <v>138</v>
      </c>
      <c r="D34" s="1" t="s">
        <v>174</v>
      </c>
      <c r="E34" s="1" t="s">
        <v>295</v>
      </c>
      <c r="F34" s="4">
        <v>61661</v>
      </c>
      <c r="G34" s="4">
        <v>645</v>
      </c>
      <c r="H34" s="4">
        <v>1.36</v>
      </c>
    </row>
    <row r="35" spans="2:8">
      <c r="B35" s="1" t="s">
        <v>1060</v>
      </c>
      <c r="C35" s="14" t="s">
        <v>138</v>
      </c>
      <c r="D35" s="1" t="s">
        <v>150</v>
      </c>
      <c r="E35" s="1" t="s">
        <v>151</v>
      </c>
      <c r="F35" s="4">
        <v>23768</v>
      </c>
      <c r="G35" s="4">
        <v>630.57000000000005</v>
      </c>
      <c r="H35" s="4">
        <v>1.33</v>
      </c>
    </row>
    <row r="36" spans="2:8">
      <c r="B36" s="1" t="s">
        <v>2164</v>
      </c>
      <c r="C36" s="14" t="s">
        <v>138</v>
      </c>
      <c r="D36" s="1" t="s">
        <v>515</v>
      </c>
      <c r="E36" s="1" t="s">
        <v>516</v>
      </c>
      <c r="F36" s="4">
        <v>15551</v>
      </c>
      <c r="G36" s="4">
        <v>609.27</v>
      </c>
      <c r="H36" s="4">
        <v>1.28</v>
      </c>
    </row>
    <row r="37" spans="2:8">
      <c r="B37" s="1" t="s">
        <v>2140</v>
      </c>
      <c r="C37" s="14" t="s">
        <v>138</v>
      </c>
      <c r="D37" s="1" t="s">
        <v>154</v>
      </c>
      <c r="E37" s="1" t="s">
        <v>296</v>
      </c>
      <c r="F37" s="4">
        <v>34496</v>
      </c>
      <c r="G37" s="4">
        <v>561.08000000000004</v>
      </c>
      <c r="H37" s="4">
        <v>1.18</v>
      </c>
    </row>
    <row r="38" spans="2:8">
      <c r="B38" s="1" t="s">
        <v>2157</v>
      </c>
      <c r="C38" s="14" t="s">
        <v>138</v>
      </c>
      <c r="D38" s="1" t="s">
        <v>297</v>
      </c>
      <c r="E38" s="1" t="s">
        <v>298</v>
      </c>
      <c r="F38" s="4">
        <v>458757</v>
      </c>
      <c r="G38" s="4">
        <v>493.85</v>
      </c>
      <c r="H38" s="4">
        <v>1.04</v>
      </c>
    </row>
    <row r="39" spans="2:8">
      <c r="B39" s="1" t="s">
        <v>2168</v>
      </c>
      <c r="C39" s="14" t="s">
        <v>138</v>
      </c>
      <c r="D39" s="1" t="s">
        <v>274</v>
      </c>
      <c r="E39" s="1" t="s">
        <v>299</v>
      </c>
      <c r="F39" s="4">
        <v>271801</v>
      </c>
      <c r="G39" s="4">
        <v>468.04</v>
      </c>
      <c r="H39" s="4">
        <v>0.98</v>
      </c>
    </row>
    <row r="40" spans="2:8">
      <c r="B40" s="1" t="s">
        <v>2188</v>
      </c>
      <c r="C40" s="14" t="s">
        <v>138</v>
      </c>
      <c r="D40" s="1" t="s">
        <v>172</v>
      </c>
      <c r="E40" s="1" t="s">
        <v>178</v>
      </c>
      <c r="F40" s="4">
        <v>6565</v>
      </c>
      <c r="G40" s="4">
        <v>464.61</v>
      </c>
      <c r="H40" s="4">
        <v>0.98</v>
      </c>
    </row>
    <row r="41" spans="2:8">
      <c r="B41" s="1" t="s">
        <v>2243</v>
      </c>
      <c r="C41" s="14" t="s">
        <v>138</v>
      </c>
      <c r="D41" s="1" t="s">
        <v>206</v>
      </c>
      <c r="E41" s="1" t="s">
        <v>517</v>
      </c>
      <c r="F41" s="4">
        <v>102010</v>
      </c>
      <c r="G41" s="4">
        <v>448.23</v>
      </c>
      <c r="H41" s="4">
        <v>0.94</v>
      </c>
    </row>
    <row r="42" spans="2:8">
      <c r="B42" s="1" t="s">
        <v>1042</v>
      </c>
      <c r="C42" s="14" t="s">
        <v>138</v>
      </c>
      <c r="D42" s="1" t="s">
        <v>274</v>
      </c>
      <c r="E42" s="1" t="s">
        <v>300</v>
      </c>
      <c r="F42" s="4">
        <v>194414</v>
      </c>
      <c r="G42" s="4">
        <v>435.49</v>
      </c>
      <c r="H42" s="4">
        <v>0.92</v>
      </c>
    </row>
    <row r="43" spans="2:8">
      <c r="B43" s="1" t="s">
        <v>1039</v>
      </c>
      <c r="C43" s="14" t="s">
        <v>138</v>
      </c>
      <c r="D43" s="1" t="s">
        <v>139</v>
      </c>
      <c r="E43" s="1" t="s">
        <v>301</v>
      </c>
      <c r="F43" s="4">
        <v>37160</v>
      </c>
      <c r="G43" s="4">
        <v>433.95</v>
      </c>
      <c r="H43" s="4">
        <v>0.91</v>
      </c>
    </row>
    <row r="44" spans="2:8">
      <c r="B44" s="1" t="s">
        <v>2223</v>
      </c>
      <c r="C44" s="14" t="s">
        <v>138</v>
      </c>
      <c r="D44" s="1" t="s">
        <v>302</v>
      </c>
      <c r="E44" s="1" t="s">
        <v>303</v>
      </c>
      <c r="F44" s="4">
        <v>2029</v>
      </c>
      <c r="G44" s="4">
        <v>409.53</v>
      </c>
      <c r="H44" s="4">
        <v>0.86</v>
      </c>
    </row>
    <row r="45" spans="2:8">
      <c r="B45" s="1" t="s">
        <v>2424</v>
      </c>
      <c r="C45" s="14" t="s">
        <v>138</v>
      </c>
      <c r="D45" s="1" t="s">
        <v>297</v>
      </c>
      <c r="E45" s="1" t="s">
        <v>518</v>
      </c>
      <c r="F45" s="4">
        <v>53496</v>
      </c>
      <c r="G45" s="4">
        <v>397.69</v>
      </c>
      <c r="H45" s="4">
        <v>0.84</v>
      </c>
    </row>
    <row r="46" spans="2:8">
      <c r="B46" s="1" t="s">
        <v>2237</v>
      </c>
      <c r="C46" s="14" t="s">
        <v>138</v>
      </c>
      <c r="D46" s="1" t="s">
        <v>144</v>
      </c>
      <c r="E46" s="1" t="s">
        <v>304</v>
      </c>
      <c r="F46" s="4">
        <v>35959</v>
      </c>
      <c r="G46" s="4">
        <v>387.28</v>
      </c>
      <c r="H46" s="4">
        <v>0.81</v>
      </c>
    </row>
    <row r="47" spans="2:8">
      <c r="B47" s="1" t="s">
        <v>2251</v>
      </c>
      <c r="C47" s="14" t="s">
        <v>138</v>
      </c>
      <c r="D47" s="1" t="s">
        <v>373</v>
      </c>
      <c r="E47" s="1" t="s">
        <v>374</v>
      </c>
      <c r="F47" s="4">
        <v>83360</v>
      </c>
      <c r="G47" s="4">
        <v>375.7</v>
      </c>
      <c r="H47" s="4">
        <v>0.79</v>
      </c>
    </row>
    <row r="48" spans="2:8">
      <c r="B48" s="1" t="s">
        <v>2236</v>
      </c>
      <c r="C48" s="14" t="s">
        <v>138</v>
      </c>
      <c r="D48" s="1" t="s">
        <v>172</v>
      </c>
      <c r="E48" s="1" t="s">
        <v>368</v>
      </c>
      <c r="F48" s="4">
        <v>21288</v>
      </c>
      <c r="G48" s="4">
        <v>374.62</v>
      </c>
      <c r="H48" s="4">
        <v>0.79</v>
      </c>
    </row>
    <row r="49" spans="2:8">
      <c r="B49" s="1" t="s">
        <v>2138</v>
      </c>
      <c r="C49" s="14" t="s">
        <v>138</v>
      </c>
      <c r="D49" s="1" t="s">
        <v>198</v>
      </c>
      <c r="E49" s="1" t="s">
        <v>519</v>
      </c>
      <c r="F49" s="4">
        <v>40739</v>
      </c>
      <c r="G49" s="4">
        <v>358.91</v>
      </c>
      <c r="H49" s="4">
        <v>0.75</v>
      </c>
    </row>
    <row r="50" spans="2:8">
      <c r="B50" s="1" t="s">
        <v>2249</v>
      </c>
      <c r="C50" s="14" t="s">
        <v>138</v>
      </c>
      <c r="D50" s="1" t="s">
        <v>174</v>
      </c>
      <c r="E50" s="1" t="s">
        <v>520</v>
      </c>
      <c r="F50" s="4">
        <v>30743</v>
      </c>
      <c r="G50" s="4">
        <v>350.36</v>
      </c>
      <c r="H50" s="4">
        <v>0.74</v>
      </c>
    </row>
    <row r="51" spans="2:8">
      <c r="B51" s="1" t="s">
        <v>2242</v>
      </c>
      <c r="C51" s="14" t="s">
        <v>138</v>
      </c>
      <c r="D51" s="1" t="s">
        <v>144</v>
      </c>
      <c r="E51" s="1" t="s">
        <v>184</v>
      </c>
      <c r="F51" s="4">
        <v>84726</v>
      </c>
      <c r="G51" s="4">
        <v>344.75</v>
      </c>
      <c r="H51" s="4">
        <v>0.72</v>
      </c>
    </row>
    <row r="52" spans="2:8">
      <c r="B52" s="1" t="s">
        <v>1049</v>
      </c>
      <c r="C52" s="14" t="s">
        <v>138</v>
      </c>
      <c r="D52" s="1" t="s">
        <v>196</v>
      </c>
      <c r="E52" s="1" t="s">
        <v>317</v>
      </c>
      <c r="F52" s="4">
        <v>25554</v>
      </c>
      <c r="G52" s="4">
        <v>327.83</v>
      </c>
      <c r="H52" s="4">
        <v>0.69</v>
      </c>
    </row>
    <row r="53" spans="2:8">
      <c r="B53" s="1" t="s">
        <v>1047</v>
      </c>
      <c r="C53" s="14" t="s">
        <v>138</v>
      </c>
      <c r="D53" s="1" t="s">
        <v>196</v>
      </c>
      <c r="E53" s="1" t="s">
        <v>200</v>
      </c>
      <c r="F53" s="4">
        <v>53597</v>
      </c>
      <c r="G53" s="4">
        <v>316.54000000000002</v>
      </c>
      <c r="H53" s="4">
        <v>0.67</v>
      </c>
    </row>
    <row r="54" spans="2:8">
      <c r="B54" s="1" t="s">
        <v>521</v>
      </c>
      <c r="C54" s="14" t="s">
        <v>138</v>
      </c>
      <c r="D54" s="1" t="s">
        <v>464</v>
      </c>
      <c r="E54" s="1" t="s">
        <v>522</v>
      </c>
      <c r="F54" s="4">
        <v>221087</v>
      </c>
      <c r="G54" s="4">
        <v>311.95</v>
      </c>
      <c r="H54" s="4">
        <v>0.66</v>
      </c>
    </row>
    <row r="55" spans="2:8">
      <c r="B55" s="1" t="s">
        <v>2169</v>
      </c>
      <c r="C55" s="14" t="s">
        <v>138</v>
      </c>
      <c r="D55" s="1" t="s">
        <v>174</v>
      </c>
      <c r="E55" s="1" t="s">
        <v>175</v>
      </c>
      <c r="F55" s="4">
        <v>6927</v>
      </c>
      <c r="G55" s="4">
        <v>310.82</v>
      </c>
      <c r="H55" s="4">
        <v>0.65</v>
      </c>
    </row>
    <row r="56" spans="2:8">
      <c r="B56" s="1" t="s">
        <v>2189</v>
      </c>
      <c r="C56" s="14" t="s">
        <v>138</v>
      </c>
      <c r="D56" s="1" t="s">
        <v>302</v>
      </c>
      <c r="E56" s="1" t="s">
        <v>523</v>
      </c>
      <c r="F56" s="4">
        <v>6678</v>
      </c>
      <c r="G56" s="4">
        <v>291.31</v>
      </c>
      <c r="H56" s="4">
        <v>0.61</v>
      </c>
    </row>
    <row r="57" spans="2:8">
      <c r="B57" s="1" t="s">
        <v>1064</v>
      </c>
      <c r="C57" s="14" t="s">
        <v>138</v>
      </c>
      <c r="D57" s="1" t="s">
        <v>182</v>
      </c>
      <c r="E57" s="1" t="s">
        <v>183</v>
      </c>
      <c r="F57" s="4">
        <v>34004</v>
      </c>
      <c r="G57" s="4">
        <v>278.17</v>
      </c>
      <c r="H57" s="4">
        <v>0.57999999999999996</v>
      </c>
    </row>
    <row r="58" spans="2:8">
      <c r="B58" s="1" t="s">
        <v>1061</v>
      </c>
      <c r="C58" s="14" t="s">
        <v>138</v>
      </c>
      <c r="D58" s="1" t="s">
        <v>206</v>
      </c>
      <c r="E58" s="1" t="s">
        <v>207</v>
      </c>
      <c r="F58" s="4">
        <v>7962</v>
      </c>
      <c r="G58" s="4">
        <v>277.44</v>
      </c>
      <c r="H58" s="4">
        <v>0.57999999999999996</v>
      </c>
    </row>
    <row r="59" spans="2:8">
      <c r="B59" s="1" t="s">
        <v>2159</v>
      </c>
      <c r="C59" s="14" t="s">
        <v>138</v>
      </c>
      <c r="D59" s="1" t="s">
        <v>233</v>
      </c>
      <c r="E59" s="1" t="s">
        <v>524</v>
      </c>
      <c r="F59" s="4">
        <v>5802</v>
      </c>
      <c r="G59" s="4">
        <v>274.23</v>
      </c>
      <c r="H59" s="4">
        <v>0.57999999999999996</v>
      </c>
    </row>
    <row r="60" spans="2:8">
      <c r="B60" s="1" t="s">
        <v>2421</v>
      </c>
      <c r="C60" s="14" t="s">
        <v>138</v>
      </c>
      <c r="D60" s="1" t="s">
        <v>206</v>
      </c>
      <c r="E60" s="1" t="s">
        <v>422</v>
      </c>
      <c r="F60" s="4">
        <v>7270</v>
      </c>
      <c r="G60" s="4">
        <v>272.68</v>
      </c>
      <c r="H60" s="4">
        <v>0.56999999999999995</v>
      </c>
    </row>
    <row r="61" spans="2:8">
      <c r="B61" s="1" t="s">
        <v>2250</v>
      </c>
      <c r="C61" s="14" t="s">
        <v>138</v>
      </c>
      <c r="D61" s="1" t="s">
        <v>376</v>
      </c>
      <c r="E61" s="1" t="s">
        <v>377</v>
      </c>
      <c r="F61" s="4">
        <v>118842</v>
      </c>
      <c r="G61" s="4">
        <v>270.07</v>
      </c>
      <c r="H61" s="4">
        <v>0.56999999999999995</v>
      </c>
    </row>
    <row r="62" spans="2:8">
      <c r="B62" s="1" t="s">
        <v>2394</v>
      </c>
      <c r="C62" s="14" t="s">
        <v>138</v>
      </c>
      <c r="D62" s="1" t="s">
        <v>174</v>
      </c>
      <c r="E62" s="1" t="s">
        <v>201</v>
      </c>
      <c r="F62" s="4">
        <v>7289</v>
      </c>
      <c r="G62" s="4">
        <v>248.17</v>
      </c>
      <c r="H62" s="4">
        <v>0.52</v>
      </c>
    </row>
    <row r="63" spans="2:8">
      <c r="B63" s="1" t="s">
        <v>2139</v>
      </c>
      <c r="C63" s="14" t="s">
        <v>138</v>
      </c>
      <c r="D63" s="1" t="s">
        <v>248</v>
      </c>
      <c r="E63" s="1" t="s">
        <v>371</v>
      </c>
      <c r="F63" s="4">
        <v>30065</v>
      </c>
      <c r="G63" s="4">
        <v>237.42</v>
      </c>
      <c r="H63" s="4">
        <v>0.5</v>
      </c>
    </row>
    <row r="64" spans="2:8">
      <c r="B64" s="1" t="s">
        <v>2495</v>
      </c>
      <c r="C64" s="14" t="s">
        <v>138</v>
      </c>
      <c r="D64" s="1" t="s">
        <v>206</v>
      </c>
      <c r="E64" s="1" t="s">
        <v>525</v>
      </c>
      <c r="F64" s="4">
        <v>7331</v>
      </c>
      <c r="G64" s="4">
        <v>209.07</v>
      </c>
      <c r="H64" s="4">
        <v>0.44</v>
      </c>
    </row>
    <row r="65" spans="2:9">
      <c r="B65" s="1" t="s">
        <v>2186</v>
      </c>
      <c r="C65" s="14" t="s">
        <v>138</v>
      </c>
      <c r="D65" s="1" t="s">
        <v>142</v>
      </c>
      <c r="E65" s="1" t="s">
        <v>387</v>
      </c>
      <c r="F65" s="4">
        <v>54027</v>
      </c>
      <c r="G65" s="4">
        <v>184.31</v>
      </c>
      <c r="H65" s="4">
        <v>0.39</v>
      </c>
    </row>
    <row r="66" spans="2:9">
      <c r="B66" s="1" t="s">
        <v>2552</v>
      </c>
      <c r="C66" s="14" t="s">
        <v>138</v>
      </c>
      <c r="D66" s="1" t="s">
        <v>139</v>
      </c>
      <c r="E66" s="1" t="s">
        <v>439</v>
      </c>
      <c r="F66" s="4">
        <v>31269</v>
      </c>
      <c r="G66" s="4">
        <v>0</v>
      </c>
      <c r="H66" s="4">
        <v>0</v>
      </c>
      <c r="I66" s="1" t="s">
        <v>440</v>
      </c>
    </row>
    <row r="67" spans="2:9">
      <c r="B67" s="2" t="s">
        <v>216</v>
      </c>
      <c r="C67" s="15"/>
      <c r="D67" s="2"/>
      <c r="E67" s="2"/>
      <c r="F67" s="10"/>
      <c r="G67" s="10">
        <f>SUM(G13:G66)</f>
        <v>47365.729999999996</v>
      </c>
      <c r="H67" s="10">
        <f>SUM(H13:H66)</f>
        <v>99.610000000000014</v>
      </c>
    </row>
    <row r="68" spans="2:9">
      <c r="B68" s="6" t="s">
        <v>102</v>
      </c>
      <c r="C68" s="7" t="s">
        <v>103</v>
      </c>
      <c r="D68" s="6" t="s">
        <v>104</v>
      </c>
      <c r="E68" s="6" t="s">
        <v>105</v>
      </c>
      <c r="F68" s="8" t="s">
        <v>106</v>
      </c>
      <c r="G68" s="8" t="s">
        <v>107</v>
      </c>
      <c r="H68" s="8" t="s">
        <v>108</v>
      </c>
    </row>
    <row r="69" spans="2:9">
      <c r="B69" s="2" t="s">
        <v>109</v>
      </c>
      <c r="C69" s="14"/>
    </row>
    <row r="70" spans="2:9">
      <c r="B70" s="2" t="s">
        <v>110</v>
      </c>
      <c r="C70" s="14"/>
    </row>
    <row r="71" spans="2:9">
      <c r="B71" s="2" t="s">
        <v>426</v>
      </c>
      <c r="C71" s="14"/>
    </row>
    <row r="72" spans="2:9">
      <c r="B72" s="1" t="s">
        <v>2519</v>
      </c>
      <c r="C72" s="14">
        <v>7.58</v>
      </c>
      <c r="D72" s="1" t="s">
        <v>117</v>
      </c>
      <c r="E72" s="1" t="s">
        <v>427</v>
      </c>
      <c r="F72" s="4">
        <v>5753</v>
      </c>
      <c r="G72" s="4">
        <v>1.62</v>
      </c>
      <c r="H72" s="4">
        <v>0</v>
      </c>
    </row>
    <row r="73" spans="2:9">
      <c r="B73" s="2" t="s">
        <v>118</v>
      </c>
      <c r="C73" s="9"/>
      <c r="D73" s="2"/>
      <c r="E73" s="2"/>
      <c r="F73" s="10"/>
      <c r="G73" s="10">
        <f>SUM(G68:G72)</f>
        <v>1.62</v>
      </c>
      <c r="H73" s="10">
        <f>SUM(H68:H72)</f>
        <v>0</v>
      </c>
    </row>
    <row r="74" spans="2:9">
      <c r="B74" s="2" t="s">
        <v>277</v>
      </c>
      <c r="C74" s="9"/>
      <c r="D74" s="2"/>
      <c r="E74" s="2"/>
      <c r="F74" s="10"/>
      <c r="G74" s="10">
        <v>150.47</v>
      </c>
      <c r="H74" s="10">
        <v>0.32</v>
      </c>
    </row>
    <row r="75" spans="2:9">
      <c r="B75" s="2" t="s">
        <v>125</v>
      </c>
      <c r="C75" s="9"/>
      <c r="D75" s="2"/>
      <c r="E75" s="2"/>
      <c r="F75" s="10"/>
      <c r="G75" s="10">
        <v>47517.82</v>
      </c>
      <c r="H75" s="10">
        <v>99.91</v>
      </c>
    </row>
    <row r="76" spans="2:9">
      <c r="B76" s="2" t="s">
        <v>441</v>
      </c>
      <c r="C76" s="9"/>
      <c r="D76" s="2"/>
      <c r="E76" s="2"/>
      <c r="F76" s="10"/>
      <c r="G76" s="10">
        <v>42.283910500003259</v>
      </c>
      <c r="H76" s="10">
        <v>9.0000000000003411E-2</v>
      </c>
    </row>
    <row r="77" spans="2:9">
      <c r="B77" s="2" t="s">
        <v>127</v>
      </c>
      <c r="C77" s="9"/>
      <c r="D77" s="2"/>
      <c r="E77" s="2"/>
      <c r="F77" s="10"/>
      <c r="G77" s="10">
        <v>47560.103910500002</v>
      </c>
      <c r="H77" s="10">
        <v>100</v>
      </c>
    </row>
    <row r="78" spans="2:9">
      <c r="B78" s="1" t="s">
        <v>128</v>
      </c>
    </row>
    <row r="79" spans="2:9">
      <c r="B79" s="1" t="s">
        <v>129</v>
      </c>
    </row>
    <row r="80" spans="2:9">
      <c r="B80" s="1" t="s">
        <v>130</v>
      </c>
      <c r="C80" s="13">
        <v>44895</v>
      </c>
    </row>
    <row r="81" spans="2:7" ht="25.5">
      <c r="B81" s="11" t="s">
        <v>131</v>
      </c>
      <c r="C81" s="5" t="s">
        <v>132</v>
      </c>
    </row>
    <row r="82" spans="2:7">
      <c r="B82" s="2"/>
    </row>
    <row r="83" spans="2:7">
      <c r="B83" s="2" t="s">
        <v>3261</v>
      </c>
      <c r="C83" s="5" t="s">
        <v>132</v>
      </c>
    </row>
    <row r="84" spans="2:7">
      <c r="B84" s="2" t="s">
        <v>3262</v>
      </c>
      <c r="C84" s="5" t="s">
        <v>132</v>
      </c>
    </row>
    <row r="85" spans="2:7">
      <c r="B85" s="2" t="s">
        <v>3263</v>
      </c>
      <c r="C85" s="5" t="s">
        <v>132</v>
      </c>
    </row>
    <row r="86" spans="2:7">
      <c r="B86" s="2" t="s">
        <v>530</v>
      </c>
      <c r="C86" s="9"/>
    </row>
    <row r="87" spans="2:7">
      <c r="B87" s="2" t="s">
        <v>531</v>
      </c>
      <c r="C87" s="9"/>
    </row>
    <row r="88" spans="2:7">
      <c r="B88" s="162" t="s">
        <v>2623</v>
      </c>
      <c r="C88" s="9"/>
    </row>
    <row r="89" spans="2:7">
      <c r="B89" s="162" t="s">
        <v>133</v>
      </c>
    </row>
    <row r="90" spans="2:7">
      <c r="B90" s="162" t="s">
        <v>134</v>
      </c>
    </row>
    <row r="94" spans="2:7">
      <c r="B94" s="409" t="s">
        <v>2624</v>
      </c>
      <c r="C94" s="410"/>
      <c r="D94" s="410"/>
      <c r="E94" s="410"/>
      <c r="F94" s="410"/>
      <c r="G94" s="411"/>
    </row>
    <row r="95" spans="2:7">
      <c r="B95" s="412"/>
      <c r="C95" s="413"/>
      <c r="D95" s="413"/>
      <c r="E95" s="413"/>
      <c r="F95" s="413"/>
      <c r="G95" s="414"/>
    </row>
    <row r="96" spans="2:7">
      <c r="B96" s="412"/>
      <c r="C96" s="413"/>
      <c r="D96" s="413"/>
      <c r="E96" s="413"/>
      <c r="F96" s="413"/>
      <c r="G96" s="414"/>
    </row>
    <row r="97" spans="2:7">
      <c r="B97" s="412"/>
      <c r="C97" s="413"/>
      <c r="D97" s="413"/>
      <c r="E97" s="413"/>
      <c r="F97" s="413"/>
      <c r="G97" s="414"/>
    </row>
    <row r="98" spans="2:7">
      <c r="B98" s="412"/>
      <c r="C98" s="413"/>
      <c r="D98" s="413"/>
      <c r="E98" s="413"/>
      <c r="F98" s="413"/>
      <c r="G98" s="414"/>
    </row>
    <row r="99" spans="2:7">
      <c r="B99" s="415"/>
      <c r="C99" s="416"/>
      <c r="D99" s="416"/>
      <c r="E99" s="416"/>
      <c r="F99" s="416"/>
      <c r="G99" s="417"/>
    </row>
  </sheetData>
  <mergeCells count="4">
    <mergeCell ref="B1:E1"/>
    <mergeCell ref="B94:G99"/>
    <mergeCell ref="C3:C7"/>
    <mergeCell ref="D3:D7"/>
  </mergeCells>
  <hyperlinks>
    <hyperlink ref="A1" location="Index!A1" display="Index" xr:uid="{DEFBB3BF-7300-4DB3-A100-3423F31A25E3}"/>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E7A99-96CA-42C2-B053-0799DEF9E1E7}">
  <dimension ref="A1:I69"/>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26.85546875"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26.85546875"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26.85546875"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26.85546875"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26.85546875"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26.85546875"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26.85546875"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26.85546875"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26.85546875"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26.85546875"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26.85546875"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26.85546875"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26.85546875"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26.85546875"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26.85546875"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26.85546875"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26.85546875"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26.85546875"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26.85546875"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26.85546875"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26.85546875"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26.85546875"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26.85546875"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26.85546875"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26.85546875"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26.85546875"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26.85546875"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26.85546875"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26.85546875"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26.85546875"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26.85546875"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26.85546875"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26.85546875"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26.85546875"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26.85546875"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26.85546875"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26.85546875"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26.85546875"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26.85546875"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26.85546875"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26.85546875"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26.85546875"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26.85546875"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26.85546875"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26.85546875"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26.85546875"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26.85546875"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26.85546875"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26.85546875"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26.85546875"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26.85546875"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26.85546875"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26.85546875"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26.85546875"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26.85546875"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26.85546875"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26.85546875"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26.85546875"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26.85546875"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26.85546875"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26.85546875"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26.85546875"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26.85546875"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0" t="s">
        <v>79</v>
      </c>
      <c r="C1" s="390"/>
      <c r="D1" s="390"/>
      <c r="E1" s="390"/>
    </row>
    <row r="2" spans="1:9" ht="13.5" thickBot="1"/>
    <row r="3" spans="1:9" s="16" customFormat="1" ht="15">
      <c r="B3" s="23" t="s">
        <v>2706</v>
      </c>
      <c r="C3" s="391"/>
      <c r="D3" s="394"/>
      <c r="F3" s="17"/>
      <c r="G3" s="17"/>
      <c r="H3" s="17"/>
    </row>
    <row r="4" spans="1:9" s="16" customFormat="1" ht="15">
      <c r="B4" s="81" t="s">
        <v>2707</v>
      </c>
      <c r="C4" s="392"/>
      <c r="D4" s="395"/>
      <c r="F4" s="17"/>
      <c r="G4" s="17"/>
      <c r="H4" s="17"/>
    </row>
    <row r="5" spans="1:9" s="16" customFormat="1" ht="15">
      <c r="B5" s="81" t="s">
        <v>1081</v>
      </c>
      <c r="C5" s="392"/>
      <c r="D5" s="395"/>
      <c r="F5" s="17"/>
      <c r="G5" s="17"/>
      <c r="H5" s="17"/>
    </row>
    <row r="6" spans="1:9" s="16" customFormat="1" ht="15">
      <c r="B6" s="81" t="s">
        <v>2700</v>
      </c>
      <c r="C6" s="392"/>
      <c r="D6" s="395"/>
      <c r="F6" s="17"/>
      <c r="G6" s="17"/>
      <c r="H6" s="17"/>
    </row>
    <row r="7" spans="1:9" s="16" customFormat="1" ht="30.75" thickBot="1">
      <c r="B7" s="25" t="s">
        <v>2708</v>
      </c>
      <c r="C7" s="393"/>
      <c r="D7" s="396"/>
      <c r="F7" s="17"/>
      <c r="G7" s="17"/>
      <c r="H7" s="17"/>
    </row>
    <row r="8" spans="1:9" s="16" customFormat="1">
      <c r="C8" s="19" t="s">
        <v>1079</v>
      </c>
      <c r="D8" s="19" t="s">
        <v>1078</v>
      </c>
      <c r="F8" s="17"/>
      <c r="G8" s="17"/>
      <c r="H8" s="17"/>
    </row>
    <row r="11" spans="1:9">
      <c r="B11" s="1" t="s">
        <v>101</v>
      </c>
    </row>
    <row r="13" spans="1:9">
      <c r="B13" s="6" t="s">
        <v>102</v>
      </c>
      <c r="C13" s="7" t="s">
        <v>103</v>
      </c>
      <c r="D13" s="6" t="s">
        <v>135</v>
      </c>
      <c r="E13" s="6" t="s">
        <v>105</v>
      </c>
      <c r="F13" s="8" t="s">
        <v>106</v>
      </c>
      <c r="G13" s="8" t="s">
        <v>107</v>
      </c>
      <c r="H13" s="8" t="s">
        <v>108</v>
      </c>
      <c r="I13" s="2" t="s">
        <v>136</v>
      </c>
    </row>
    <row r="14" spans="1:9">
      <c r="B14" s="2" t="s">
        <v>137</v>
      </c>
      <c r="C14" s="14"/>
    </row>
    <row r="15" spans="1:9">
      <c r="B15" s="2" t="s">
        <v>110</v>
      </c>
      <c r="C15" s="14"/>
    </row>
    <row r="16" spans="1:9">
      <c r="B16" s="1" t="s">
        <v>1054</v>
      </c>
      <c r="C16" s="14" t="s">
        <v>138</v>
      </c>
      <c r="D16" s="1" t="s">
        <v>144</v>
      </c>
      <c r="E16" s="1" t="s">
        <v>294</v>
      </c>
      <c r="F16" s="4">
        <v>33642</v>
      </c>
      <c r="G16" s="4">
        <v>377.06</v>
      </c>
      <c r="H16" s="4">
        <v>8.5399999999999991</v>
      </c>
    </row>
    <row r="17" spans="2:8">
      <c r="B17" s="1" t="s">
        <v>2215</v>
      </c>
      <c r="C17" s="14" t="s">
        <v>138</v>
      </c>
      <c r="D17" s="1" t="s">
        <v>144</v>
      </c>
      <c r="E17" s="1" t="s">
        <v>145</v>
      </c>
      <c r="F17" s="4">
        <v>22175</v>
      </c>
      <c r="G17" s="4">
        <v>362.55</v>
      </c>
      <c r="H17" s="4">
        <v>8.2200000000000006</v>
      </c>
    </row>
    <row r="18" spans="2:8">
      <c r="B18" s="1" t="s">
        <v>1065</v>
      </c>
      <c r="C18" s="14" t="s">
        <v>138</v>
      </c>
      <c r="D18" s="1" t="s">
        <v>144</v>
      </c>
      <c r="E18" s="1" t="s">
        <v>146</v>
      </c>
      <c r="F18" s="4">
        <v>10241</v>
      </c>
      <c r="G18" s="4">
        <v>347.25</v>
      </c>
      <c r="H18" s="4">
        <v>7.87</v>
      </c>
    </row>
    <row r="19" spans="2:8">
      <c r="B19" s="1" t="s">
        <v>2244</v>
      </c>
      <c r="C19" s="14" t="s">
        <v>138</v>
      </c>
      <c r="D19" s="1" t="s">
        <v>288</v>
      </c>
      <c r="E19" s="1" t="s">
        <v>289</v>
      </c>
      <c r="F19" s="4">
        <v>40642</v>
      </c>
      <c r="G19" s="4">
        <v>344.95</v>
      </c>
      <c r="H19" s="4">
        <v>7.82</v>
      </c>
    </row>
    <row r="20" spans="2:8">
      <c r="B20" s="1" t="s">
        <v>2524</v>
      </c>
      <c r="C20" s="14" t="s">
        <v>138</v>
      </c>
      <c r="D20" s="1" t="s">
        <v>187</v>
      </c>
      <c r="E20" s="1" t="s">
        <v>484</v>
      </c>
      <c r="F20" s="4">
        <v>497052</v>
      </c>
      <c r="G20" s="4">
        <v>324.33</v>
      </c>
      <c r="H20" s="4">
        <v>7.35</v>
      </c>
    </row>
    <row r="21" spans="2:8">
      <c r="B21" s="1" t="s">
        <v>2219</v>
      </c>
      <c r="C21" s="14" t="s">
        <v>138</v>
      </c>
      <c r="D21" s="1" t="s">
        <v>187</v>
      </c>
      <c r="E21" s="1" t="s">
        <v>321</v>
      </c>
      <c r="F21" s="4">
        <v>7968</v>
      </c>
      <c r="G21" s="4">
        <v>318.20999999999998</v>
      </c>
      <c r="H21" s="4">
        <v>7.21</v>
      </c>
    </row>
    <row r="22" spans="2:8">
      <c r="B22" s="1" t="s">
        <v>2553</v>
      </c>
      <c r="C22" s="14" t="s">
        <v>138</v>
      </c>
      <c r="D22" s="1" t="s">
        <v>214</v>
      </c>
      <c r="E22" s="1" t="s">
        <v>450</v>
      </c>
      <c r="F22" s="4">
        <v>41456</v>
      </c>
      <c r="G22" s="4">
        <v>305.2</v>
      </c>
      <c r="H22" s="4">
        <v>6.92</v>
      </c>
    </row>
    <row r="23" spans="2:8">
      <c r="B23" s="1" t="s">
        <v>2237</v>
      </c>
      <c r="C23" s="14" t="s">
        <v>138</v>
      </c>
      <c r="D23" s="1" t="s">
        <v>144</v>
      </c>
      <c r="E23" s="1" t="s">
        <v>304</v>
      </c>
      <c r="F23" s="4">
        <v>25645</v>
      </c>
      <c r="G23" s="4">
        <v>276.2</v>
      </c>
      <c r="H23" s="4">
        <v>6.26</v>
      </c>
    </row>
    <row r="24" spans="2:8">
      <c r="B24" s="1" t="s">
        <v>2242</v>
      </c>
      <c r="C24" s="14" t="s">
        <v>138</v>
      </c>
      <c r="D24" s="1" t="s">
        <v>144</v>
      </c>
      <c r="E24" s="1" t="s">
        <v>184</v>
      </c>
      <c r="F24" s="4">
        <v>60009</v>
      </c>
      <c r="G24" s="4">
        <v>244.18</v>
      </c>
      <c r="H24" s="4">
        <v>5.53</v>
      </c>
    </row>
    <row r="25" spans="2:8">
      <c r="B25" s="1" t="s">
        <v>2213</v>
      </c>
      <c r="C25" s="14" t="s">
        <v>138</v>
      </c>
      <c r="D25" s="1" t="s">
        <v>288</v>
      </c>
      <c r="E25" s="1" t="s">
        <v>485</v>
      </c>
      <c r="F25" s="4">
        <v>18326</v>
      </c>
      <c r="G25" s="4">
        <v>238.27</v>
      </c>
      <c r="H25" s="4">
        <v>5.4</v>
      </c>
    </row>
    <row r="26" spans="2:8">
      <c r="B26" s="1" t="s">
        <v>2240</v>
      </c>
      <c r="C26" s="14" t="s">
        <v>138</v>
      </c>
      <c r="D26" s="1" t="s">
        <v>211</v>
      </c>
      <c r="E26" s="1" t="s">
        <v>486</v>
      </c>
      <c r="F26" s="4">
        <v>345</v>
      </c>
      <c r="G26" s="4">
        <v>143.91999999999999</v>
      </c>
      <c r="H26" s="4">
        <v>3.26</v>
      </c>
    </row>
    <row r="27" spans="2:8">
      <c r="B27" s="1" t="s">
        <v>2554</v>
      </c>
      <c r="C27" s="14" t="s">
        <v>138</v>
      </c>
      <c r="D27" s="1" t="s">
        <v>187</v>
      </c>
      <c r="E27" s="1" t="s">
        <v>487</v>
      </c>
      <c r="F27" s="4">
        <v>2387</v>
      </c>
      <c r="G27" s="4">
        <v>104.64</v>
      </c>
      <c r="H27" s="4">
        <v>2.37</v>
      </c>
    </row>
    <row r="28" spans="2:8">
      <c r="B28" s="1" t="s">
        <v>2555</v>
      </c>
      <c r="C28" s="14" t="s">
        <v>138</v>
      </c>
      <c r="D28" s="1" t="s">
        <v>288</v>
      </c>
      <c r="E28" s="1" t="s">
        <v>488</v>
      </c>
      <c r="F28" s="4">
        <v>1255414</v>
      </c>
      <c r="G28" s="4">
        <v>103.57</v>
      </c>
      <c r="H28" s="4">
        <v>2.35</v>
      </c>
    </row>
    <row r="29" spans="2:8">
      <c r="B29" s="1" t="s">
        <v>489</v>
      </c>
      <c r="C29" s="14" t="s">
        <v>138</v>
      </c>
      <c r="D29" s="1" t="s">
        <v>187</v>
      </c>
      <c r="E29" s="1" t="s">
        <v>490</v>
      </c>
      <c r="F29" s="4">
        <v>58134</v>
      </c>
      <c r="G29" s="4">
        <v>100.16</v>
      </c>
      <c r="H29" s="4">
        <v>2.27</v>
      </c>
    </row>
    <row r="30" spans="2:8">
      <c r="B30" s="1" t="s">
        <v>2518</v>
      </c>
      <c r="C30" s="14" t="s">
        <v>138</v>
      </c>
      <c r="D30" s="1" t="s">
        <v>144</v>
      </c>
      <c r="E30" s="1" t="s">
        <v>448</v>
      </c>
      <c r="F30" s="4">
        <v>1403</v>
      </c>
      <c r="G30" s="4">
        <v>98.35</v>
      </c>
      <c r="H30" s="4">
        <v>2.23</v>
      </c>
    </row>
    <row r="31" spans="2:8">
      <c r="B31" s="1" t="s">
        <v>2461</v>
      </c>
      <c r="C31" s="14" t="s">
        <v>138</v>
      </c>
      <c r="D31" s="1" t="s">
        <v>144</v>
      </c>
      <c r="E31" s="1" t="s">
        <v>190</v>
      </c>
      <c r="F31" s="4">
        <v>1837</v>
      </c>
      <c r="G31" s="4">
        <v>88.88</v>
      </c>
      <c r="H31" s="4">
        <v>2.0099999999999998</v>
      </c>
    </row>
    <row r="32" spans="2:8">
      <c r="B32" s="1" t="s">
        <v>2556</v>
      </c>
      <c r="C32" s="14" t="s">
        <v>138</v>
      </c>
      <c r="D32" s="1" t="s">
        <v>491</v>
      </c>
      <c r="E32" s="1" t="s">
        <v>492</v>
      </c>
      <c r="F32" s="4">
        <v>18872</v>
      </c>
      <c r="G32" s="4">
        <v>85.44</v>
      </c>
      <c r="H32" s="4">
        <v>1.94</v>
      </c>
    </row>
    <row r="33" spans="2:8">
      <c r="B33" s="1" t="s">
        <v>2459</v>
      </c>
      <c r="C33" s="14" t="s">
        <v>138</v>
      </c>
      <c r="D33" s="1" t="s">
        <v>144</v>
      </c>
      <c r="E33" s="1" t="s">
        <v>189</v>
      </c>
      <c r="F33" s="4">
        <v>2028</v>
      </c>
      <c r="G33" s="4">
        <v>84.26</v>
      </c>
      <c r="H33" s="4">
        <v>1.91</v>
      </c>
    </row>
    <row r="34" spans="2:8">
      <c r="B34" s="1" t="s">
        <v>2557</v>
      </c>
      <c r="C34" s="14" t="s">
        <v>138</v>
      </c>
      <c r="D34" s="1" t="s">
        <v>491</v>
      </c>
      <c r="E34" s="1" t="s">
        <v>493</v>
      </c>
      <c r="F34" s="4">
        <v>14252</v>
      </c>
      <c r="G34" s="4">
        <v>68.650000000000006</v>
      </c>
      <c r="H34" s="4">
        <v>1.56</v>
      </c>
    </row>
    <row r="35" spans="2:8">
      <c r="B35" s="1" t="s">
        <v>2198</v>
      </c>
      <c r="C35" s="14" t="s">
        <v>138</v>
      </c>
      <c r="D35" s="1" t="s">
        <v>144</v>
      </c>
      <c r="E35" s="1" t="s">
        <v>458</v>
      </c>
      <c r="F35" s="4">
        <v>3311</v>
      </c>
      <c r="G35" s="4">
        <v>66.790000000000006</v>
      </c>
      <c r="H35" s="4">
        <v>1.51</v>
      </c>
    </row>
    <row r="36" spans="2:8">
      <c r="B36" s="1" t="s">
        <v>2558</v>
      </c>
      <c r="C36" s="14" t="s">
        <v>138</v>
      </c>
      <c r="D36" s="1" t="s">
        <v>144</v>
      </c>
      <c r="E36" s="1" t="s">
        <v>475</v>
      </c>
      <c r="F36" s="4">
        <v>1468</v>
      </c>
      <c r="G36" s="4">
        <v>59.25</v>
      </c>
      <c r="H36" s="4">
        <v>1.34</v>
      </c>
    </row>
    <row r="37" spans="2:8">
      <c r="B37" s="1" t="s">
        <v>2559</v>
      </c>
      <c r="C37" s="14" t="s">
        <v>138</v>
      </c>
      <c r="D37" s="1" t="s">
        <v>144</v>
      </c>
      <c r="E37" s="1" t="s">
        <v>494</v>
      </c>
      <c r="F37" s="4">
        <v>6359</v>
      </c>
      <c r="G37" s="4">
        <v>45.46</v>
      </c>
      <c r="H37" s="4">
        <v>1.03</v>
      </c>
    </row>
    <row r="38" spans="2:8">
      <c r="B38" s="1" t="s">
        <v>2560</v>
      </c>
      <c r="C38" s="14" t="s">
        <v>138</v>
      </c>
      <c r="D38" s="1" t="s">
        <v>467</v>
      </c>
      <c r="E38" s="1" t="s">
        <v>468</v>
      </c>
      <c r="F38" s="4">
        <v>1091</v>
      </c>
      <c r="G38" s="4">
        <v>41.62</v>
      </c>
      <c r="H38" s="4">
        <v>0.94</v>
      </c>
    </row>
    <row r="39" spans="2:8">
      <c r="B39" s="1" t="s">
        <v>2203</v>
      </c>
      <c r="C39" s="14" t="s">
        <v>138</v>
      </c>
      <c r="D39" s="1" t="s">
        <v>144</v>
      </c>
      <c r="E39" s="1" t="s">
        <v>495</v>
      </c>
      <c r="F39" s="4">
        <v>923</v>
      </c>
      <c r="G39" s="4">
        <v>28.69</v>
      </c>
      <c r="H39" s="4">
        <v>0.65</v>
      </c>
    </row>
    <row r="40" spans="2:8">
      <c r="B40" s="1" t="s">
        <v>2446</v>
      </c>
      <c r="C40" s="14" t="s">
        <v>138</v>
      </c>
      <c r="D40" s="1" t="s">
        <v>467</v>
      </c>
      <c r="E40" s="1" t="s">
        <v>496</v>
      </c>
      <c r="F40" s="4">
        <v>3248</v>
      </c>
      <c r="G40" s="4">
        <v>27.2</v>
      </c>
      <c r="H40" s="4">
        <v>0.62</v>
      </c>
    </row>
    <row r="41" spans="2:8">
      <c r="B41" s="1" t="s">
        <v>2561</v>
      </c>
      <c r="C41" s="14" t="s">
        <v>138</v>
      </c>
      <c r="D41" s="1" t="s">
        <v>144</v>
      </c>
      <c r="E41" s="1" t="s">
        <v>497</v>
      </c>
      <c r="F41" s="4">
        <v>2478</v>
      </c>
      <c r="G41" s="4">
        <v>23.48</v>
      </c>
      <c r="H41" s="4">
        <v>0.53</v>
      </c>
    </row>
    <row r="42" spans="2:8">
      <c r="B42" s="1" t="s">
        <v>2562</v>
      </c>
      <c r="C42" s="14" t="s">
        <v>138</v>
      </c>
      <c r="D42" s="1" t="s">
        <v>144</v>
      </c>
      <c r="E42" s="1" t="s">
        <v>498</v>
      </c>
      <c r="F42" s="4">
        <v>2846</v>
      </c>
      <c r="G42" s="4">
        <v>22.53</v>
      </c>
      <c r="H42" s="4">
        <v>0.51</v>
      </c>
    </row>
    <row r="43" spans="2:8">
      <c r="B43" s="1" t="s">
        <v>2563</v>
      </c>
      <c r="C43" s="14" t="s">
        <v>138</v>
      </c>
      <c r="D43" s="1" t="s">
        <v>144</v>
      </c>
      <c r="E43" s="1" t="s">
        <v>499</v>
      </c>
      <c r="F43" s="4">
        <v>3784</v>
      </c>
      <c r="G43" s="4">
        <v>22.17</v>
      </c>
      <c r="H43" s="4">
        <v>0.5</v>
      </c>
    </row>
    <row r="44" spans="2:8">
      <c r="B44" s="1" t="s">
        <v>2225</v>
      </c>
      <c r="C44" s="14" t="s">
        <v>138</v>
      </c>
      <c r="D44" s="1" t="s">
        <v>144</v>
      </c>
      <c r="E44" s="1" t="s">
        <v>500</v>
      </c>
      <c r="F44" s="4">
        <v>6148</v>
      </c>
      <c r="G44" s="4">
        <v>18.77</v>
      </c>
      <c r="H44" s="4">
        <v>0.43</v>
      </c>
    </row>
    <row r="45" spans="2:8">
      <c r="B45" s="1" t="s">
        <v>2202</v>
      </c>
      <c r="C45" s="14" t="s">
        <v>138</v>
      </c>
      <c r="D45" s="1" t="s">
        <v>144</v>
      </c>
      <c r="E45" s="1" t="s">
        <v>501</v>
      </c>
      <c r="F45" s="4">
        <v>3403</v>
      </c>
      <c r="G45" s="4">
        <v>15.64</v>
      </c>
      <c r="H45" s="4">
        <v>0.35</v>
      </c>
    </row>
    <row r="46" spans="2:8">
      <c r="B46" s="2" t="s">
        <v>216</v>
      </c>
      <c r="C46" s="9"/>
      <c r="D46" s="2"/>
      <c r="E46" s="2"/>
      <c r="F46" s="10"/>
      <c r="G46" s="10">
        <f>SUM(G13:G45)</f>
        <v>4387.6699999999992</v>
      </c>
      <c r="H46" s="10">
        <f>SUM(H13:H45)</f>
        <v>99.430000000000035</v>
      </c>
    </row>
    <row r="47" spans="2:8">
      <c r="B47" s="2" t="s">
        <v>217</v>
      </c>
      <c r="C47" s="9"/>
      <c r="D47" s="2"/>
      <c r="E47" s="2"/>
      <c r="F47" s="10"/>
      <c r="G47" s="10">
        <v>22.62</v>
      </c>
      <c r="H47" s="10">
        <v>0.51</v>
      </c>
    </row>
    <row r="48" spans="2:8">
      <c r="B48" s="2" t="s">
        <v>125</v>
      </c>
      <c r="C48" s="9"/>
      <c r="D48" s="2"/>
      <c r="E48" s="2"/>
      <c r="F48" s="10"/>
      <c r="G48" s="10">
        <v>4410.29</v>
      </c>
      <c r="H48" s="10">
        <v>99.94</v>
      </c>
    </row>
    <row r="49" spans="2:8">
      <c r="B49" s="2" t="s">
        <v>441</v>
      </c>
      <c r="C49" s="9"/>
      <c r="D49" s="2"/>
      <c r="E49" s="2"/>
      <c r="F49" s="10"/>
      <c r="G49" s="10">
        <v>2.6528420000003088</v>
      </c>
      <c r="H49" s="10">
        <v>6.0000000000002274E-2</v>
      </c>
    </row>
    <row r="50" spans="2:8">
      <c r="B50" s="2" t="s">
        <v>127</v>
      </c>
      <c r="C50" s="9"/>
      <c r="D50" s="2"/>
      <c r="E50" s="2"/>
      <c r="F50" s="10"/>
      <c r="G50" s="10">
        <v>4412.9428420000004</v>
      </c>
      <c r="H50" s="10">
        <v>100</v>
      </c>
    </row>
    <row r="51" spans="2:8">
      <c r="B51" s="1" t="s">
        <v>128</v>
      </c>
    </row>
    <row r="52" spans="2:8">
      <c r="B52" s="1" t="s">
        <v>129</v>
      </c>
    </row>
    <row r="53" spans="2:8">
      <c r="B53" s="1" t="s">
        <v>130</v>
      </c>
      <c r="C53" s="13">
        <v>44895</v>
      </c>
    </row>
    <row r="54" spans="2:8" ht="25.5">
      <c r="B54" s="11" t="s">
        <v>131</v>
      </c>
      <c r="C54" s="5" t="s">
        <v>132</v>
      </c>
    </row>
    <row r="55" spans="2:8">
      <c r="B55" s="2"/>
    </row>
    <row r="56" spans="2:8">
      <c r="B56" s="2" t="s">
        <v>3261</v>
      </c>
      <c r="C56" s="5" t="s">
        <v>132</v>
      </c>
    </row>
    <row r="57" spans="2:8">
      <c r="B57" s="2" t="s">
        <v>3262</v>
      </c>
      <c r="C57" s="5" t="s">
        <v>132</v>
      </c>
    </row>
    <row r="58" spans="2:8">
      <c r="B58" s="2" t="s">
        <v>3263</v>
      </c>
      <c r="C58" s="5" t="s">
        <v>132</v>
      </c>
    </row>
    <row r="59" spans="2:8">
      <c r="B59" s="2" t="s">
        <v>502</v>
      </c>
      <c r="C59" s="9"/>
    </row>
    <row r="60" spans="2:8">
      <c r="B60" s="2" t="s">
        <v>503</v>
      </c>
      <c r="C60" s="9"/>
    </row>
    <row r="61" spans="2:8">
      <c r="B61" s="162" t="s">
        <v>3219</v>
      </c>
      <c r="C61" s="9"/>
    </row>
    <row r="62" spans="2:8">
      <c r="B62" s="162" t="s">
        <v>133</v>
      </c>
    </row>
    <row r="63" spans="2:8">
      <c r="B63" s="162" t="s">
        <v>134</v>
      </c>
    </row>
    <row r="66" spans="2:4">
      <c r="B66" s="164" t="s">
        <v>1244</v>
      </c>
      <c r="C66" s="165"/>
      <c r="D66" s="166"/>
    </row>
    <row r="67" spans="2:4" ht="30">
      <c r="B67" s="167" t="s">
        <v>1245</v>
      </c>
      <c r="C67" s="168" t="s">
        <v>1246</v>
      </c>
      <c r="D67" s="167" t="s">
        <v>1247</v>
      </c>
    </row>
    <row r="68" spans="2:4">
      <c r="B68" s="169" t="s">
        <v>2625</v>
      </c>
      <c r="C68" s="170">
        <v>0.01</v>
      </c>
      <c r="D68" s="171">
        <v>0</v>
      </c>
    </row>
    <row r="69" spans="2:4">
      <c r="B69" s="169" t="s">
        <v>2626</v>
      </c>
      <c r="C69" s="172">
        <v>34.64</v>
      </c>
      <c r="D69" s="171">
        <v>104.32</v>
      </c>
    </row>
  </sheetData>
  <mergeCells count="3">
    <mergeCell ref="B1:E1"/>
    <mergeCell ref="C3:C7"/>
    <mergeCell ref="D3:D7"/>
  </mergeCells>
  <hyperlinks>
    <hyperlink ref="A1" location="Index!A1" display="Index" xr:uid="{97BDFCE7-53D8-447C-80F6-D1C4CC2B5AA8}"/>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DB5CB-9C19-4836-BA6D-1C053D65941C}">
  <dimension ref="A1:I39"/>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3.7109375" style="1" bestFit="1" customWidth="1"/>
    <col min="260" max="260" width="11.28515625" style="1" bestFit="1" customWidth="1"/>
    <col min="261" max="261" width="13.5703125" style="1" bestFit="1" customWidth="1"/>
    <col min="262" max="262" width="10.5703125" style="1" bestFit="1" customWidth="1"/>
    <col min="263" max="263" width="7.5703125" style="1" bestFit="1" customWidth="1"/>
    <col min="264" max="264" width="6.5703125" style="1" bestFit="1" customWidth="1"/>
    <col min="265" max="512" width="9.140625" style="1"/>
    <col min="513" max="513" width="5.42578125" style="1" bestFit="1" customWidth="1"/>
    <col min="514" max="514" width="82" style="1" bestFit="1" customWidth="1"/>
    <col min="515" max="515" width="3.7109375" style="1" bestFit="1" customWidth="1"/>
    <col min="516" max="516" width="11.28515625" style="1" bestFit="1" customWidth="1"/>
    <col min="517" max="517" width="13.5703125" style="1" bestFit="1" customWidth="1"/>
    <col min="518" max="518" width="10.5703125" style="1" bestFit="1" customWidth="1"/>
    <col min="519" max="519" width="7.5703125" style="1" bestFit="1" customWidth="1"/>
    <col min="520" max="520" width="6.5703125" style="1" bestFit="1" customWidth="1"/>
    <col min="521" max="768" width="9.140625" style="1"/>
    <col min="769" max="769" width="5.42578125" style="1" bestFit="1" customWidth="1"/>
    <col min="770" max="770" width="82" style="1" bestFit="1" customWidth="1"/>
    <col min="771" max="771" width="3.7109375" style="1" bestFit="1" customWidth="1"/>
    <col min="772" max="772" width="11.28515625" style="1" bestFit="1" customWidth="1"/>
    <col min="773" max="773" width="13.5703125" style="1" bestFit="1" customWidth="1"/>
    <col min="774" max="774" width="10.5703125" style="1" bestFit="1" customWidth="1"/>
    <col min="775" max="775" width="7.5703125" style="1" bestFit="1" customWidth="1"/>
    <col min="776" max="776" width="6.5703125" style="1" bestFit="1" customWidth="1"/>
    <col min="777" max="1024" width="9.140625" style="1"/>
    <col min="1025" max="1025" width="5.42578125" style="1" bestFit="1" customWidth="1"/>
    <col min="1026" max="1026" width="82" style="1" bestFit="1" customWidth="1"/>
    <col min="1027" max="1027" width="3.7109375" style="1" bestFit="1" customWidth="1"/>
    <col min="1028" max="1028" width="11.28515625" style="1" bestFit="1" customWidth="1"/>
    <col min="1029" max="1029" width="13.5703125" style="1" bestFit="1" customWidth="1"/>
    <col min="1030" max="1030" width="10.5703125" style="1" bestFit="1" customWidth="1"/>
    <col min="1031" max="1031" width="7.5703125" style="1" bestFit="1" customWidth="1"/>
    <col min="1032" max="1032" width="6.5703125" style="1" bestFit="1" customWidth="1"/>
    <col min="1033" max="1280" width="9.140625" style="1"/>
    <col min="1281" max="1281" width="5.42578125" style="1" bestFit="1" customWidth="1"/>
    <col min="1282" max="1282" width="82" style="1" bestFit="1" customWidth="1"/>
    <col min="1283" max="1283" width="3.7109375" style="1" bestFit="1" customWidth="1"/>
    <col min="1284" max="1284" width="11.28515625" style="1" bestFit="1" customWidth="1"/>
    <col min="1285" max="1285" width="13.5703125" style="1" bestFit="1" customWidth="1"/>
    <col min="1286" max="1286" width="10.5703125" style="1" bestFit="1" customWidth="1"/>
    <col min="1287" max="1287" width="7.5703125" style="1" bestFit="1" customWidth="1"/>
    <col min="1288" max="1288" width="6.5703125" style="1" bestFit="1" customWidth="1"/>
    <col min="1289" max="1536" width="9.140625" style="1"/>
    <col min="1537" max="1537" width="5.42578125" style="1" bestFit="1" customWidth="1"/>
    <col min="1538" max="1538" width="82" style="1" bestFit="1" customWidth="1"/>
    <col min="1539" max="1539" width="3.7109375" style="1" bestFit="1" customWidth="1"/>
    <col min="1540" max="1540" width="11.28515625" style="1" bestFit="1" customWidth="1"/>
    <col min="1541" max="1541" width="13.5703125" style="1" bestFit="1" customWidth="1"/>
    <col min="1542" max="1542" width="10.5703125" style="1" bestFit="1" customWidth="1"/>
    <col min="1543" max="1543" width="7.5703125" style="1" bestFit="1" customWidth="1"/>
    <col min="1544" max="1544" width="6.5703125" style="1" bestFit="1" customWidth="1"/>
    <col min="1545" max="1792" width="9.140625" style="1"/>
    <col min="1793" max="1793" width="5.42578125" style="1" bestFit="1" customWidth="1"/>
    <col min="1794" max="1794" width="82" style="1" bestFit="1" customWidth="1"/>
    <col min="1795" max="1795" width="3.7109375" style="1" bestFit="1" customWidth="1"/>
    <col min="1796" max="1796" width="11.28515625" style="1" bestFit="1" customWidth="1"/>
    <col min="1797" max="1797" width="13.5703125" style="1" bestFit="1" customWidth="1"/>
    <col min="1798" max="1798" width="10.5703125" style="1" bestFit="1" customWidth="1"/>
    <col min="1799" max="1799" width="7.5703125" style="1" bestFit="1" customWidth="1"/>
    <col min="1800" max="1800" width="6.5703125" style="1" bestFit="1" customWidth="1"/>
    <col min="1801" max="2048" width="9.140625" style="1"/>
    <col min="2049" max="2049" width="5.42578125" style="1" bestFit="1" customWidth="1"/>
    <col min="2050" max="2050" width="82" style="1" bestFit="1" customWidth="1"/>
    <col min="2051" max="2051" width="3.7109375" style="1" bestFit="1" customWidth="1"/>
    <col min="2052" max="2052" width="11.28515625" style="1" bestFit="1" customWidth="1"/>
    <col min="2053" max="2053" width="13.5703125" style="1" bestFit="1" customWidth="1"/>
    <col min="2054" max="2054" width="10.5703125" style="1" bestFit="1" customWidth="1"/>
    <col min="2055" max="2055" width="7.5703125" style="1" bestFit="1" customWidth="1"/>
    <col min="2056" max="2056" width="6.5703125" style="1" bestFit="1" customWidth="1"/>
    <col min="2057" max="2304" width="9.140625" style="1"/>
    <col min="2305" max="2305" width="5.42578125" style="1" bestFit="1" customWidth="1"/>
    <col min="2306" max="2306" width="82" style="1" bestFit="1" customWidth="1"/>
    <col min="2307" max="2307" width="3.7109375" style="1" bestFit="1" customWidth="1"/>
    <col min="2308" max="2308" width="11.28515625" style="1" bestFit="1" customWidth="1"/>
    <col min="2309" max="2309" width="13.5703125" style="1" bestFit="1" customWidth="1"/>
    <col min="2310" max="2310" width="10.5703125" style="1" bestFit="1" customWidth="1"/>
    <col min="2311" max="2311" width="7.5703125" style="1" bestFit="1" customWidth="1"/>
    <col min="2312" max="2312" width="6.5703125" style="1" bestFit="1" customWidth="1"/>
    <col min="2313" max="2560" width="9.140625" style="1"/>
    <col min="2561" max="2561" width="5.42578125" style="1" bestFit="1" customWidth="1"/>
    <col min="2562" max="2562" width="82" style="1" bestFit="1" customWidth="1"/>
    <col min="2563" max="2563" width="3.7109375" style="1" bestFit="1" customWidth="1"/>
    <col min="2564" max="2564" width="11.28515625" style="1" bestFit="1" customWidth="1"/>
    <col min="2565" max="2565" width="13.5703125" style="1" bestFit="1" customWidth="1"/>
    <col min="2566" max="2566" width="10.5703125" style="1" bestFit="1" customWidth="1"/>
    <col min="2567" max="2567" width="7.5703125" style="1" bestFit="1" customWidth="1"/>
    <col min="2568" max="2568" width="6.5703125" style="1" bestFit="1" customWidth="1"/>
    <col min="2569" max="2816" width="9.140625" style="1"/>
    <col min="2817" max="2817" width="5.42578125" style="1" bestFit="1" customWidth="1"/>
    <col min="2818" max="2818" width="82" style="1" bestFit="1" customWidth="1"/>
    <col min="2819" max="2819" width="3.7109375" style="1" bestFit="1" customWidth="1"/>
    <col min="2820" max="2820" width="11.28515625" style="1" bestFit="1" customWidth="1"/>
    <col min="2821" max="2821" width="13.5703125" style="1" bestFit="1" customWidth="1"/>
    <col min="2822" max="2822" width="10.5703125" style="1" bestFit="1" customWidth="1"/>
    <col min="2823" max="2823" width="7.5703125" style="1" bestFit="1" customWidth="1"/>
    <col min="2824" max="2824" width="6.5703125" style="1" bestFit="1" customWidth="1"/>
    <col min="2825" max="3072" width="9.140625" style="1"/>
    <col min="3073" max="3073" width="5.42578125" style="1" bestFit="1" customWidth="1"/>
    <col min="3074" max="3074" width="82" style="1" bestFit="1" customWidth="1"/>
    <col min="3075" max="3075" width="3.7109375" style="1" bestFit="1" customWidth="1"/>
    <col min="3076" max="3076" width="11.28515625" style="1" bestFit="1" customWidth="1"/>
    <col min="3077" max="3077" width="13.5703125" style="1" bestFit="1" customWidth="1"/>
    <col min="3078" max="3078" width="10.5703125" style="1" bestFit="1" customWidth="1"/>
    <col min="3079" max="3079" width="7.5703125" style="1" bestFit="1" customWidth="1"/>
    <col min="3080" max="3080" width="6.5703125" style="1" bestFit="1" customWidth="1"/>
    <col min="3081" max="3328" width="9.140625" style="1"/>
    <col min="3329" max="3329" width="5.42578125" style="1" bestFit="1" customWidth="1"/>
    <col min="3330" max="3330" width="82" style="1" bestFit="1" customWidth="1"/>
    <col min="3331" max="3331" width="3.7109375" style="1" bestFit="1" customWidth="1"/>
    <col min="3332" max="3332" width="11.28515625" style="1" bestFit="1" customWidth="1"/>
    <col min="3333" max="3333" width="13.5703125" style="1" bestFit="1" customWidth="1"/>
    <col min="3334" max="3334" width="10.5703125" style="1" bestFit="1" customWidth="1"/>
    <col min="3335" max="3335" width="7.5703125" style="1" bestFit="1" customWidth="1"/>
    <col min="3336" max="3336" width="6.5703125" style="1" bestFit="1" customWidth="1"/>
    <col min="3337" max="3584" width="9.140625" style="1"/>
    <col min="3585" max="3585" width="5.42578125" style="1" bestFit="1" customWidth="1"/>
    <col min="3586" max="3586" width="82" style="1" bestFit="1" customWidth="1"/>
    <col min="3587" max="3587" width="3.7109375" style="1" bestFit="1" customWidth="1"/>
    <col min="3588" max="3588" width="11.28515625" style="1" bestFit="1" customWidth="1"/>
    <col min="3589" max="3589" width="13.5703125" style="1" bestFit="1" customWidth="1"/>
    <col min="3590" max="3590" width="10.5703125" style="1" bestFit="1" customWidth="1"/>
    <col min="3591" max="3591" width="7.5703125" style="1" bestFit="1" customWidth="1"/>
    <col min="3592" max="3592" width="6.5703125" style="1" bestFit="1" customWidth="1"/>
    <col min="3593" max="3840" width="9.140625" style="1"/>
    <col min="3841" max="3841" width="5.42578125" style="1" bestFit="1" customWidth="1"/>
    <col min="3842" max="3842" width="82" style="1" bestFit="1" customWidth="1"/>
    <col min="3843" max="3843" width="3.7109375" style="1" bestFit="1" customWidth="1"/>
    <col min="3844" max="3844" width="11.28515625" style="1" bestFit="1" customWidth="1"/>
    <col min="3845" max="3845" width="13.5703125" style="1" bestFit="1" customWidth="1"/>
    <col min="3846" max="3846" width="10.5703125" style="1" bestFit="1" customWidth="1"/>
    <col min="3847" max="3847" width="7.5703125" style="1" bestFit="1" customWidth="1"/>
    <col min="3848" max="3848" width="6.5703125" style="1" bestFit="1" customWidth="1"/>
    <col min="3849" max="4096" width="9.140625" style="1"/>
    <col min="4097" max="4097" width="5.42578125" style="1" bestFit="1" customWidth="1"/>
    <col min="4098" max="4098" width="82" style="1" bestFit="1" customWidth="1"/>
    <col min="4099" max="4099" width="3.7109375" style="1" bestFit="1" customWidth="1"/>
    <col min="4100" max="4100" width="11.28515625" style="1" bestFit="1" customWidth="1"/>
    <col min="4101" max="4101" width="13.5703125" style="1" bestFit="1" customWidth="1"/>
    <col min="4102" max="4102" width="10.5703125" style="1" bestFit="1" customWidth="1"/>
    <col min="4103" max="4103" width="7.5703125" style="1" bestFit="1" customWidth="1"/>
    <col min="4104" max="4104" width="6.5703125" style="1" bestFit="1" customWidth="1"/>
    <col min="4105" max="4352" width="9.140625" style="1"/>
    <col min="4353" max="4353" width="5.42578125" style="1" bestFit="1" customWidth="1"/>
    <col min="4354" max="4354" width="82" style="1" bestFit="1" customWidth="1"/>
    <col min="4355" max="4355" width="3.7109375" style="1" bestFit="1" customWidth="1"/>
    <col min="4356" max="4356" width="11.28515625" style="1" bestFit="1" customWidth="1"/>
    <col min="4357" max="4357" width="13.5703125" style="1" bestFit="1" customWidth="1"/>
    <col min="4358" max="4358" width="10.5703125" style="1" bestFit="1" customWidth="1"/>
    <col min="4359" max="4359" width="7.5703125" style="1" bestFit="1" customWidth="1"/>
    <col min="4360" max="4360" width="6.5703125" style="1" bestFit="1" customWidth="1"/>
    <col min="4361" max="4608" width="9.140625" style="1"/>
    <col min="4609" max="4609" width="5.42578125" style="1" bestFit="1" customWidth="1"/>
    <col min="4610" max="4610" width="82" style="1" bestFit="1" customWidth="1"/>
    <col min="4611" max="4611" width="3.7109375" style="1" bestFit="1" customWidth="1"/>
    <col min="4612" max="4612" width="11.28515625" style="1" bestFit="1" customWidth="1"/>
    <col min="4613" max="4613" width="13.5703125" style="1" bestFit="1" customWidth="1"/>
    <col min="4614" max="4614" width="10.5703125" style="1" bestFit="1" customWidth="1"/>
    <col min="4615" max="4615" width="7.5703125" style="1" bestFit="1" customWidth="1"/>
    <col min="4616" max="4616" width="6.5703125" style="1" bestFit="1" customWidth="1"/>
    <col min="4617" max="4864" width="9.140625" style="1"/>
    <col min="4865" max="4865" width="5.42578125" style="1" bestFit="1" customWidth="1"/>
    <col min="4866" max="4866" width="82" style="1" bestFit="1" customWidth="1"/>
    <col min="4867" max="4867" width="3.7109375" style="1" bestFit="1" customWidth="1"/>
    <col min="4868" max="4868" width="11.28515625" style="1" bestFit="1" customWidth="1"/>
    <col min="4869" max="4869" width="13.5703125" style="1" bestFit="1" customWidth="1"/>
    <col min="4870" max="4870" width="10.5703125" style="1" bestFit="1" customWidth="1"/>
    <col min="4871" max="4871" width="7.5703125" style="1" bestFit="1" customWidth="1"/>
    <col min="4872" max="4872" width="6.5703125" style="1" bestFit="1" customWidth="1"/>
    <col min="4873" max="5120" width="9.140625" style="1"/>
    <col min="5121" max="5121" width="5.42578125" style="1" bestFit="1" customWidth="1"/>
    <col min="5122" max="5122" width="82" style="1" bestFit="1" customWidth="1"/>
    <col min="5123" max="5123" width="3.7109375" style="1" bestFit="1" customWidth="1"/>
    <col min="5124" max="5124" width="11.28515625" style="1" bestFit="1" customWidth="1"/>
    <col min="5125" max="5125" width="13.5703125" style="1" bestFit="1" customWidth="1"/>
    <col min="5126" max="5126" width="10.5703125" style="1" bestFit="1" customWidth="1"/>
    <col min="5127" max="5127" width="7.5703125" style="1" bestFit="1" customWidth="1"/>
    <col min="5128" max="5128" width="6.5703125" style="1" bestFit="1" customWidth="1"/>
    <col min="5129" max="5376" width="9.140625" style="1"/>
    <col min="5377" max="5377" width="5.42578125" style="1" bestFit="1" customWidth="1"/>
    <col min="5378" max="5378" width="82" style="1" bestFit="1" customWidth="1"/>
    <col min="5379" max="5379" width="3.7109375" style="1" bestFit="1" customWidth="1"/>
    <col min="5380" max="5380" width="11.28515625" style="1" bestFit="1" customWidth="1"/>
    <col min="5381" max="5381" width="13.5703125" style="1" bestFit="1" customWidth="1"/>
    <col min="5382" max="5382" width="10.5703125" style="1" bestFit="1" customWidth="1"/>
    <col min="5383" max="5383" width="7.5703125" style="1" bestFit="1" customWidth="1"/>
    <col min="5384" max="5384" width="6.5703125" style="1" bestFit="1" customWidth="1"/>
    <col min="5385" max="5632" width="9.140625" style="1"/>
    <col min="5633" max="5633" width="5.42578125" style="1" bestFit="1" customWidth="1"/>
    <col min="5634" max="5634" width="82" style="1" bestFit="1" customWidth="1"/>
    <col min="5635" max="5635" width="3.7109375" style="1" bestFit="1" customWidth="1"/>
    <col min="5636" max="5636" width="11.28515625" style="1" bestFit="1" customWidth="1"/>
    <col min="5637" max="5637" width="13.5703125" style="1" bestFit="1" customWidth="1"/>
    <col min="5638" max="5638" width="10.5703125" style="1" bestFit="1" customWidth="1"/>
    <col min="5639" max="5639" width="7.5703125" style="1" bestFit="1" customWidth="1"/>
    <col min="5640" max="5640" width="6.5703125" style="1" bestFit="1" customWidth="1"/>
    <col min="5641" max="5888" width="9.140625" style="1"/>
    <col min="5889" max="5889" width="5.42578125" style="1" bestFit="1" customWidth="1"/>
    <col min="5890" max="5890" width="82" style="1" bestFit="1" customWidth="1"/>
    <col min="5891" max="5891" width="3.7109375" style="1" bestFit="1" customWidth="1"/>
    <col min="5892" max="5892" width="11.28515625" style="1" bestFit="1" customWidth="1"/>
    <col min="5893" max="5893" width="13.5703125" style="1" bestFit="1" customWidth="1"/>
    <col min="5894" max="5894" width="10.5703125" style="1" bestFit="1" customWidth="1"/>
    <col min="5895" max="5895" width="7.5703125" style="1" bestFit="1" customWidth="1"/>
    <col min="5896" max="5896" width="6.5703125" style="1" bestFit="1" customWidth="1"/>
    <col min="5897" max="6144" width="9.140625" style="1"/>
    <col min="6145" max="6145" width="5.42578125" style="1" bestFit="1" customWidth="1"/>
    <col min="6146" max="6146" width="82" style="1" bestFit="1" customWidth="1"/>
    <col min="6147" max="6147" width="3.7109375" style="1" bestFit="1" customWidth="1"/>
    <col min="6148" max="6148" width="11.28515625" style="1" bestFit="1" customWidth="1"/>
    <col min="6149" max="6149" width="13.5703125" style="1" bestFit="1" customWidth="1"/>
    <col min="6150" max="6150" width="10.5703125" style="1" bestFit="1" customWidth="1"/>
    <col min="6151" max="6151" width="7.5703125" style="1" bestFit="1" customWidth="1"/>
    <col min="6152" max="6152" width="6.5703125" style="1" bestFit="1" customWidth="1"/>
    <col min="6153" max="6400" width="9.140625" style="1"/>
    <col min="6401" max="6401" width="5.42578125" style="1" bestFit="1" customWidth="1"/>
    <col min="6402" max="6402" width="82" style="1" bestFit="1" customWidth="1"/>
    <col min="6403" max="6403" width="3.7109375" style="1" bestFit="1" customWidth="1"/>
    <col min="6404" max="6404" width="11.28515625" style="1" bestFit="1" customWidth="1"/>
    <col min="6405" max="6405" width="13.5703125" style="1" bestFit="1" customWidth="1"/>
    <col min="6406" max="6406" width="10.5703125" style="1" bestFit="1" customWidth="1"/>
    <col min="6407" max="6407" width="7.5703125" style="1" bestFit="1" customWidth="1"/>
    <col min="6408" max="6408" width="6.5703125" style="1" bestFit="1" customWidth="1"/>
    <col min="6409" max="6656" width="9.140625" style="1"/>
    <col min="6657" max="6657" width="5.42578125" style="1" bestFit="1" customWidth="1"/>
    <col min="6658" max="6658" width="82" style="1" bestFit="1" customWidth="1"/>
    <col min="6659" max="6659" width="3.7109375" style="1" bestFit="1" customWidth="1"/>
    <col min="6660" max="6660" width="11.28515625" style="1" bestFit="1" customWidth="1"/>
    <col min="6661" max="6661" width="13.5703125" style="1" bestFit="1" customWidth="1"/>
    <col min="6662" max="6662" width="10.5703125" style="1" bestFit="1" customWidth="1"/>
    <col min="6663" max="6663" width="7.5703125" style="1" bestFit="1" customWidth="1"/>
    <col min="6664" max="6664" width="6.5703125" style="1" bestFit="1" customWidth="1"/>
    <col min="6665" max="6912" width="9.140625" style="1"/>
    <col min="6913" max="6913" width="5.42578125" style="1" bestFit="1" customWidth="1"/>
    <col min="6914" max="6914" width="82" style="1" bestFit="1" customWidth="1"/>
    <col min="6915" max="6915" width="3.7109375" style="1" bestFit="1" customWidth="1"/>
    <col min="6916" max="6916" width="11.28515625" style="1" bestFit="1" customWidth="1"/>
    <col min="6917" max="6917" width="13.5703125" style="1" bestFit="1" customWidth="1"/>
    <col min="6918" max="6918" width="10.5703125" style="1" bestFit="1" customWidth="1"/>
    <col min="6919" max="6919" width="7.5703125" style="1" bestFit="1" customWidth="1"/>
    <col min="6920" max="6920" width="6.5703125" style="1" bestFit="1" customWidth="1"/>
    <col min="6921" max="7168" width="9.140625" style="1"/>
    <col min="7169" max="7169" width="5.42578125" style="1" bestFit="1" customWidth="1"/>
    <col min="7170" max="7170" width="82" style="1" bestFit="1" customWidth="1"/>
    <col min="7171" max="7171" width="3.7109375" style="1" bestFit="1" customWidth="1"/>
    <col min="7172" max="7172" width="11.28515625" style="1" bestFit="1" customWidth="1"/>
    <col min="7173" max="7173" width="13.5703125" style="1" bestFit="1" customWidth="1"/>
    <col min="7174" max="7174" width="10.5703125" style="1" bestFit="1" customWidth="1"/>
    <col min="7175" max="7175" width="7.5703125" style="1" bestFit="1" customWidth="1"/>
    <col min="7176" max="7176" width="6.5703125" style="1" bestFit="1" customWidth="1"/>
    <col min="7177" max="7424" width="9.140625" style="1"/>
    <col min="7425" max="7425" width="5.42578125" style="1" bestFit="1" customWidth="1"/>
    <col min="7426" max="7426" width="82" style="1" bestFit="1" customWidth="1"/>
    <col min="7427" max="7427" width="3.7109375" style="1" bestFit="1" customWidth="1"/>
    <col min="7428" max="7428" width="11.28515625" style="1" bestFit="1" customWidth="1"/>
    <col min="7429" max="7429" width="13.5703125" style="1" bestFit="1" customWidth="1"/>
    <col min="7430" max="7430" width="10.5703125" style="1" bestFit="1" customWidth="1"/>
    <col min="7431" max="7431" width="7.5703125" style="1" bestFit="1" customWidth="1"/>
    <col min="7432" max="7432" width="6.5703125" style="1" bestFit="1" customWidth="1"/>
    <col min="7433" max="7680" width="9.140625" style="1"/>
    <col min="7681" max="7681" width="5.42578125" style="1" bestFit="1" customWidth="1"/>
    <col min="7682" max="7682" width="82" style="1" bestFit="1" customWidth="1"/>
    <col min="7683" max="7683" width="3.7109375" style="1" bestFit="1" customWidth="1"/>
    <col min="7684" max="7684" width="11.28515625" style="1" bestFit="1" customWidth="1"/>
    <col min="7685" max="7685" width="13.5703125" style="1" bestFit="1" customWidth="1"/>
    <col min="7686" max="7686" width="10.5703125" style="1" bestFit="1" customWidth="1"/>
    <col min="7687" max="7687" width="7.5703125" style="1" bestFit="1" customWidth="1"/>
    <col min="7688" max="7688" width="6.5703125" style="1" bestFit="1" customWidth="1"/>
    <col min="7689" max="7936" width="9.140625" style="1"/>
    <col min="7937" max="7937" width="5.42578125" style="1" bestFit="1" customWidth="1"/>
    <col min="7938" max="7938" width="82" style="1" bestFit="1" customWidth="1"/>
    <col min="7939" max="7939" width="3.7109375" style="1" bestFit="1" customWidth="1"/>
    <col min="7940" max="7940" width="11.28515625" style="1" bestFit="1" customWidth="1"/>
    <col min="7941" max="7941" width="13.5703125" style="1" bestFit="1" customWidth="1"/>
    <col min="7942" max="7942" width="10.5703125" style="1" bestFit="1" customWidth="1"/>
    <col min="7943" max="7943" width="7.5703125" style="1" bestFit="1" customWidth="1"/>
    <col min="7944" max="7944" width="6.5703125" style="1" bestFit="1" customWidth="1"/>
    <col min="7945" max="8192" width="9.140625" style="1"/>
    <col min="8193" max="8193" width="5.42578125" style="1" bestFit="1" customWidth="1"/>
    <col min="8194" max="8194" width="82" style="1" bestFit="1" customWidth="1"/>
    <col min="8195" max="8195" width="3.7109375" style="1" bestFit="1" customWidth="1"/>
    <col min="8196" max="8196" width="11.28515625" style="1" bestFit="1" customWidth="1"/>
    <col min="8197" max="8197" width="13.5703125" style="1" bestFit="1" customWidth="1"/>
    <col min="8198" max="8198" width="10.5703125" style="1" bestFit="1" customWidth="1"/>
    <col min="8199" max="8199" width="7.5703125" style="1" bestFit="1" customWidth="1"/>
    <col min="8200" max="8200" width="6.5703125" style="1" bestFit="1" customWidth="1"/>
    <col min="8201" max="8448" width="9.140625" style="1"/>
    <col min="8449" max="8449" width="5.42578125" style="1" bestFit="1" customWidth="1"/>
    <col min="8450" max="8450" width="82" style="1" bestFit="1" customWidth="1"/>
    <col min="8451" max="8451" width="3.7109375" style="1" bestFit="1" customWidth="1"/>
    <col min="8452" max="8452" width="11.28515625" style="1" bestFit="1" customWidth="1"/>
    <col min="8453" max="8453" width="13.5703125" style="1" bestFit="1" customWidth="1"/>
    <col min="8454" max="8454" width="10.5703125" style="1" bestFit="1" customWidth="1"/>
    <col min="8455" max="8455" width="7.5703125" style="1" bestFit="1" customWidth="1"/>
    <col min="8456" max="8456" width="6.5703125" style="1" bestFit="1" customWidth="1"/>
    <col min="8457" max="8704" width="9.140625" style="1"/>
    <col min="8705" max="8705" width="5.42578125" style="1" bestFit="1" customWidth="1"/>
    <col min="8706" max="8706" width="82" style="1" bestFit="1" customWidth="1"/>
    <col min="8707" max="8707" width="3.7109375" style="1" bestFit="1" customWidth="1"/>
    <col min="8708" max="8708" width="11.28515625" style="1" bestFit="1" customWidth="1"/>
    <col min="8709" max="8709" width="13.5703125" style="1" bestFit="1" customWidth="1"/>
    <col min="8710" max="8710" width="10.5703125" style="1" bestFit="1" customWidth="1"/>
    <col min="8711" max="8711" width="7.5703125" style="1" bestFit="1" customWidth="1"/>
    <col min="8712" max="8712" width="6.5703125" style="1" bestFit="1" customWidth="1"/>
    <col min="8713" max="8960" width="9.140625" style="1"/>
    <col min="8961" max="8961" width="5.42578125" style="1" bestFit="1" customWidth="1"/>
    <col min="8962" max="8962" width="82" style="1" bestFit="1" customWidth="1"/>
    <col min="8963" max="8963" width="3.7109375" style="1" bestFit="1" customWidth="1"/>
    <col min="8964" max="8964" width="11.28515625" style="1" bestFit="1" customWidth="1"/>
    <col min="8965" max="8965" width="13.5703125" style="1" bestFit="1" customWidth="1"/>
    <col min="8966" max="8966" width="10.5703125" style="1" bestFit="1" customWidth="1"/>
    <col min="8967" max="8967" width="7.5703125" style="1" bestFit="1" customWidth="1"/>
    <col min="8968" max="8968" width="6.5703125" style="1" bestFit="1" customWidth="1"/>
    <col min="8969" max="9216" width="9.140625" style="1"/>
    <col min="9217" max="9217" width="5.42578125" style="1" bestFit="1" customWidth="1"/>
    <col min="9218" max="9218" width="82" style="1" bestFit="1" customWidth="1"/>
    <col min="9219" max="9219" width="3.7109375" style="1" bestFit="1" customWidth="1"/>
    <col min="9220" max="9220" width="11.28515625" style="1" bestFit="1" customWidth="1"/>
    <col min="9221" max="9221" width="13.5703125" style="1" bestFit="1" customWidth="1"/>
    <col min="9222" max="9222" width="10.5703125" style="1" bestFit="1" customWidth="1"/>
    <col min="9223" max="9223" width="7.5703125" style="1" bestFit="1" customWidth="1"/>
    <col min="9224" max="9224" width="6.5703125" style="1" bestFit="1" customWidth="1"/>
    <col min="9225" max="9472" width="9.140625" style="1"/>
    <col min="9473" max="9473" width="5.42578125" style="1" bestFit="1" customWidth="1"/>
    <col min="9474" max="9474" width="82" style="1" bestFit="1" customWidth="1"/>
    <col min="9475" max="9475" width="3.7109375" style="1" bestFit="1" customWidth="1"/>
    <col min="9476" max="9476" width="11.28515625" style="1" bestFit="1" customWidth="1"/>
    <col min="9477" max="9477" width="13.5703125" style="1" bestFit="1" customWidth="1"/>
    <col min="9478" max="9478" width="10.5703125" style="1" bestFit="1" customWidth="1"/>
    <col min="9479" max="9479" width="7.5703125" style="1" bestFit="1" customWidth="1"/>
    <col min="9480" max="9480" width="6.5703125" style="1" bestFit="1" customWidth="1"/>
    <col min="9481" max="9728" width="9.140625" style="1"/>
    <col min="9729" max="9729" width="5.42578125" style="1" bestFit="1" customWidth="1"/>
    <col min="9730" max="9730" width="82" style="1" bestFit="1" customWidth="1"/>
    <col min="9731" max="9731" width="3.7109375" style="1" bestFit="1" customWidth="1"/>
    <col min="9732" max="9732" width="11.28515625" style="1" bestFit="1" customWidth="1"/>
    <col min="9733" max="9733" width="13.5703125" style="1" bestFit="1" customWidth="1"/>
    <col min="9734" max="9734" width="10.5703125" style="1" bestFit="1" customWidth="1"/>
    <col min="9735" max="9735" width="7.5703125" style="1" bestFit="1" customWidth="1"/>
    <col min="9736" max="9736" width="6.5703125" style="1" bestFit="1" customWidth="1"/>
    <col min="9737" max="9984" width="9.140625" style="1"/>
    <col min="9985" max="9985" width="5.42578125" style="1" bestFit="1" customWidth="1"/>
    <col min="9986" max="9986" width="82" style="1" bestFit="1" customWidth="1"/>
    <col min="9987" max="9987" width="3.7109375" style="1" bestFit="1" customWidth="1"/>
    <col min="9988" max="9988" width="11.28515625" style="1" bestFit="1" customWidth="1"/>
    <col min="9989" max="9989" width="13.5703125" style="1" bestFit="1" customWidth="1"/>
    <col min="9990" max="9990" width="10.5703125" style="1" bestFit="1" customWidth="1"/>
    <col min="9991" max="9991" width="7.5703125" style="1" bestFit="1" customWidth="1"/>
    <col min="9992" max="9992" width="6.5703125" style="1" bestFit="1" customWidth="1"/>
    <col min="9993" max="10240" width="9.140625" style="1"/>
    <col min="10241" max="10241" width="5.42578125" style="1" bestFit="1" customWidth="1"/>
    <col min="10242" max="10242" width="82" style="1" bestFit="1" customWidth="1"/>
    <col min="10243" max="10243" width="3.7109375" style="1" bestFit="1" customWidth="1"/>
    <col min="10244" max="10244" width="11.28515625" style="1" bestFit="1" customWidth="1"/>
    <col min="10245" max="10245" width="13.5703125" style="1" bestFit="1" customWidth="1"/>
    <col min="10246" max="10246" width="10.5703125" style="1" bestFit="1" customWidth="1"/>
    <col min="10247" max="10247" width="7.5703125" style="1" bestFit="1" customWidth="1"/>
    <col min="10248" max="10248" width="6.5703125" style="1" bestFit="1" customWidth="1"/>
    <col min="10249" max="10496" width="9.140625" style="1"/>
    <col min="10497" max="10497" width="5.42578125" style="1" bestFit="1" customWidth="1"/>
    <col min="10498" max="10498" width="82" style="1" bestFit="1" customWidth="1"/>
    <col min="10499" max="10499" width="3.7109375" style="1" bestFit="1" customWidth="1"/>
    <col min="10500" max="10500" width="11.28515625" style="1" bestFit="1" customWidth="1"/>
    <col min="10501" max="10501" width="13.5703125" style="1" bestFit="1" customWidth="1"/>
    <col min="10502" max="10502" width="10.5703125" style="1" bestFit="1" customWidth="1"/>
    <col min="10503" max="10503" width="7.5703125" style="1" bestFit="1" customWidth="1"/>
    <col min="10504" max="10504" width="6.5703125" style="1" bestFit="1" customWidth="1"/>
    <col min="10505" max="10752" width="9.140625" style="1"/>
    <col min="10753" max="10753" width="5.42578125" style="1" bestFit="1" customWidth="1"/>
    <col min="10754" max="10754" width="82" style="1" bestFit="1" customWidth="1"/>
    <col min="10755" max="10755" width="3.7109375" style="1" bestFit="1" customWidth="1"/>
    <col min="10756" max="10756" width="11.28515625" style="1" bestFit="1" customWidth="1"/>
    <col min="10757" max="10757" width="13.5703125" style="1" bestFit="1" customWidth="1"/>
    <col min="10758" max="10758" width="10.5703125" style="1" bestFit="1" customWidth="1"/>
    <col min="10759" max="10759" width="7.5703125" style="1" bestFit="1" customWidth="1"/>
    <col min="10760" max="10760" width="6.5703125" style="1" bestFit="1" customWidth="1"/>
    <col min="10761" max="11008" width="9.140625" style="1"/>
    <col min="11009" max="11009" width="5.42578125" style="1" bestFit="1" customWidth="1"/>
    <col min="11010" max="11010" width="82" style="1" bestFit="1" customWidth="1"/>
    <col min="11011" max="11011" width="3.7109375" style="1" bestFit="1" customWidth="1"/>
    <col min="11012" max="11012" width="11.28515625" style="1" bestFit="1" customWidth="1"/>
    <col min="11013" max="11013" width="13.5703125" style="1" bestFit="1" customWidth="1"/>
    <col min="11014" max="11014" width="10.5703125" style="1" bestFit="1" customWidth="1"/>
    <col min="11015" max="11015" width="7.5703125" style="1" bestFit="1" customWidth="1"/>
    <col min="11016" max="11016" width="6.5703125" style="1" bestFit="1" customWidth="1"/>
    <col min="11017" max="11264" width="9.140625" style="1"/>
    <col min="11265" max="11265" width="5.42578125" style="1" bestFit="1" customWidth="1"/>
    <col min="11266" max="11266" width="82" style="1" bestFit="1" customWidth="1"/>
    <col min="11267" max="11267" width="3.7109375" style="1" bestFit="1" customWidth="1"/>
    <col min="11268" max="11268" width="11.28515625" style="1" bestFit="1" customWidth="1"/>
    <col min="11269" max="11269" width="13.5703125" style="1" bestFit="1" customWidth="1"/>
    <col min="11270" max="11270" width="10.5703125" style="1" bestFit="1" customWidth="1"/>
    <col min="11271" max="11271" width="7.5703125" style="1" bestFit="1" customWidth="1"/>
    <col min="11272" max="11272" width="6.5703125" style="1" bestFit="1" customWidth="1"/>
    <col min="11273" max="11520" width="9.140625" style="1"/>
    <col min="11521" max="11521" width="5.42578125" style="1" bestFit="1" customWidth="1"/>
    <col min="11522" max="11522" width="82" style="1" bestFit="1" customWidth="1"/>
    <col min="11523" max="11523" width="3.7109375" style="1" bestFit="1" customWidth="1"/>
    <col min="11524" max="11524" width="11.28515625" style="1" bestFit="1" customWidth="1"/>
    <col min="11525" max="11525" width="13.5703125" style="1" bestFit="1" customWidth="1"/>
    <col min="11526" max="11526" width="10.5703125" style="1" bestFit="1" customWidth="1"/>
    <col min="11527" max="11527" width="7.5703125" style="1" bestFit="1" customWidth="1"/>
    <col min="11528" max="11528" width="6.5703125" style="1" bestFit="1" customWidth="1"/>
    <col min="11529" max="11776" width="9.140625" style="1"/>
    <col min="11777" max="11777" width="5.42578125" style="1" bestFit="1" customWidth="1"/>
    <col min="11778" max="11778" width="82" style="1" bestFit="1" customWidth="1"/>
    <col min="11779" max="11779" width="3.7109375" style="1" bestFit="1" customWidth="1"/>
    <col min="11780" max="11780" width="11.28515625" style="1" bestFit="1" customWidth="1"/>
    <col min="11781" max="11781" width="13.5703125" style="1" bestFit="1" customWidth="1"/>
    <col min="11782" max="11782" width="10.5703125" style="1" bestFit="1" customWidth="1"/>
    <col min="11783" max="11783" width="7.5703125" style="1" bestFit="1" customWidth="1"/>
    <col min="11784" max="11784" width="6.5703125" style="1" bestFit="1" customWidth="1"/>
    <col min="11785" max="12032" width="9.140625" style="1"/>
    <col min="12033" max="12033" width="5.42578125" style="1" bestFit="1" customWidth="1"/>
    <col min="12034" max="12034" width="82" style="1" bestFit="1" customWidth="1"/>
    <col min="12035" max="12035" width="3.7109375" style="1" bestFit="1" customWidth="1"/>
    <col min="12036" max="12036" width="11.28515625" style="1" bestFit="1" customWidth="1"/>
    <col min="12037" max="12037" width="13.5703125" style="1" bestFit="1" customWidth="1"/>
    <col min="12038" max="12038" width="10.5703125" style="1" bestFit="1" customWidth="1"/>
    <col min="12039" max="12039" width="7.5703125" style="1" bestFit="1" customWidth="1"/>
    <col min="12040" max="12040" width="6.5703125" style="1" bestFit="1" customWidth="1"/>
    <col min="12041" max="12288" width="9.140625" style="1"/>
    <col min="12289" max="12289" width="5.42578125" style="1" bestFit="1" customWidth="1"/>
    <col min="12290" max="12290" width="82" style="1" bestFit="1" customWidth="1"/>
    <col min="12291" max="12291" width="3.7109375" style="1" bestFit="1" customWidth="1"/>
    <col min="12292" max="12292" width="11.28515625" style="1" bestFit="1" customWidth="1"/>
    <col min="12293" max="12293" width="13.5703125" style="1" bestFit="1" customWidth="1"/>
    <col min="12294" max="12294" width="10.5703125" style="1" bestFit="1" customWidth="1"/>
    <col min="12295" max="12295" width="7.5703125" style="1" bestFit="1" customWidth="1"/>
    <col min="12296" max="12296" width="6.5703125" style="1" bestFit="1" customWidth="1"/>
    <col min="12297" max="12544" width="9.140625" style="1"/>
    <col min="12545" max="12545" width="5.42578125" style="1" bestFit="1" customWidth="1"/>
    <col min="12546" max="12546" width="82" style="1" bestFit="1" customWidth="1"/>
    <col min="12547" max="12547" width="3.7109375" style="1" bestFit="1" customWidth="1"/>
    <col min="12548" max="12548" width="11.28515625" style="1" bestFit="1" customWidth="1"/>
    <col min="12549" max="12549" width="13.5703125" style="1" bestFit="1" customWidth="1"/>
    <col min="12550" max="12550" width="10.5703125" style="1" bestFit="1" customWidth="1"/>
    <col min="12551" max="12551" width="7.5703125" style="1" bestFit="1" customWidth="1"/>
    <col min="12552" max="12552" width="6.5703125" style="1" bestFit="1" customWidth="1"/>
    <col min="12553" max="12800" width="9.140625" style="1"/>
    <col min="12801" max="12801" width="5.42578125" style="1" bestFit="1" customWidth="1"/>
    <col min="12802" max="12802" width="82" style="1" bestFit="1" customWidth="1"/>
    <col min="12803" max="12803" width="3.7109375" style="1" bestFit="1" customWidth="1"/>
    <col min="12804" max="12804" width="11.28515625" style="1" bestFit="1" customWidth="1"/>
    <col min="12805" max="12805" width="13.5703125" style="1" bestFit="1" customWidth="1"/>
    <col min="12806" max="12806" width="10.5703125" style="1" bestFit="1" customWidth="1"/>
    <col min="12807" max="12807" width="7.5703125" style="1" bestFit="1" customWidth="1"/>
    <col min="12808" max="12808" width="6.5703125" style="1" bestFit="1" customWidth="1"/>
    <col min="12809" max="13056" width="9.140625" style="1"/>
    <col min="13057" max="13057" width="5.42578125" style="1" bestFit="1" customWidth="1"/>
    <col min="13058" max="13058" width="82" style="1" bestFit="1" customWidth="1"/>
    <col min="13059" max="13059" width="3.7109375" style="1" bestFit="1" customWidth="1"/>
    <col min="13060" max="13060" width="11.28515625" style="1" bestFit="1" customWidth="1"/>
    <col min="13061" max="13061" width="13.5703125" style="1" bestFit="1" customWidth="1"/>
    <col min="13062" max="13062" width="10.5703125" style="1" bestFit="1" customWidth="1"/>
    <col min="13063" max="13063" width="7.5703125" style="1" bestFit="1" customWidth="1"/>
    <col min="13064" max="13064" width="6.5703125" style="1" bestFit="1" customWidth="1"/>
    <col min="13065" max="13312" width="9.140625" style="1"/>
    <col min="13313" max="13313" width="5.42578125" style="1" bestFit="1" customWidth="1"/>
    <col min="13314" max="13314" width="82" style="1" bestFit="1" customWidth="1"/>
    <col min="13315" max="13315" width="3.7109375" style="1" bestFit="1" customWidth="1"/>
    <col min="13316" max="13316" width="11.28515625" style="1" bestFit="1" customWidth="1"/>
    <col min="13317" max="13317" width="13.5703125" style="1" bestFit="1" customWidth="1"/>
    <col min="13318" max="13318" width="10.5703125" style="1" bestFit="1" customWidth="1"/>
    <col min="13319" max="13319" width="7.5703125" style="1" bestFit="1" customWidth="1"/>
    <col min="13320" max="13320" width="6.5703125" style="1" bestFit="1" customWidth="1"/>
    <col min="13321" max="13568" width="9.140625" style="1"/>
    <col min="13569" max="13569" width="5.42578125" style="1" bestFit="1" customWidth="1"/>
    <col min="13570" max="13570" width="82" style="1" bestFit="1" customWidth="1"/>
    <col min="13571" max="13571" width="3.7109375" style="1" bestFit="1" customWidth="1"/>
    <col min="13572" max="13572" width="11.28515625" style="1" bestFit="1" customWidth="1"/>
    <col min="13573" max="13573" width="13.5703125" style="1" bestFit="1" customWidth="1"/>
    <col min="13574" max="13574" width="10.5703125" style="1" bestFit="1" customWidth="1"/>
    <col min="13575" max="13575" width="7.5703125" style="1" bestFit="1" customWidth="1"/>
    <col min="13576" max="13576" width="6.5703125" style="1" bestFit="1" customWidth="1"/>
    <col min="13577" max="13824" width="9.140625" style="1"/>
    <col min="13825" max="13825" width="5.42578125" style="1" bestFit="1" customWidth="1"/>
    <col min="13826" max="13826" width="82" style="1" bestFit="1" customWidth="1"/>
    <col min="13827" max="13827" width="3.7109375" style="1" bestFit="1" customWidth="1"/>
    <col min="13828" max="13828" width="11.28515625" style="1" bestFit="1" customWidth="1"/>
    <col min="13829" max="13829" width="13.5703125" style="1" bestFit="1" customWidth="1"/>
    <col min="13830" max="13830" width="10.5703125" style="1" bestFit="1" customWidth="1"/>
    <col min="13831" max="13831" width="7.5703125" style="1" bestFit="1" customWidth="1"/>
    <col min="13832" max="13832" width="6.5703125" style="1" bestFit="1" customWidth="1"/>
    <col min="13833" max="14080" width="9.140625" style="1"/>
    <col min="14081" max="14081" width="5.42578125" style="1" bestFit="1" customWidth="1"/>
    <col min="14082" max="14082" width="82" style="1" bestFit="1" customWidth="1"/>
    <col min="14083" max="14083" width="3.7109375" style="1" bestFit="1" customWidth="1"/>
    <col min="14084" max="14084" width="11.28515625" style="1" bestFit="1" customWidth="1"/>
    <col min="14085" max="14085" width="13.5703125" style="1" bestFit="1" customWidth="1"/>
    <col min="14086" max="14086" width="10.5703125" style="1" bestFit="1" customWidth="1"/>
    <col min="14087" max="14087" width="7.5703125" style="1" bestFit="1" customWidth="1"/>
    <col min="14088" max="14088" width="6.5703125" style="1" bestFit="1" customWidth="1"/>
    <col min="14089" max="14336" width="9.140625" style="1"/>
    <col min="14337" max="14337" width="5.42578125" style="1" bestFit="1" customWidth="1"/>
    <col min="14338" max="14338" width="82" style="1" bestFit="1" customWidth="1"/>
    <col min="14339" max="14339" width="3.7109375" style="1" bestFit="1" customWidth="1"/>
    <col min="14340" max="14340" width="11.28515625" style="1" bestFit="1" customWidth="1"/>
    <col min="14341" max="14341" width="13.5703125" style="1" bestFit="1" customWidth="1"/>
    <col min="14342" max="14342" width="10.5703125" style="1" bestFit="1" customWidth="1"/>
    <col min="14343" max="14343" width="7.5703125" style="1" bestFit="1" customWidth="1"/>
    <col min="14344" max="14344" width="6.5703125" style="1" bestFit="1" customWidth="1"/>
    <col min="14345" max="14592" width="9.140625" style="1"/>
    <col min="14593" max="14593" width="5.42578125" style="1" bestFit="1" customWidth="1"/>
    <col min="14594" max="14594" width="82" style="1" bestFit="1" customWidth="1"/>
    <col min="14595" max="14595" width="3.7109375" style="1" bestFit="1" customWidth="1"/>
    <col min="14596" max="14596" width="11.28515625" style="1" bestFit="1" customWidth="1"/>
    <col min="14597" max="14597" width="13.5703125" style="1" bestFit="1" customWidth="1"/>
    <col min="14598" max="14598" width="10.5703125" style="1" bestFit="1" customWidth="1"/>
    <col min="14599" max="14599" width="7.5703125" style="1" bestFit="1" customWidth="1"/>
    <col min="14600" max="14600" width="6.5703125" style="1" bestFit="1" customWidth="1"/>
    <col min="14601" max="14848" width="9.140625" style="1"/>
    <col min="14849" max="14849" width="5.42578125" style="1" bestFit="1" customWidth="1"/>
    <col min="14850" max="14850" width="82" style="1" bestFit="1" customWidth="1"/>
    <col min="14851" max="14851" width="3.7109375" style="1" bestFit="1" customWidth="1"/>
    <col min="14852" max="14852" width="11.28515625" style="1" bestFit="1" customWidth="1"/>
    <col min="14853" max="14853" width="13.5703125" style="1" bestFit="1" customWidth="1"/>
    <col min="14854" max="14854" width="10.5703125" style="1" bestFit="1" customWidth="1"/>
    <col min="14855" max="14855" width="7.5703125" style="1" bestFit="1" customWidth="1"/>
    <col min="14856" max="14856" width="6.5703125" style="1" bestFit="1" customWidth="1"/>
    <col min="14857" max="15104" width="9.140625" style="1"/>
    <col min="15105" max="15105" width="5.42578125" style="1" bestFit="1" customWidth="1"/>
    <col min="15106" max="15106" width="82" style="1" bestFit="1" customWidth="1"/>
    <col min="15107" max="15107" width="3.7109375" style="1" bestFit="1" customWidth="1"/>
    <col min="15108" max="15108" width="11.28515625" style="1" bestFit="1" customWidth="1"/>
    <col min="15109" max="15109" width="13.5703125" style="1" bestFit="1" customWidth="1"/>
    <col min="15110" max="15110" width="10.5703125" style="1" bestFit="1" customWidth="1"/>
    <col min="15111" max="15111" width="7.5703125" style="1" bestFit="1" customWidth="1"/>
    <col min="15112" max="15112" width="6.5703125" style="1" bestFit="1" customWidth="1"/>
    <col min="15113" max="15360" width="9.140625" style="1"/>
    <col min="15361" max="15361" width="5.42578125" style="1" bestFit="1" customWidth="1"/>
    <col min="15362" max="15362" width="82" style="1" bestFit="1" customWidth="1"/>
    <col min="15363" max="15363" width="3.7109375" style="1" bestFit="1" customWidth="1"/>
    <col min="15364" max="15364" width="11.28515625" style="1" bestFit="1" customWidth="1"/>
    <col min="15365" max="15365" width="13.5703125" style="1" bestFit="1" customWidth="1"/>
    <col min="15366" max="15366" width="10.5703125" style="1" bestFit="1" customWidth="1"/>
    <col min="15367" max="15367" width="7.5703125" style="1" bestFit="1" customWidth="1"/>
    <col min="15368" max="15368" width="6.5703125" style="1" bestFit="1" customWidth="1"/>
    <col min="15369" max="15616" width="9.140625" style="1"/>
    <col min="15617" max="15617" width="5.42578125" style="1" bestFit="1" customWidth="1"/>
    <col min="15618" max="15618" width="82" style="1" bestFit="1" customWidth="1"/>
    <col min="15619" max="15619" width="3.7109375" style="1" bestFit="1" customWidth="1"/>
    <col min="15620" max="15620" width="11.28515625" style="1" bestFit="1" customWidth="1"/>
    <col min="15621" max="15621" width="13.5703125" style="1" bestFit="1" customWidth="1"/>
    <col min="15622" max="15622" width="10.5703125" style="1" bestFit="1" customWidth="1"/>
    <col min="15623" max="15623" width="7.5703125" style="1" bestFit="1" customWidth="1"/>
    <col min="15624" max="15624" width="6.5703125" style="1" bestFit="1" customWidth="1"/>
    <col min="15625" max="15872" width="9.140625" style="1"/>
    <col min="15873" max="15873" width="5.42578125" style="1" bestFit="1" customWidth="1"/>
    <col min="15874" max="15874" width="82" style="1" bestFit="1" customWidth="1"/>
    <col min="15875" max="15875" width="3.7109375" style="1" bestFit="1" customWidth="1"/>
    <col min="15876" max="15876" width="11.28515625" style="1" bestFit="1" customWidth="1"/>
    <col min="15877" max="15877" width="13.5703125" style="1" bestFit="1" customWidth="1"/>
    <col min="15878" max="15878" width="10.5703125" style="1" bestFit="1" customWidth="1"/>
    <col min="15879" max="15879" width="7.5703125" style="1" bestFit="1" customWidth="1"/>
    <col min="15880" max="15880" width="6.5703125" style="1" bestFit="1" customWidth="1"/>
    <col min="15881" max="16128" width="9.140625" style="1"/>
    <col min="16129" max="16129" width="5.42578125" style="1" bestFit="1" customWidth="1"/>
    <col min="16130" max="16130" width="82" style="1" bestFit="1" customWidth="1"/>
    <col min="16131" max="16131" width="3.7109375" style="1" bestFit="1" customWidth="1"/>
    <col min="16132" max="16132" width="11.28515625" style="1" bestFit="1" customWidth="1"/>
    <col min="16133" max="16133" width="13.5703125" style="1" bestFit="1" customWidth="1"/>
    <col min="16134" max="16134" width="10.5703125" style="1" bestFit="1" customWidth="1"/>
    <col min="16135" max="16135" width="7.5703125" style="1" bestFit="1" customWidth="1"/>
    <col min="16136" max="16136" width="6.5703125" style="1" bestFit="1" customWidth="1"/>
    <col min="16137" max="16384" width="9.140625" style="1"/>
  </cols>
  <sheetData>
    <row r="1" spans="1:9">
      <c r="A1" s="3" t="s">
        <v>0</v>
      </c>
      <c r="B1" s="390" t="s">
        <v>77</v>
      </c>
      <c r="C1" s="390"/>
      <c r="D1" s="390"/>
      <c r="E1" s="390"/>
    </row>
    <row r="2" spans="1:9" ht="13.5" thickBot="1"/>
    <row r="3" spans="1:9" s="16" customFormat="1" ht="15">
      <c r="B3" s="23" t="s">
        <v>2709</v>
      </c>
      <c r="C3" s="391"/>
      <c r="D3" s="394"/>
      <c r="F3" s="17"/>
      <c r="G3" s="17"/>
      <c r="H3" s="17"/>
    </row>
    <row r="4" spans="1:9" s="16" customFormat="1" ht="30">
      <c r="B4" s="81" t="s">
        <v>2710</v>
      </c>
      <c r="C4" s="392"/>
      <c r="D4" s="395"/>
      <c r="F4" s="17"/>
      <c r="G4" s="17"/>
      <c r="H4" s="17"/>
    </row>
    <row r="5" spans="1:9" s="16" customFormat="1" ht="15">
      <c r="B5" s="81" t="s">
        <v>1081</v>
      </c>
      <c r="C5" s="392"/>
      <c r="D5" s="395"/>
      <c r="F5" s="17"/>
      <c r="G5" s="17"/>
      <c r="H5" s="17"/>
    </row>
    <row r="6" spans="1:9" s="16" customFormat="1" ht="15">
      <c r="B6" s="81" t="s">
        <v>2700</v>
      </c>
      <c r="C6" s="392"/>
      <c r="D6" s="395"/>
      <c r="F6" s="17"/>
      <c r="G6" s="17"/>
      <c r="H6" s="17"/>
    </row>
    <row r="7" spans="1:9" s="16" customFormat="1" ht="15.75" thickBot="1">
      <c r="B7" s="25" t="s">
        <v>2711</v>
      </c>
      <c r="C7" s="393"/>
      <c r="D7" s="396"/>
      <c r="F7" s="17"/>
      <c r="G7" s="17"/>
      <c r="H7" s="17"/>
    </row>
    <row r="8" spans="1:9" s="16" customFormat="1">
      <c r="C8" s="19" t="s">
        <v>1079</v>
      </c>
      <c r="D8" s="19" t="s">
        <v>1078</v>
      </c>
      <c r="F8" s="17"/>
      <c r="G8" s="17"/>
      <c r="H8" s="17"/>
    </row>
    <row r="11" spans="1:9">
      <c r="B11" s="1" t="s">
        <v>101</v>
      </c>
    </row>
    <row r="13" spans="1:9">
      <c r="B13" s="6" t="s">
        <v>102</v>
      </c>
      <c r="C13" s="7" t="s">
        <v>103</v>
      </c>
      <c r="D13" s="6" t="s">
        <v>135</v>
      </c>
      <c r="E13" s="6" t="s">
        <v>105</v>
      </c>
      <c r="F13" s="8" t="s">
        <v>106</v>
      </c>
      <c r="G13" s="8" t="s">
        <v>107</v>
      </c>
      <c r="H13" s="8" t="s">
        <v>108</v>
      </c>
      <c r="I13" s="2" t="s">
        <v>136</v>
      </c>
    </row>
    <row r="14" spans="1:9">
      <c r="B14" s="2" t="s">
        <v>504</v>
      </c>
    </row>
    <row r="15" spans="1:9">
      <c r="B15" s="1" t="s">
        <v>79</v>
      </c>
      <c r="C15" s="5" t="s">
        <v>138</v>
      </c>
      <c r="D15" s="1" t="s">
        <v>505</v>
      </c>
      <c r="E15" s="1" t="s">
        <v>506</v>
      </c>
      <c r="F15" s="4">
        <v>5568000</v>
      </c>
      <c r="G15" s="4">
        <v>3233.89</v>
      </c>
      <c r="H15" s="4">
        <v>97.38</v>
      </c>
    </row>
    <row r="16" spans="1:9">
      <c r="B16" s="2" t="s">
        <v>216</v>
      </c>
      <c r="C16" s="9"/>
      <c r="D16" s="2"/>
      <c r="E16" s="2"/>
      <c r="F16" s="10"/>
      <c r="G16" s="10">
        <f>SUM(G14:G15)</f>
        <v>3233.89</v>
      </c>
      <c r="H16" s="10">
        <f>SUM(H14:H15)</f>
        <v>97.38</v>
      </c>
    </row>
    <row r="17" spans="2:8">
      <c r="B17" s="2" t="s">
        <v>217</v>
      </c>
      <c r="C17" s="9"/>
      <c r="D17" s="2"/>
      <c r="E17" s="2"/>
      <c r="F17" s="10"/>
      <c r="G17" s="10">
        <v>90.48</v>
      </c>
      <c r="H17" s="10">
        <v>2.72</v>
      </c>
    </row>
    <row r="18" spans="2:8">
      <c r="B18" s="2" t="s">
        <v>125</v>
      </c>
      <c r="C18" s="9"/>
      <c r="D18" s="2"/>
      <c r="E18" s="2"/>
      <c r="F18" s="10"/>
      <c r="G18" s="10">
        <v>3324.37</v>
      </c>
      <c r="H18" s="10">
        <v>100.1</v>
      </c>
    </row>
    <row r="19" spans="2:8">
      <c r="B19" s="2" t="s">
        <v>126</v>
      </c>
      <c r="C19" s="9"/>
      <c r="D19" s="2"/>
      <c r="E19" s="2"/>
      <c r="F19" s="10"/>
      <c r="G19" s="10">
        <v>-3.6267464799998237</v>
      </c>
      <c r="H19" s="10">
        <v>-9.9999999999994316E-2</v>
      </c>
    </row>
    <row r="20" spans="2:8">
      <c r="B20" s="2" t="s">
        <v>127</v>
      </c>
      <c r="C20" s="9"/>
      <c r="D20" s="2"/>
      <c r="E20" s="2"/>
      <c r="F20" s="10"/>
      <c r="G20" s="10">
        <v>3320.7432535200001</v>
      </c>
      <c r="H20" s="10">
        <v>100</v>
      </c>
    </row>
    <row r="21" spans="2:8">
      <c r="B21" s="1" t="s">
        <v>128</v>
      </c>
    </row>
    <row r="22" spans="2:8">
      <c r="B22" s="1" t="s">
        <v>129</v>
      </c>
    </row>
    <row r="23" spans="2:8">
      <c r="B23" s="1" t="s">
        <v>130</v>
      </c>
      <c r="C23" s="13">
        <v>44895</v>
      </c>
    </row>
    <row r="24" spans="2:8" ht="25.5">
      <c r="B24" s="11" t="s">
        <v>131</v>
      </c>
      <c r="C24" s="5" t="s">
        <v>132</v>
      </c>
    </row>
    <row r="25" spans="2:8">
      <c r="B25" s="2"/>
    </row>
    <row r="26" spans="2:8">
      <c r="B26" s="2" t="s">
        <v>3261</v>
      </c>
      <c r="C26" s="5" t="s">
        <v>132</v>
      </c>
    </row>
    <row r="27" spans="2:8">
      <c r="B27" s="2" t="s">
        <v>3262</v>
      </c>
      <c r="C27" s="5" t="s">
        <v>132</v>
      </c>
    </row>
    <row r="28" spans="2:8">
      <c r="B28" s="2" t="s">
        <v>3263</v>
      </c>
      <c r="C28" s="5" t="s">
        <v>132</v>
      </c>
    </row>
    <row r="29" spans="2:8">
      <c r="B29" s="2" t="s">
        <v>507</v>
      </c>
      <c r="C29" s="9"/>
    </row>
    <row r="30" spans="2:8">
      <c r="B30" s="2" t="s">
        <v>508</v>
      </c>
      <c r="C30" s="9"/>
    </row>
    <row r="31" spans="2:8">
      <c r="B31" s="2" t="s">
        <v>509</v>
      </c>
      <c r="C31" s="9"/>
    </row>
    <row r="32" spans="2:8">
      <c r="B32" s="2" t="s">
        <v>510</v>
      </c>
      <c r="C32" s="9"/>
    </row>
    <row r="33" spans="2:3">
      <c r="B33" s="2" t="s">
        <v>511</v>
      </c>
      <c r="C33" s="9"/>
    </row>
    <row r="34" spans="2:3">
      <c r="B34" s="2" t="s">
        <v>512</v>
      </c>
      <c r="C34" s="9"/>
    </row>
    <row r="35" spans="2:3">
      <c r="B35" s="2" t="s">
        <v>513</v>
      </c>
      <c r="C35" s="9"/>
    </row>
    <row r="36" spans="2:3">
      <c r="B36" s="2" t="s">
        <v>514</v>
      </c>
      <c r="C36" s="9"/>
    </row>
    <row r="37" spans="2:3">
      <c r="B37" s="162" t="s">
        <v>2627</v>
      </c>
      <c r="C37" s="9"/>
    </row>
    <row r="38" spans="2:3">
      <c r="B38" s="162" t="s">
        <v>133</v>
      </c>
    </row>
    <row r="39" spans="2:3">
      <c r="B39" s="162" t="s">
        <v>134</v>
      </c>
    </row>
  </sheetData>
  <mergeCells count="3">
    <mergeCell ref="B1:E1"/>
    <mergeCell ref="C3:C7"/>
    <mergeCell ref="D3:D7"/>
  </mergeCells>
  <hyperlinks>
    <hyperlink ref="A1" location="Index!A1" display="Index" xr:uid="{F3388EDF-280B-4895-94B1-CEFB262F5360}"/>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7293B-8C03-4A60-8A21-0A7A40A2C09D}">
  <dimension ref="A1:I92"/>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0" t="s">
        <v>47</v>
      </c>
      <c r="C1" s="390"/>
      <c r="D1" s="390"/>
      <c r="E1" s="390"/>
    </row>
    <row r="2" spans="1:9" ht="13.5" thickBot="1"/>
    <row r="3" spans="1:9" s="16" customFormat="1" ht="15">
      <c r="B3" s="23" t="s">
        <v>2712</v>
      </c>
      <c r="C3" s="391"/>
      <c r="D3" s="394"/>
      <c r="F3" s="17"/>
      <c r="G3" s="17"/>
      <c r="H3" s="17"/>
    </row>
    <row r="4" spans="1:9" s="16" customFormat="1" ht="15">
      <c r="B4" s="24" t="s">
        <v>2713</v>
      </c>
      <c r="C4" s="392"/>
      <c r="D4" s="395"/>
      <c r="F4" s="17"/>
      <c r="G4" s="17"/>
      <c r="H4" s="17"/>
    </row>
    <row r="5" spans="1:9" s="16" customFormat="1" ht="15">
      <c r="B5" s="24" t="s">
        <v>1081</v>
      </c>
      <c r="C5" s="392"/>
      <c r="D5" s="395"/>
      <c r="F5" s="17"/>
      <c r="G5" s="17"/>
      <c r="H5" s="17"/>
    </row>
    <row r="6" spans="1:9" s="16" customFormat="1" ht="15">
      <c r="B6" s="24" t="s">
        <v>2642</v>
      </c>
      <c r="C6" s="392"/>
      <c r="D6" s="395"/>
      <c r="F6" s="17"/>
      <c r="G6" s="17"/>
      <c r="H6" s="17"/>
    </row>
    <row r="7" spans="1:9" s="16" customFormat="1" ht="30.75" thickBot="1">
      <c r="B7" s="25" t="s">
        <v>2714</v>
      </c>
      <c r="C7" s="393"/>
      <c r="D7" s="396"/>
      <c r="F7" s="17"/>
      <c r="G7" s="17"/>
      <c r="H7" s="17"/>
    </row>
    <row r="8" spans="1:9" s="16" customFormat="1">
      <c r="C8" s="19" t="s">
        <v>1079</v>
      </c>
      <c r="D8" s="19" t="s">
        <v>1078</v>
      </c>
      <c r="F8" s="17"/>
      <c r="G8" s="17"/>
      <c r="H8" s="17"/>
    </row>
    <row r="11" spans="1:9">
      <c r="B11" s="1" t="s">
        <v>101</v>
      </c>
    </row>
    <row r="13" spans="1:9">
      <c r="B13" s="6" t="s">
        <v>102</v>
      </c>
      <c r="C13" s="7" t="s">
        <v>103</v>
      </c>
      <c r="D13" s="6" t="s">
        <v>135</v>
      </c>
      <c r="E13" s="6" t="s">
        <v>105</v>
      </c>
      <c r="F13" s="8" t="s">
        <v>106</v>
      </c>
      <c r="G13" s="8" t="s">
        <v>107</v>
      </c>
      <c r="H13" s="8" t="s">
        <v>108</v>
      </c>
      <c r="I13" s="2" t="s">
        <v>136</v>
      </c>
    </row>
    <row r="14" spans="1:9">
      <c r="B14" s="2" t="s">
        <v>137</v>
      </c>
      <c r="C14" s="14"/>
    </row>
    <row r="15" spans="1:9">
      <c r="B15" s="2" t="s">
        <v>110</v>
      </c>
      <c r="C15" s="14"/>
    </row>
    <row r="16" spans="1:9">
      <c r="B16" s="1" t="s">
        <v>2215</v>
      </c>
      <c r="C16" s="14" t="s">
        <v>138</v>
      </c>
      <c r="D16" s="1" t="s">
        <v>144</v>
      </c>
      <c r="E16" s="1" t="s">
        <v>145</v>
      </c>
      <c r="F16" s="4">
        <v>750000</v>
      </c>
      <c r="G16" s="4">
        <v>12262.13</v>
      </c>
      <c r="H16" s="4">
        <v>8.07</v>
      </c>
    </row>
    <row r="17" spans="2:8">
      <c r="B17" s="1" t="s">
        <v>1065</v>
      </c>
      <c r="C17" s="14" t="s">
        <v>138</v>
      </c>
      <c r="D17" s="1" t="s">
        <v>144</v>
      </c>
      <c r="E17" s="1" t="s">
        <v>146</v>
      </c>
      <c r="F17" s="4">
        <v>338983</v>
      </c>
      <c r="G17" s="4">
        <v>11494.24</v>
      </c>
      <c r="H17" s="4">
        <v>7.56</v>
      </c>
    </row>
    <row r="18" spans="2:8">
      <c r="B18" s="1" t="s">
        <v>2212</v>
      </c>
      <c r="C18" s="14" t="s">
        <v>138</v>
      </c>
      <c r="D18" s="1" t="s">
        <v>147</v>
      </c>
      <c r="E18" s="1" t="s">
        <v>158</v>
      </c>
      <c r="F18" s="4">
        <v>285000</v>
      </c>
      <c r="G18" s="4">
        <v>7650.4</v>
      </c>
      <c r="H18" s="4">
        <v>5.03</v>
      </c>
    </row>
    <row r="19" spans="2:8">
      <c r="B19" s="1" t="s">
        <v>1054</v>
      </c>
      <c r="C19" s="14" t="s">
        <v>138</v>
      </c>
      <c r="D19" s="1" t="s">
        <v>144</v>
      </c>
      <c r="E19" s="1" t="s">
        <v>294</v>
      </c>
      <c r="F19" s="4">
        <v>602000</v>
      </c>
      <c r="G19" s="4">
        <v>6747.22</v>
      </c>
      <c r="H19" s="4">
        <v>4.4400000000000004</v>
      </c>
    </row>
    <row r="20" spans="2:8">
      <c r="B20" s="1" t="s">
        <v>1068</v>
      </c>
      <c r="C20" s="14" t="s">
        <v>138</v>
      </c>
      <c r="D20" s="1" t="s">
        <v>172</v>
      </c>
      <c r="E20" s="1" t="s">
        <v>310</v>
      </c>
      <c r="F20" s="4">
        <v>1080000</v>
      </c>
      <c r="G20" s="4">
        <v>6164.1</v>
      </c>
      <c r="H20" s="4">
        <v>4.05</v>
      </c>
    </row>
    <row r="21" spans="2:8">
      <c r="B21" s="1" t="s">
        <v>2148</v>
      </c>
      <c r="C21" s="14" t="s">
        <v>138</v>
      </c>
      <c r="D21" s="1" t="s">
        <v>167</v>
      </c>
      <c r="E21" s="1" t="s">
        <v>593</v>
      </c>
      <c r="F21" s="4">
        <v>141000</v>
      </c>
      <c r="G21" s="4">
        <v>3912.68</v>
      </c>
      <c r="H21" s="4">
        <v>2.57</v>
      </c>
    </row>
    <row r="22" spans="2:8">
      <c r="B22" s="1" t="s">
        <v>2237</v>
      </c>
      <c r="C22" s="14" t="s">
        <v>138</v>
      </c>
      <c r="D22" s="1" t="s">
        <v>144</v>
      </c>
      <c r="E22" s="1" t="s">
        <v>304</v>
      </c>
      <c r="F22" s="4">
        <v>345000</v>
      </c>
      <c r="G22" s="4">
        <v>3715.65</v>
      </c>
      <c r="H22" s="4">
        <v>2.44</v>
      </c>
    </row>
    <row r="23" spans="2:8">
      <c r="B23" s="1" t="s">
        <v>2391</v>
      </c>
      <c r="C23" s="14" t="s">
        <v>138</v>
      </c>
      <c r="D23" s="1" t="s">
        <v>163</v>
      </c>
      <c r="E23" s="1" t="s">
        <v>409</v>
      </c>
      <c r="F23" s="4">
        <v>262000</v>
      </c>
      <c r="G23" s="4">
        <v>3703.37</v>
      </c>
      <c r="H23" s="4">
        <v>2.44</v>
      </c>
    </row>
    <row r="24" spans="2:8">
      <c r="B24" s="1" t="s">
        <v>1064</v>
      </c>
      <c r="C24" s="14" t="s">
        <v>138</v>
      </c>
      <c r="D24" s="1" t="s">
        <v>182</v>
      </c>
      <c r="E24" s="1" t="s">
        <v>183</v>
      </c>
      <c r="F24" s="4">
        <v>420000</v>
      </c>
      <c r="G24" s="4">
        <v>3435.81</v>
      </c>
      <c r="H24" s="4">
        <v>2.2599999999999998</v>
      </c>
    </row>
    <row r="25" spans="2:8">
      <c r="B25" s="1" t="s">
        <v>2518</v>
      </c>
      <c r="C25" s="14" t="s">
        <v>138</v>
      </c>
      <c r="D25" s="1" t="s">
        <v>144</v>
      </c>
      <c r="E25" s="1" t="s">
        <v>448</v>
      </c>
      <c r="F25" s="4">
        <v>48000</v>
      </c>
      <c r="G25" s="4">
        <v>3364.92</v>
      </c>
      <c r="H25" s="4">
        <v>2.21</v>
      </c>
    </row>
    <row r="26" spans="2:8">
      <c r="B26" s="1" t="s">
        <v>2173</v>
      </c>
      <c r="C26" s="14" t="s">
        <v>138</v>
      </c>
      <c r="D26" s="1" t="s">
        <v>248</v>
      </c>
      <c r="E26" s="1" t="s">
        <v>370</v>
      </c>
      <c r="F26" s="4">
        <v>95000</v>
      </c>
      <c r="G26" s="4">
        <v>3318.3</v>
      </c>
      <c r="H26" s="4">
        <v>2.1800000000000002</v>
      </c>
    </row>
    <row r="27" spans="2:8">
      <c r="B27" s="1" t="s">
        <v>2462</v>
      </c>
      <c r="C27" s="14" t="s">
        <v>138</v>
      </c>
      <c r="D27" s="1" t="s">
        <v>163</v>
      </c>
      <c r="E27" s="1" t="s">
        <v>235</v>
      </c>
      <c r="F27" s="4">
        <v>388000</v>
      </c>
      <c r="G27" s="4">
        <v>3310.42</v>
      </c>
      <c r="H27" s="4">
        <v>2.1800000000000002</v>
      </c>
    </row>
    <row r="28" spans="2:8">
      <c r="B28" s="1" t="s">
        <v>2188</v>
      </c>
      <c r="C28" s="14" t="s">
        <v>138</v>
      </c>
      <c r="D28" s="1" t="s">
        <v>172</v>
      </c>
      <c r="E28" s="1" t="s">
        <v>178</v>
      </c>
      <c r="F28" s="4">
        <v>46100</v>
      </c>
      <c r="G28" s="4">
        <v>3262.5</v>
      </c>
      <c r="H28" s="4">
        <v>2.15</v>
      </c>
    </row>
    <row r="29" spans="2:8">
      <c r="B29" s="1" t="s">
        <v>2190</v>
      </c>
      <c r="C29" s="14" t="s">
        <v>138</v>
      </c>
      <c r="D29" s="1" t="s">
        <v>191</v>
      </c>
      <c r="E29" s="1" t="s">
        <v>579</v>
      </c>
      <c r="F29" s="4">
        <v>305000</v>
      </c>
      <c r="G29" s="4">
        <v>2688.42</v>
      </c>
      <c r="H29" s="4">
        <v>1.77</v>
      </c>
    </row>
    <row r="30" spans="2:8">
      <c r="B30" s="1" t="s">
        <v>1057</v>
      </c>
      <c r="C30" s="14" t="s">
        <v>138</v>
      </c>
      <c r="D30" s="1" t="s">
        <v>150</v>
      </c>
      <c r="E30" s="1" t="s">
        <v>291</v>
      </c>
      <c r="F30" s="4">
        <v>82000</v>
      </c>
      <c r="G30" s="4">
        <v>2603.62</v>
      </c>
      <c r="H30" s="4">
        <v>1.71</v>
      </c>
    </row>
    <row r="31" spans="2:8">
      <c r="B31" s="1" t="s">
        <v>2222</v>
      </c>
      <c r="C31" s="14" t="s">
        <v>138</v>
      </c>
      <c r="D31" s="1" t="s">
        <v>150</v>
      </c>
      <c r="E31" s="1" t="s">
        <v>330</v>
      </c>
      <c r="F31" s="4">
        <v>310000</v>
      </c>
      <c r="G31" s="4">
        <v>2540.4499999999998</v>
      </c>
      <c r="H31" s="4">
        <v>1.67</v>
      </c>
    </row>
    <row r="32" spans="2:8">
      <c r="B32" s="1" t="s">
        <v>2426</v>
      </c>
      <c r="C32" s="14" t="s">
        <v>138</v>
      </c>
      <c r="D32" s="1" t="s">
        <v>176</v>
      </c>
      <c r="E32" s="1" t="s">
        <v>384</v>
      </c>
      <c r="F32" s="4">
        <v>56000</v>
      </c>
      <c r="G32" s="4">
        <v>2431.77</v>
      </c>
      <c r="H32" s="4">
        <v>1.6</v>
      </c>
    </row>
    <row r="33" spans="2:8">
      <c r="B33" s="1" t="s">
        <v>2249</v>
      </c>
      <c r="C33" s="14" t="s">
        <v>138</v>
      </c>
      <c r="D33" s="1" t="s">
        <v>174</v>
      </c>
      <c r="E33" s="1" t="s">
        <v>520</v>
      </c>
      <c r="F33" s="4">
        <v>210000</v>
      </c>
      <c r="G33" s="4">
        <v>2393.27</v>
      </c>
      <c r="H33" s="4">
        <v>1.57</v>
      </c>
    </row>
    <row r="34" spans="2:8">
      <c r="B34" s="1" t="s">
        <v>2169</v>
      </c>
      <c r="C34" s="14" t="s">
        <v>138</v>
      </c>
      <c r="D34" s="1" t="s">
        <v>174</v>
      </c>
      <c r="E34" s="1" t="s">
        <v>175</v>
      </c>
      <c r="F34" s="4">
        <v>53000</v>
      </c>
      <c r="G34" s="4">
        <v>2378.19</v>
      </c>
      <c r="H34" s="4">
        <v>1.56</v>
      </c>
    </row>
    <row r="35" spans="2:8">
      <c r="B35" s="1" t="s">
        <v>2145</v>
      </c>
      <c r="C35" s="14" t="s">
        <v>138</v>
      </c>
      <c r="D35" s="1" t="s">
        <v>176</v>
      </c>
      <c r="E35" s="1" t="s">
        <v>367</v>
      </c>
      <c r="F35" s="4">
        <v>99174</v>
      </c>
      <c r="G35" s="4">
        <v>2346.16</v>
      </c>
      <c r="H35" s="4">
        <v>1.54</v>
      </c>
    </row>
    <row r="36" spans="2:8">
      <c r="B36" s="1" t="s">
        <v>1059</v>
      </c>
      <c r="C36" s="14" t="s">
        <v>138</v>
      </c>
      <c r="D36" s="1" t="s">
        <v>150</v>
      </c>
      <c r="E36" s="1" t="s">
        <v>316</v>
      </c>
      <c r="F36" s="4">
        <v>179000</v>
      </c>
      <c r="G36" s="4">
        <v>2243.85</v>
      </c>
      <c r="H36" s="4">
        <v>1.48</v>
      </c>
    </row>
    <row r="37" spans="2:8">
      <c r="B37" s="1" t="s">
        <v>1056</v>
      </c>
      <c r="C37" s="14" t="s">
        <v>138</v>
      </c>
      <c r="D37" s="1" t="s">
        <v>187</v>
      </c>
      <c r="E37" s="1" t="s">
        <v>188</v>
      </c>
      <c r="F37" s="4">
        <v>55000</v>
      </c>
      <c r="G37" s="4">
        <v>2214.0300000000002</v>
      </c>
      <c r="H37" s="4">
        <v>1.46</v>
      </c>
    </row>
    <row r="38" spans="2:8">
      <c r="B38" s="1" t="s">
        <v>2461</v>
      </c>
      <c r="C38" s="14" t="s">
        <v>138</v>
      </c>
      <c r="D38" s="1" t="s">
        <v>144</v>
      </c>
      <c r="E38" s="1" t="s">
        <v>190</v>
      </c>
      <c r="F38" s="4">
        <v>45004</v>
      </c>
      <c r="G38" s="4">
        <v>2177.54</v>
      </c>
      <c r="H38" s="4">
        <v>1.43</v>
      </c>
    </row>
    <row r="39" spans="2:8">
      <c r="B39" s="1" t="s">
        <v>2207</v>
      </c>
      <c r="C39" s="14" t="s">
        <v>138</v>
      </c>
      <c r="D39" s="1" t="s">
        <v>191</v>
      </c>
      <c r="E39" s="1" t="s">
        <v>410</v>
      </c>
      <c r="F39" s="4">
        <v>132020</v>
      </c>
      <c r="G39" s="4">
        <v>2154.7600000000002</v>
      </c>
      <c r="H39" s="4">
        <v>1.42</v>
      </c>
    </row>
    <row r="40" spans="2:8">
      <c r="B40" s="1" t="s">
        <v>2559</v>
      </c>
      <c r="C40" s="14" t="s">
        <v>138</v>
      </c>
      <c r="D40" s="1" t="s">
        <v>144</v>
      </c>
      <c r="E40" s="1" t="s">
        <v>494</v>
      </c>
      <c r="F40" s="4">
        <v>300000</v>
      </c>
      <c r="G40" s="4">
        <v>2144.5500000000002</v>
      </c>
      <c r="H40" s="4">
        <v>1.41</v>
      </c>
    </row>
    <row r="41" spans="2:8">
      <c r="B41" s="1" t="s">
        <v>2394</v>
      </c>
      <c r="C41" s="14" t="s">
        <v>138</v>
      </c>
      <c r="D41" s="1" t="s">
        <v>174</v>
      </c>
      <c r="E41" s="1" t="s">
        <v>201</v>
      </c>
      <c r="F41" s="4">
        <v>62000</v>
      </c>
      <c r="G41" s="4">
        <v>2110.91</v>
      </c>
      <c r="H41" s="4">
        <v>1.39</v>
      </c>
    </row>
    <row r="42" spans="2:8">
      <c r="B42" s="1" t="s">
        <v>2564</v>
      </c>
      <c r="C42" s="14" t="s">
        <v>138</v>
      </c>
      <c r="D42" s="1" t="s">
        <v>156</v>
      </c>
      <c r="E42" s="1" t="s">
        <v>769</v>
      </c>
      <c r="F42" s="4">
        <v>101250</v>
      </c>
      <c r="G42" s="4">
        <v>2067.58</v>
      </c>
      <c r="H42" s="4">
        <v>1.36</v>
      </c>
    </row>
    <row r="43" spans="2:8">
      <c r="B43" s="1" t="s">
        <v>2197</v>
      </c>
      <c r="C43" s="14" t="s">
        <v>138</v>
      </c>
      <c r="D43" s="1" t="s">
        <v>167</v>
      </c>
      <c r="E43" s="1" t="s">
        <v>548</v>
      </c>
      <c r="F43" s="4">
        <v>2350000</v>
      </c>
      <c r="G43" s="4">
        <v>1966.95</v>
      </c>
      <c r="H43" s="4">
        <v>1.29</v>
      </c>
    </row>
    <row r="44" spans="2:8">
      <c r="B44" s="1" t="s">
        <v>770</v>
      </c>
      <c r="C44" s="14" t="s">
        <v>138</v>
      </c>
      <c r="D44" s="1" t="s">
        <v>150</v>
      </c>
      <c r="E44" s="1" t="s">
        <v>771</v>
      </c>
      <c r="F44" s="4">
        <v>207000</v>
      </c>
      <c r="G44" s="4">
        <v>1957.5</v>
      </c>
      <c r="H44" s="4">
        <v>1.29</v>
      </c>
    </row>
    <row r="45" spans="2:8">
      <c r="B45" s="1" t="s">
        <v>2548</v>
      </c>
      <c r="C45" s="14" t="s">
        <v>138</v>
      </c>
      <c r="D45" s="1" t="s">
        <v>258</v>
      </c>
      <c r="E45" s="1" t="s">
        <v>619</v>
      </c>
      <c r="F45" s="4">
        <v>380000</v>
      </c>
      <c r="G45" s="4">
        <v>1895.63</v>
      </c>
      <c r="H45" s="4">
        <v>1.25</v>
      </c>
    </row>
    <row r="46" spans="2:8">
      <c r="B46" s="1" t="s">
        <v>2451</v>
      </c>
      <c r="C46" s="14" t="s">
        <v>138</v>
      </c>
      <c r="D46" s="1" t="s">
        <v>163</v>
      </c>
      <c r="E46" s="1" t="s">
        <v>575</v>
      </c>
      <c r="F46" s="4">
        <v>69050</v>
      </c>
      <c r="G46" s="4">
        <v>1864.42</v>
      </c>
      <c r="H46" s="4">
        <v>1.23</v>
      </c>
    </row>
    <row r="47" spans="2:8">
      <c r="B47" s="1" t="s">
        <v>2565</v>
      </c>
      <c r="C47" s="14" t="s">
        <v>138</v>
      </c>
      <c r="D47" s="1" t="s">
        <v>156</v>
      </c>
      <c r="E47" s="1" t="s">
        <v>157</v>
      </c>
      <c r="F47" s="4">
        <v>1950</v>
      </c>
      <c r="G47" s="4">
        <v>1824.37</v>
      </c>
      <c r="H47" s="4">
        <v>1.2</v>
      </c>
    </row>
    <row r="48" spans="2:8">
      <c r="B48" s="1" t="s">
        <v>2566</v>
      </c>
      <c r="C48" s="14" t="s">
        <v>138</v>
      </c>
      <c r="D48" s="1" t="s">
        <v>156</v>
      </c>
      <c r="E48" s="1" t="s">
        <v>772</v>
      </c>
      <c r="F48" s="4">
        <v>2940000</v>
      </c>
      <c r="G48" s="4">
        <v>1806.63</v>
      </c>
      <c r="H48" s="4">
        <v>1.19</v>
      </c>
    </row>
    <row r="49" spans="2:8">
      <c r="B49" s="1" t="s">
        <v>2240</v>
      </c>
      <c r="C49" s="14" t="s">
        <v>138</v>
      </c>
      <c r="D49" s="1" t="s">
        <v>211</v>
      </c>
      <c r="E49" s="1" t="s">
        <v>486</v>
      </c>
      <c r="F49" s="4">
        <v>4264</v>
      </c>
      <c r="G49" s="4">
        <v>1778.75</v>
      </c>
      <c r="H49" s="4">
        <v>1.17</v>
      </c>
    </row>
    <row r="50" spans="2:8">
      <c r="B50" s="1" t="s">
        <v>2567</v>
      </c>
      <c r="C50" s="14" t="s">
        <v>138</v>
      </c>
      <c r="D50" s="1" t="s">
        <v>174</v>
      </c>
      <c r="E50" s="1" t="s">
        <v>773</v>
      </c>
      <c r="F50" s="4">
        <v>37900</v>
      </c>
      <c r="G50" s="4">
        <v>1743.17</v>
      </c>
      <c r="H50" s="4">
        <v>1.1499999999999999</v>
      </c>
    </row>
    <row r="51" spans="2:8">
      <c r="B51" s="1" t="s">
        <v>2505</v>
      </c>
      <c r="C51" s="14" t="s">
        <v>138</v>
      </c>
      <c r="D51" s="1" t="s">
        <v>150</v>
      </c>
      <c r="E51" s="1" t="s">
        <v>671</v>
      </c>
      <c r="F51" s="4">
        <v>320000</v>
      </c>
      <c r="G51" s="4">
        <v>1735.68</v>
      </c>
      <c r="H51" s="4">
        <v>1.1399999999999999</v>
      </c>
    </row>
    <row r="52" spans="2:8">
      <c r="B52" s="1" t="s">
        <v>2516</v>
      </c>
      <c r="C52" s="14" t="s">
        <v>138</v>
      </c>
      <c r="D52" s="1" t="s">
        <v>241</v>
      </c>
      <c r="E52" s="1" t="s">
        <v>643</v>
      </c>
      <c r="F52" s="4">
        <v>310882</v>
      </c>
      <c r="G52" s="4">
        <v>1731.92</v>
      </c>
      <c r="H52" s="4">
        <v>1.1399999999999999</v>
      </c>
    </row>
    <row r="53" spans="2:8">
      <c r="B53" s="1" t="s">
        <v>2221</v>
      </c>
      <c r="C53" s="14" t="s">
        <v>138</v>
      </c>
      <c r="D53" s="1" t="s">
        <v>241</v>
      </c>
      <c r="E53" s="1" t="s">
        <v>415</v>
      </c>
      <c r="F53" s="4">
        <v>3600</v>
      </c>
      <c r="G53" s="4">
        <v>1707</v>
      </c>
      <c r="H53" s="4">
        <v>1.1200000000000001</v>
      </c>
    </row>
    <row r="54" spans="2:8">
      <c r="B54" s="1" t="s">
        <v>1069</v>
      </c>
      <c r="C54" s="14" t="s">
        <v>138</v>
      </c>
      <c r="D54" s="1" t="s">
        <v>150</v>
      </c>
      <c r="E54" s="1" t="s">
        <v>263</v>
      </c>
      <c r="F54" s="4">
        <v>30200</v>
      </c>
      <c r="G54" s="4">
        <v>1616.64</v>
      </c>
      <c r="H54" s="4">
        <v>1.06</v>
      </c>
    </row>
    <row r="55" spans="2:8">
      <c r="B55" s="1" t="s">
        <v>1050</v>
      </c>
      <c r="C55" s="14" t="s">
        <v>138</v>
      </c>
      <c r="D55" s="1" t="s">
        <v>163</v>
      </c>
      <c r="E55" s="1" t="s">
        <v>324</v>
      </c>
      <c r="F55" s="4">
        <v>85333</v>
      </c>
      <c r="G55" s="4">
        <v>1608.23</v>
      </c>
      <c r="H55" s="4">
        <v>1.06</v>
      </c>
    </row>
    <row r="56" spans="2:8">
      <c r="B56" s="1" t="s">
        <v>2460</v>
      </c>
      <c r="C56" s="14" t="s">
        <v>138</v>
      </c>
      <c r="D56" s="1" t="s">
        <v>156</v>
      </c>
      <c r="E56" s="1" t="s">
        <v>461</v>
      </c>
      <c r="F56" s="4">
        <v>292100</v>
      </c>
      <c r="G56" s="4">
        <v>1606.99</v>
      </c>
      <c r="H56" s="4">
        <v>1.06</v>
      </c>
    </row>
    <row r="57" spans="2:8">
      <c r="B57" s="1" t="s">
        <v>1067</v>
      </c>
      <c r="C57" s="14" t="s">
        <v>138</v>
      </c>
      <c r="D57" s="1" t="s">
        <v>163</v>
      </c>
      <c r="E57" s="1" t="s">
        <v>315</v>
      </c>
      <c r="F57" s="4">
        <v>62000</v>
      </c>
      <c r="G57" s="4">
        <v>1590.3</v>
      </c>
      <c r="H57" s="4">
        <v>1.05</v>
      </c>
    </row>
    <row r="58" spans="2:8">
      <c r="B58" s="1" t="s">
        <v>2395</v>
      </c>
      <c r="C58" s="14" t="s">
        <v>138</v>
      </c>
      <c r="D58" s="1" t="s">
        <v>163</v>
      </c>
      <c r="E58" s="1" t="s">
        <v>576</v>
      </c>
      <c r="F58" s="4">
        <v>63000</v>
      </c>
      <c r="G58" s="4">
        <v>1534.18</v>
      </c>
      <c r="H58" s="4">
        <v>1.01</v>
      </c>
    </row>
    <row r="59" spans="2:8">
      <c r="B59" s="1" t="s">
        <v>1053</v>
      </c>
      <c r="C59" s="14" t="s">
        <v>138</v>
      </c>
      <c r="D59" s="1" t="s">
        <v>204</v>
      </c>
      <c r="E59" s="1" t="s">
        <v>205</v>
      </c>
      <c r="F59" s="4">
        <v>6500</v>
      </c>
      <c r="G59" s="4">
        <v>1517.98</v>
      </c>
      <c r="H59" s="4">
        <v>1</v>
      </c>
    </row>
    <row r="60" spans="2:8">
      <c r="B60" s="1" t="s">
        <v>2447</v>
      </c>
      <c r="C60" s="14" t="s">
        <v>138</v>
      </c>
      <c r="D60" s="1" t="s">
        <v>174</v>
      </c>
      <c r="E60" s="1" t="s">
        <v>592</v>
      </c>
      <c r="F60" s="4">
        <v>73500</v>
      </c>
      <c r="G60" s="4">
        <v>1483.38</v>
      </c>
      <c r="H60" s="4">
        <v>0.98</v>
      </c>
    </row>
    <row r="61" spans="2:8">
      <c r="B61" s="1" t="s">
        <v>2436</v>
      </c>
      <c r="C61" s="14" t="s">
        <v>138</v>
      </c>
      <c r="D61" s="1" t="s">
        <v>156</v>
      </c>
      <c r="E61" s="1" t="s">
        <v>478</v>
      </c>
      <c r="F61" s="4">
        <v>162000</v>
      </c>
      <c r="G61" s="4">
        <v>1483.19</v>
      </c>
      <c r="H61" s="4">
        <v>0.98</v>
      </c>
    </row>
    <row r="62" spans="2:8">
      <c r="B62" s="1" t="s">
        <v>2458</v>
      </c>
      <c r="C62" s="14" t="s">
        <v>138</v>
      </c>
      <c r="D62" s="1" t="s">
        <v>174</v>
      </c>
      <c r="E62" s="1" t="s">
        <v>194</v>
      </c>
      <c r="F62" s="4">
        <v>46400</v>
      </c>
      <c r="G62" s="4">
        <v>1449.63</v>
      </c>
      <c r="H62" s="4">
        <v>0.95</v>
      </c>
    </row>
    <row r="63" spans="2:8">
      <c r="B63" s="1" t="s">
        <v>2397</v>
      </c>
      <c r="C63" s="14" t="s">
        <v>138</v>
      </c>
      <c r="D63" s="1" t="s">
        <v>176</v>
      </c>
      <c r="E63" s="1" t="s">
        <v>208</v>
      </c>
      <c r="F63" s="4">
        <v>47000</v>
      </c>
      <c r="G63" s="4">
        <v>1433.78</v>
      </c>
      <c r="H63" s="4">
        <v>0.94</v>
      </c>
    </row>
    <row r="64" spans="2:8">
      <c r="B64" s="1" t="s">
        <v>2468</v>
      </c>
      <c r="C64" s="14" t="s">
        <v>138</v>
      </c>
      <c r="D64" s="1" t="s">
        <v>156</v>
      </c>
      <c r="E64" s="1" t="s">
        <v>581</v>
      </c>
      <c r="F64" s="4">
        <v>53500</v>
      </c>
      <c r="G64" s="4">
        <v>1431.31</v>
      </c>
      <c r="H64" s="4">
        <v>0.94</v>
      </c>
    </row>
    <row r="65" spans="2:8">
      <c r="B65" s="1" t="s">
        <v>2198</v>
      </c>
      <c r="C65" s="14" t="s">
        <v>138</v>
      </c>
      <c r="D65" s="1" t="s">
        <v>144</v>
      </c>
      <c r="E65" s="1" t="s">
        <v>458</v>
      </c>
      <c r="F65" s="4">
        <v>70000</v>
      </c>
      <c r="G65" s="4">
        <v>1412.08</v>
      </c>
      <c r="H65" s="4">
        <v>0.93</v>
      </c>
    </row>
    <row r="66" spans="2:8">
      <c r="B66" s="1" t="s">
        <v>2536</v>
      </c>
      <c r="C66" s="14" t="s">
        <v>138</v>
      </c>
      <c r="D66" s="1" t="s">
        <v>174</v>
      </c>
      <c r="E66" s="1" t="s">
        <v>213</v>
      </c>
      <c r="F66" s="4">
        <v>22295</v>
      </c>
      <c r="G66" s="4">
        <v>1273.4100000000001</v>
      </c>
      <c r="H66" s="4">
        <v>0.84</v>
      </c>
    </row>
    <row r="67" spans="2:8">
      <c r="B67" s="1" t="s">
        <v>2163</v>
      </c>
      <c r="C67" s="14" t="s">
        <v>138</v>
      </c>
      <c r="D67" s="1" t="s">
        <v>373</v>
      </c>
      <c r="E67" s="1" t="s">
        <v>774</v>
      </c>
      <c r="F67" s="4">
        <v>1550000</v>
      </c>
      <c r="G67" s="4">
        <v>1193.5</v>
      </c>
      <c r="H67" s="4">
        <v>0.79</v>
      </c>
    </row>
    <row r="68" spans="2:8">
      <c r="B68" s="1" t="s">
        <v>2399</v>
      </c>
      <c r="C68" s="14" t="s">
        <v>138</v>
      </c>
      <c r="D68" s="1" t="s">
        <v>167</v>
      </c>
      <c r="E68" s="1" t="s">
        <v>455</v>
      </c>
      <c r="F68" s="4">
        <v>35000</v>
      </c>
      <c r="G68" s="4">
        <v>1050.25</v>
      </c>
      <c r="H68" s="4">
        <v>0.69</v>
      </c>
    </row>
    <row r="69" spans="2:8">
      <c r="B69" s="1" t="s">
        <v>2446</v>
      </c>
      <c r="C69" s="14" t="s">
        <v>138</v>
      </c>
      <c r="D69" s="1" t="s">
        <v>467</v>
      </c>
      <c r="E69" s="1" t="s">
        <v>496</v>
      </c>
      <c r="F69" s="4">
        <v>61635</v>
      </c>
      <c r="G69" s="4">
        <v>516.07000000000005</v>
      </c>
      <c r="H69" s="4">
        <v>0.34</v>
      </c>
    </row>
    <row r="70" spans="2:8">
      <c r="B70" s="2" t="s">
        <v>216</v>
      </c>
      <c r="C70" s="9"/>
      <c r="D70" s="2"/>
      <c r="E70" s="2"/>
      <c r="F70" s="10"/>
      <c r="G70" s="10">
        <f>SUM(G13:G69)</f>
        <v>147049.78</v>
      </c>
      <c r="H70" s="10">
        <f>SUM(H13:H69)</f>
        <v>96.740000000000066</v>
      </c>
    </row>
    <row r="71" spans="2:8">
      <c r="B71" s="2" t="s">
        <v>125</v>
      </c>
      <c r="C71" s="9"/>
      <c r="D71" s="2"/>
      <c r="E71" s="2"/>
      <c r="F71" s="10"/>
      <c r="G71" s="10">
        <v>147049.78</v>
      </c>
      <c r="H71" s="10">
        <v>96.73</v>
      </c>
    </row>
    <row r="72" spans="2:8">
      <c r="B72" s="2" t="s">
        <v>441</v>
      </c>
      <c r="C72" s="9"/>
      <c r="D72" s="2"/>
      <c r="E72" s="2"/>
      <c r="F72" s="10"/>
      <c r="G72" s="10">
        <v>4966.8458043900027</v>
      </c>
      <c r="H72" s="10">
        <v>3.269999999999996</v>
      </c>
    </row>
    <row r="73" spans="2:8">
      <c r="B73" s="2" t="s">
        <v>127</v>
      </c>
      <c r="C73" s="9"/>
      <c r="D73" s="2"/>
      <c r="E73" s="2"/>
      <c r="F73" s="10"/>
      <c r="G73" s="10">
        <v>152016.62580439</v>
      </c>
      <c r="H73" s="10">
        <v>100</v>
      </c>
    </row>
    <row r="74" spans="2:8">
      <c r="B74" s="1" t="s">
        <v>128</v>
      </c>
    </row>
    <row r="75" spans="2:8">
      <c r="B75" s="1" t="s">
        <v>129</v>
      </c>
    </row>
    <row r="76" spans="2:8">
      <c r="B76" s="1" t="s">
        <v>130</v>
      </c>
      <c r="C76" s="13">
        <v>44895</v>
      </c>
    </row>
    <row r="77" spans="2:8" ht="25.5">
      <c r="B77" s="11" t="s">
        <v>131</v>
      </c>
      <c r="C77" s="5" t="s">
        <v>132</v>
      </c>
    </row>
    <row r="78" spans="2:8">
      <c r="B78" s="2"/>
    </row>
    <row r="79" spans="2:8">
      <c r="B79" s="2" t="s">
        <v>3261</v>
      </c>
      <c r="C79" s="5" t="s">
        <v>132</v>
      </c>
    </row>
    <row r="80" spans="2:8">
      <c r="B80" s="2" t="s">
        <v>3262</v>
      </c>
      <c r="C80" s="5" t="s">
        <v>132</v>
      </c>
    </row>
    <row r="81" spans="2:3">
      <c r="B81" s="2" t="s">
        <v>3263</v>
      </c>
      <c r="C81" s="5" t="s">
        <v>132</v>
      </c>
    </row>
    <row r="82" spans="2:3">
      <c r="B82" s="2" t="s">
        <v>775</v>
      </c>
      <c r="C82" s="9"/>
    </row>
    <row r="83" spans="2:3">
      <c r="B83" s="2" t="s">
        <v>776</v>
      </c>
      <c r="C83" s="9"/>
    </row>
    <row r="84" spans="2:3">
      <c r="B84" s="2" t="s">
        <v>777</v>
      </c>
      <c r="C84" s="9"/>
    </row>
    <row r="85" spans="2:3">
      <c r="B85" s="2" t="s">
        <v>778</v>
      </c>
      <c r="C85" s="9"/>
    </row>
    <row r="86" spans="2:3">
      <c r="B86" s="2" t="s">
        <v>779</v>
      </c>
      <c r="C86" s="9"/>
    </row>
    <row r="87" spans="2:3">
      <c r="B87" s="2" t="s">
        <v>780</v>
      </c>
      <c r="C87" s="9"/>
    </row>
    <row r="88" spans="2:3">
      <c r="B88" s="2" t="s">
        <v>781</v>
      </c>
      <c r="C88" s="9"/>
    </row>
    <row r="89" spans="2:3">
      <c r="B89" s="2" t="s">
        <v>782</v>
      </c>
      <c r="C89" s="9"/>
    </row>
    <row r="90" spans="2:3">
      <c r="B90" s="162" t="s">
        <v>3220</v>
      </c>
      <c r="C90" s="9"/>
    </row>
    <row r="91" spans="2:3">
      <c r="B91" s="162" t="s">
        <v>133</v>
      </c>
    </row>
    <row r="92" spans="2:3">
      <c r="B92" s="162" t="s">
        <v>134</v>
      </c>
    </row>
  </sheetData>
  <mergeCells count="3">
    <mergeCell ref="B1:E1"/>
    <mergeCell ref="C3:C7"/>
    <mergeCell ref="D3:D7"/>
  </mergeCells>
  <hyperlinks>
    <hyperlink ref="A1" location="Index!A1" display="Index" xr:uid="{35CA866C-E0BF-4486-AF31-140036595CAF}"/>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F66D3-9E06-4754-A770-68EE779BC242}">
  <dimension ref="A1:I82"/>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3.5703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3.5703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3.5703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3.5703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3.5703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3.5703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3.5703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3.5703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3.5703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3.5703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3.5703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3.5703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3.5703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3.5703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3.5703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3.5703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3.5703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3.5703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3.5703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3.5703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3.5703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3.5703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3.5703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3.5703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3.5703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3.5703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3.5703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3.5703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3.5703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3.5703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3.5703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3.5703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3.5703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3.5703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3.5703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3.5703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3.5703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3.5703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3.5703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3.5703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3.5703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3.5703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3.5703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3.5703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3.5703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3.5703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3.5703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3.5703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3.5703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3.5703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3.5703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3.5703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3.5703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3.5703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3.5703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3.5703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3.5703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3.5703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3.5703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3.5703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3.5703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3.5703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3.5703125" style="1" bestFit="1" customWidth="1"/>
    <col min="16134" max="16134" width="10.28515625" style="1" bestFit="1" customWidth="1"/>
    <col min="16135" max="16135" width="18.140625" style="1" bestFit="1" customWidth="1"/>
    <col min="16136" max="16384" width="9.140625" style="1"/>
  </cols>
  <sheetData>
    <row r="1" spans="1:9">
      <c r="A1" s="3" t="s">
        <v>0</v>
      </c>
      <c r="B1" s="390" t="s">
        <v>97</v>
      </c>
      <c r="C1" s="390"/>
      <c r="D1" s="390"/>
      <c r="E1" s="390"/>
    </row>
    <row r="2" spans="1:9" ht="13.5" thickBot="1"/>
    <row r="3" spans="1:9" s="16" customFormat="1" ht="15">
      <c r="B3" s="23" t="s">
        <v>2715</v>
      </c>
      <c r="C3" s="391"/>
      <c r="D3" s="394"/>
      <c r="F3" s="17"/>
      <c r="G3" s="17"/>
      <c r="H3" s="17"/>
    </row>
    <row r="4" spans="1:9" s="16" customFormat="1" ht="30">
      <c r="B4" s="24" t="s">
        <v>2716</v>
      </c>
      <c r="C4" s="392"/>
      <c r="D4" s="395"/>
      <c r="F4" s="17"/>
      <c r="G4" s="17"/>
      <c r="H4" s="17"/>
    </row>
    <row r="5" spans="1:9" s="16" customFormat="1" ht="15">
      <c r="B5" s="24" t="s">
        <v>1081</v>
      </c>
      <c r="C5" s="392"/>
      <c r="D5" s="395"/>
      <c r="F5" s="17"/>
      <c r="G5" s="17"/>
      <c r="H5" s="17"/>
    </row>
    <row r="6" spans="1:9" s="16" customFormat="1" ht="30.75" thickBot="1">
      <c r="B6" s="25" t="s">
        <v>2717</v>
      </c>
      <c r="C6" s="393"/>
      <c r="D6" s="396"/>
      <c r="F6" s="17"/>
      <c r="G6" s="17"/>
      <c r="H6" s="17"/>
    </row>
    <row r="7" spans="1:9" s="16" customFormat="1">
      <c r="C7" s="19" t="s">
        <v>1079</v>
      </c>
      <c r="D7" s="19" t="s">
        <v>1078</v>
      </c>
      <c r="F7" s="17"/>
      <c r="G7" s="17"/>
      <c r="H7" s="17"/>
    </row>
    <row r="10" spans="1:9">
      <c r="B10" s="1" t="s">
        <v>101</v>
      </c>
    </row>
    <row r="12" spans="1:9">
      <c r="B12" s="6" t="s">
        <v>102</v>
      </c>
      <c r="C12" s="7" t="s">
        <v>103</v>
      </c>
      <c r="D12" s="6" t="s">
        <v>135</v>
      </c>
      <c r="E12" s="6" t="s">
        <v>105</v>
      </c>
      <c r="F12" s="8" t="s">
        <v>106</v>
      </c>
      <c r="G12" s="8" t="s">
        <v>107</v>
      </c>
      <c r="H12" s="8" t="s">
        <v>108</v>
      </c>
      <c r="I12" s="2" t="s">
        <v>136</v>
      </c>
    </row>
    <row r="13" spans="1:9">
      <c r="B13" s="2" t="s">
        <v>137</v>
      </c>
      <c r="C13" s="14"/>
    </row>
    <row r="14" spans="1:9">
      <c r="B14" s="2" t="s">
        <v>110</v>
      </c>
      <c r="C14" s="14"/>
    </row>
    <row r="15" spans="1:9">
      <c r="B15" s="1" t="s">
        <v>1077</v>
      </c>
      <c r="C15" s="14" t="s">
        <v>138</v>
      </c>
      <c r="D15" s="1" t="s">
        <v>139</v>
      </c>
      <c r="E15" s="1" t="s">
        <v>140</v>
      </c>
      <c r="F15" s="4">
        <v>200000</v>
      </c>
      <c r="G15" s="4">
        <v>1905.8</v>
      </c>
      <c r="H15" s="4">
        <v>6.83</v>
      </c>
    </row>
    <row r="16" spans="1:9">
      <c r="B16" s="1" t="s">
        <v>1076</v>
      </c>
      <c r="C16" s="14" t="s">
        <v>138</v>
      </c>
      <c r="D16" s="1" t="s">
        <v>139</v>
      </c>
      <c r="E16" s="1" t="s">
        <v>141</v>
      </c>
      <c r="F16" s="4">
        <v>102200</v>
      </c>
      <c r="G16" s="4">
        <v>1643.84</v>
      </c>
      <c r="H16" s="4">
        <v>5.89</v>
      </c>
    </row>
    <row r="17" spans="2:8">
      <c r="B17" s="1" t="s">
        <v>1075</v>
      </c>
      <c r="C17" s="14" t="s">
        <v>138</v>
      </c>
      <c r="D17" s="1" t="s">
        <v>142</v>
      </c>
      <c r="E17" s="1" t="s">
        <v>143</v>
      </c>
      <c r="F17" s="4">
        <v>60000</v>
      </c>
      <c r="G17" s="4">
        <v>1638.81</v>
      </c>
      <c r="H17" s="4">
        <v>5.87</v>
      </c>
    </row>
    <row r="18" spans="2:8">
      <c r="B18" s="1" t="s">
        <v>2215</v>
      </c>
      <c r="C18" s="14" t="s">
        <v>138</v>
      </c>
      <c r="D18" s="1" t="s">
        <v>144</v>
      </c>
      <c r="E18" s="1" t="s">
        <v>145</v>
      </c>
      <c r="F18" s="4">
        <v>87500</v>
      </c>
      <c r="G18" s="4">
        <v>1430.58</v>
      </c>
      <c r="H18" s="4">
        <v>5.13</v>
      </c>
    </row>
    <row r="19" spans="2:8">
      <c r="B19" s="1" t="s">
        <v>1065</v>
      </c>
      <c r="C19" s="14" t="s">
        <v>138</v>
      </c>
      <c r="D19" s="1" t="s">
        <v>144</v>
      </c>
      <c r="E19" s="1" t="s">
        <v>146</v>
      </c>
      <c r="F19" s="4">
        <v>31214</v>
      </c>
      <c r="G19" s="4">
        <v>1058.4000000000001</v>
      </c>
      <c r="H19" s="4">
        <v>3.79</v>
      </c>
    </row>
    <row r="20" spans="2:8">
      <c r="B20" s="1" t="s">
        <v>1074</v>
      </c>
      <c r="C20" s="14" t="s">
        <v>138</v>
      </c>
      <c r="D20" s="1" t="s">
        <v>147</v>
      </c>
      <c r="E20" s="1" t="s">
        <v>148</v>
      </c>
      <c r="F20" s="4">
        <v>250000</v>
      </c>
      <c r="G20" s="4">
        <v>850</v>
      </c>
      <c r="H20" s="4">
        <v>3.05</v>
      </c>
    </row>
    <row r="21" spans="2:8">
      <c r="B21" s="1" t="s">
        <v>1052</v>
      </c>
      <c r="C21" s="14" t="s">
        <v>138</v>
      </c>
      <c r="D21" s="1" t="s">
        <v>139</v>
      </c>
      <c r="E21" s="1" t="s">
        <v>149</v>
      </c>
      <c r="F21" s="4">
        <v>43600</v>
      </c>
      <c r="G21" s="4">
        <v>848.91</v>
      </c>
      <c r="H21" s="4">
        <v>3.04</v>
      </c>
    </row>
    <row r="22" spans="2:8">
      <c r="B22" s="1" t="s">
        <v>1060</v>
      </c>
      <c r="C22" s="14" t="s">
        <v>138</v>
      </c>
      <c r="D22" s="1" t="s">
        <v>150</v>
      </c>
      <c r="E22" s="1" t="s">
        <v>151</v>
      </c>
      <c r="F22" s="4">
        <v>29200</v>
      </c>
      <c r="G22" s="4">
        <v>774.68</v>
      </c>
      <c r="H22" s="4">
        <v>2.78</v>
      </c>
    </row>
    <row r="23" spans="2:8">
      <c r="B23" s="1" t="s">
        <v>1072</v>
      </c>
      <c r="C23" s="14" t="s">
        <v>138</v>
      </c>
      <c r="D23" s="1" t="s">
        <v>139</v>
      </c>
      <c r="E23" s="1" t="s">
        <v>152</v>
      </c>
      <c r="F23" s="4">
        <v>82500</v>
      </c>
      <c r="G23" s="4">
        <v>743.53</v>
      </c>
      <c r="H23" s="4">
        <v>2.67</v>
      </c>
    </row>
    <row r="24" spans="2:8">
      <c r="B24" s="1" t="s">
        <v>2520</v>
      </c>
      <c r="C24" s="14" t="s">
        <v>138</v>
      </c>
      <c r="D24" s="1" t="s">
        <v>139</v>
      </c>
      <c r="E24" s="1" t="s">
        <v>153</v>
      </c>
      <c r="F24" s="4">
        <v>725000</v>
      </c>
      <c r="G24" s="4">
        <v>726.09</v>
      </c>
      <c r="H24" s="4">
        <v>2.6</v>
      </c>
    </row>
    <row r="25" spans="2:8">
      <c r="B25" s="1" t="s">
        <v>2390</v>
      </c>
      <c r="C25" s="14" t="s">
        <v>138</v>
      </c>
      <c r="D25" s="1" t="s">
        <v>154</v>
      </c>
      <c r="E25" s="1" t="s">
        <v>155</v>
      </c>
      <c r="F25" s="4">
        <v>26800</v>
      </c>
      <c r="G25" s="4">
        <v>721.6</v>
      </c>
      <c r="H25" s="4">
        <v>2.59</v>
      </c>
    </row>
    <row r="26" spans="2:8">
      <c r="B26" s="1" t="s">
        <v>2565</v>
      </c>
      <c r="C26" s="14" t="s">
        <v>138</v>
      </c>
      <c r="D26" s="1" t="s">
        <v>156</v>
      </c>
      <c r="E26" s="1" t="s">
        <v>157</v>
      </c>
      <c r="F26" s="4">
        <v>720</v>
      </c>
      <c r="G26" s="4">
        <v>673.61</v>
      </c>
      <c r="H26" s="4">
        <v>2.41</v>
      </c>
    </row>
    <row r="27" spans="2:8">
      <c r="B27" s="1" t="s">
        <v>2212</v>
      </c>
      <c r="C27" s="14" t="s">
        <v>138</v>
      </c>
      <c r="D27" s="1" t="s">
        <v>147</v>
      </c>
      <c r="E27" s="1" t="s">
        <v>158</v>
      </c>
      <c r="F27" s="4">
        <v>22300</v>
      </c>
      <c r="G27" s="4">
        <v>598.61</v>
      </c>
      <c r="H27" s="4">
        <v>2.15</v>
      </c>
    </row>
    <row r="28" spans="2:8">
      <c r="B28" s="1" t="s">
        <v>2229</v>
      </c>
      <c r="C28" s="14" t="s">
        <v>138</v>
      </c>
      <c r="D28" s="1" t="s">
        <v>159</v>
      </c>
      <c r="E28" s="1" t="s">
        <v>160</v>
      </c>
      <c r="F28" s="4">
        <v>26000</v>
      </c>
      <c r="G28" s="4">
        <v>539.46</v>
      </c>
      <c r="H28" s="4">
        <v>1.93</v>
      </c>
    </row>
    <row r="29" spans="2:8">
      <c r="B29" s="1" t="s">
        <v>161</v>
      </c>
      <c r="C29" s="14" t="s">
        <v>138</v>
      </c>
      <c r="D29" s="1" t="s">
        <v>139</v>
      </c>
      <c r="E29" s="1" t="s">
        <v>162</v>
      </c>
      <c r="F29" s="4">
        <v>200000</v>
      </c>
      <c r="G29" s="4">
        <v>533.79999999999995</v>
      </c>
      <c r="H29" s="4">
        <v>1.91</v>
      </c>
    </row>
    <row r="30" spans="2:8">
      <c r="B30" s="1" t="s">
        <v>2506</v>
      </c>
      <c r="C30" s="14" t="s">
        <v>138</v>
      </c>
      <c r="D30" s="1" t="s">
        <v>163</v>
      </c>
      <c r="E30" s="1" t="s">
        <v>164</v>
      </c>
      <c r="F30" s="4">
        <v>25000</v>
      </c>
      <c r="G30" s="4">
        <v>479.85</v>
      </c>
      <c r="H30" s="4">
        <v>1.72</v>
      </c>
    </row>
    <row r="31" spans="2:8">
      <c r="B31" s="1" t="s">
        <v>1055</v>
      </c>
      <c r="C31" s="14" t="s">
        <v>138</v>
      </c>
      <c r="D31" s="1" t="s">
        <v>165</v>
      </c>
      <c r="E31" s="1" t="s">
        <v>166</v>
      </c>
      <c r="F31" s="4">
        <v>51000</v>
      </c>
      <c r="G31" s="4">
        <v>475.47</v>
      </c>
      <c r="H31" s="4">
        <v>1.7</v>
      </c>
    </row>
    <row r="32" spans="2:8">
      <c r="B32" s="1" t="s">
        <v>2423</v>
      </c>
      <c r="C32" s="14" t="s">
        <v>138</v>
      </c>
      <c r="D32" s="1" t="s">
        <v>167</v>
      </c>
      <c r="E32" s="1" t="s">
        <v>168</v>
      </c>
      <c r="F32" s="4">
        <v>21500</v>
      </c>
      <c r="G32" s="4">
        <v>440.51</v>
      </c>
      <c r="H32" s="4">
        <v>1.58</v>
      </c>
    </row>
    <row r="33" spans="2:8">
      <c r="B33" s="1" t="s">
        <v>2472</v>
      </c>
      <c r="C33" s="14" t="s">
        <v>138</v>
      </c>
      <c r="D33" s="1" t="s">
        <v>139</v>
      </c>
      <c r="E33" s="1" t="s">
        <v>169</v>
      </c>
      <c r="F33" s="4">
        <v>336000</v>
      </c>
      <c r="G33" s="4">
        <v>439.99</v>
      </c>
      <c r="H33" s="4">
        <v>1.58</v>
      </c>
    </row>
    <row r="34" spans="2:8">
      <c r="B34" s="1" t="s">
        <v>2545</v>
      </c>
      <c r="C34" s="14" t="s">
        <v>138</v>
      </c>
      <c r="D34" s="1" t="s">
        <v>170</v>
      </c>
      <c r="E34" s="1" t="s">
        <v>171</v>
      </c>
      <c r="F34" s="4">
        <v>54000</v>
      </c>
      <c r="G34" s="4">
        <v>436.56</v>
      </c>
      <c r="H34" s="4">
        <v>1.56</v>
      </c>
    </row>
    <row r="35" spans="2:8">
      <c r="B35" s="1" t="s">
        <v>1046</v>
      </c>
      <c r="C35" s="14" t="s">
        <v>138</v>
      </c>
      <c r="D35" s="1" t="s">
        <v>172</v>
      </c>
      <c r="E35" s="1" t="s">
        <v>173</v>
      </c>
      <c r="F35" s="4">
        <v>17000</v>
      </c>
      <c r="G35" s="4">
        <v>435.75</v>
      </c>
      <c r="H35" s="4">
        <v>1.56</v>
      </c>
    </row>
    <row r="36" spans="2:8">
      <c r="B36" s="1" t="s">
        <v>2169</v>
      </c>
      <c r="C36" s="14" t="s">
        <v>138</v>
      </c>
      <c r="D36" s="1" t="s">
        <v>174</v>
      </c>
      <c r="E36" s="1" t="s">
        <v>175</v>
      </c>
      <c r="F36" s="4">
        <v>9600</v>
      </c>
      <c r="G36" s="4">
        <v>430.77</v>
      </c>
      <c r="H36" s="4">
        <v>1.54</v>
      </c>
    </row>
    <row r="37" spans="2:8">
      <c r="B37" s="1" t="s">
        <v>2539</v>
      </c>
      <c r="C37" s="14" t="s">
        <v>138</v>
      </c>
      <c r="D37" s="1" t="s">
        <v>176</v>
      </c>
      <c r="E37" s="1" t="s">
        <v>177</v>
      </c>
      <c r="F37" s="4">
        <v>19500</v>
      </c>
      <c r="G37" s="4">
        <v>424.23</v>
      </c>
      <c r="H37" s="4">
        <v>1.52</v>
      </c>
    </row>
    <row r="38" spans="2:8">
      <c r="B38" s="1" t="s">
        <v>2188</v>
      </c>
      <c r="C38" s="14" t="s">
        <v>138</v>
      </c>
      <c r="D38" s="1" t="s">
        <v>172</v>
      </c>
      <c r="E38" s="1" t="s">
        <v>178</v>
      </c>
      <c r="F38" s="4">
        <v>5900</v>
      </c>
      <c r="G38" s="4">
        <v>417.54</v>
      </c>
      <c r="H38" s="4">
        <v>1.5</v>
      </c>
    </row>
    <row r="39" spans="2:8">
      <c r="B39" s="1" t="s">
        <v>179</v>
      </c>
      <c r="C39" s="14" t="s">
        <v>138</v>
      </c>
      <c r="D39" s="1" t="s">
        <v>180</v>
      </c>
      <c r="E39" s="1" t="s">
        <v>181</v>
      </c>
      <c r="F39" s="4">
        <v>31000</v>
      </c>
      <c r="G39" s="4">
        <v>417</v>
      </c>
      <c r="H39" s="4">
        <v>1.49</v>
      </c>
    </row>
    <row r="40" spans="2:8">
      <c r="B40" s="1" t="s">
        <v>1064</v>
      </c>
      <c r="C40" s="14" t="s">
        <v>138</v>
      </c>
      <c r="D40" s="1" t="s">
        <v>182</v>
      </c>
      <c r="E40" s="1" t="s">
        <v>183</v>
      </c>
      <c r="F40" s="4">
        <v>50000</v>
      </c>
      <c r="G40" s="4">
        <v>409.03</v>
      </c>
      <c r="H40" s="4">
        <v>1.47</v>
      </c>
    </row>
    <row r="41" spans="2:8">
      <c r="B41" s="1" t="s">
        <v>2242</v>
      </c>
      <c r="C41" s="14" t="s">
        <v>138</v>
      </c>
      <c r="D41" s="1" t="s">
        <v>144</v>
      </c>
      <c r="E41" s="1" t="s">
        <v>184</v>
      </c>
      <c r="F41" s="4">
        <v>100000</v>
      </c>
      <c r="G41" s="4">
        <v>406.9</v>
      </c>
      <c r="H41" s="4">
        <v>1.46</v>
      </c>
    </row>
    <row r="42" spans="2:8">
      <c r="B42" s="1" t="s">
        <v>1037</v>
      </c>
      <c r="C42" s="14" t="s">
        <v>138</v>
      </c>
      <c r="D42" s="1" t="s">
        <v>185</v>
      </c>
      <c r="E42" s="1" t="s">
        <v>186</v>
      </c>
      <c r="F42" s="4">
        <v>50000</v>
      </c>
      <c r="G42" s="4">
        <v>390.58</v>
      </c>
      <c r="H42" s="4">
        <v>1.4</v>
      </c>
    </row>
    <row r="43" spans="2:8">
      <c r="B43" s="1" t="s">
        <v>1056</v>
      </c>
      <c r="C43" s="14" t="s">
        <v>138</v>
      </c>
      <c r="D43" s="1" t="s">
        <v>187</v>
      </c>
      <c r="E43" s="1" t="s">
        <v>188</v>
      </c>
      <c r="F43" s="4">
        <v>9700</v>
      </c>
      <c r="G43" s="4">
        <v>390.47</v>
      </c>
      <c r="H43" s="4">
        <v>1.4</v>
      </c>
    </row>
    <row r="44" spans="2:8">
      <c r="B44" s="1" t="s">
        <v>2459</v>
      </c>
      <c r="C44" s="14" t="s">
        <v>138</v>
      </c>
      <c r="D44" s="1" t="s">
        <v>144</v>
      </c>
      <c r="E44" s="1" t="s">
        <v>189</v>
      </c>
      <c r="F44" s="4">
        <v>9000</v>
      </c>
      <c r="G44" s="4">
        <v>373.92</v>
      </c>
      <c r="H44" s="4">
        <v>1.34</v>
      </c>
    </row>
    <row r="45" spans="2:8">
      <c r="B45" s="1" t="s">
        <v>2461</v>
      </c>
      <c r="C45" s="14" t="s">
        <v>138</v>
      </c>
      <c r="D45" s="1" t="s">
        <v>144</v>
      </c>
      <c r="E45" s="1" t="s">
        <v>190</v>
      </c>
      <c r="F45" s="4">
        <v>7592</v>
      </c>
      <c r="G45" s="4">
        <v>367.34</v>
      </c>
      <c r="H45" s="4">
        <v>1.32</v>
      </c>
    </row>
    <row r="46" spans="2:8">
      <c r="B46" s="1" t="s">
        <v>2204</v>
      </c>
      <c r="C46" s="14" t="s">
        <v>138</v>
      </c>
      <c r="D46" s="1" t="s">
        <v>191</v>
      </c>
      <c r="E46" s="1" t="s">
        <v>192</v>
      </c>
      <c r="F46" s="4">
        <v>72000</v>
      </c>
      <c r="G46" s="4">
        <v>365.29</v>
      </c>
      <c r="H46" s="4">
        <v>1.31</v>
      </c>
    </row>
    <row r="47" spans="2:8">
      <c r="B47" s="1" t="s">
        <v>2474</v>
      </c>
      <c r="C47" s="14" t="s">
        <v>138</v>
      </c>
      <c r="D47" s="1" t="s">
        <v>150</v>
      </c>
      <c r="E47" s="1" t="s">
        <v>193</v>
      </c>
      <c r="F47" s="4">
        <v>224000</v>
      </c>
      <c r="G47" s="4">
        <v>364.45</v>
      </c>
      <c r="H47" s="4">
        <v>1.31</v>
      </c>
    </row>
    <row r="48" spans="2:8">
      <c r="B48" s="1" t="s">
        <v>2458</v>
      </c>
      <c r="C48" s="14" t="s">
        <v>138</v>
      </c>
      <c r="D48" s="1" t="s">
        <v>174</v>
      </c>
      <c r="E48" s="1" t="s">
        <v>194</v>
      </c>
      <c r="F48" s="4">
        <v>10700</v>
      </c>
      <c r="G48" s="4">
        <v>334.29</v>
      </c>
      <c r="H48" s="4">
        <v>1.2</v>
      </c>
    </row>
    <row r="49" spans="2:8">
      <c r="B49" s="1" t="s">
        <v>1051</v>
      </c>
      <c r="C49" s="14" t="s">
        <v>138</v>
      </c>
      <c r="D49" s="1" t="s">
        <v>150</v>
      </c>
      <c r="E49" s="1" t="s">
        <v>195</v>
      </c>
      <c r="F49" s="4">
        <v>40000</v>
      </c>
      <c r="G49" s="4">
        <v>332.66</v>
      </c>
      <c r="H49" s="4">
        <v>1.19</v>
      </c>
    </row>
    <row r="50" spans="2:8">
      <c r="B50" s="1" t="s">
        <v>2165</v>
      </c>
      <c r="C50" s="14" t="s">
        <v>138</v>
      </c>
      <c r="D50" s="1" t="s">
        <v>196</v>
      </c>
      <c r="E50" s="1" t="s">
        <v>197</v>
      </c>
      <c r="F50" s="4">
        <v>27000</v>
      </c>
      <c r="G50" s="4">
        <v>327.01</v>
      </c>
      <c r="H50" s="4">
        <v>1.17</v>
      </c>
    </row>
    <row r="51" spans="2:8">
      <c r="B51" s="1" t="s">
        <v>2439</v>
      </c>
      <c r="C51" s="14" t="s">
        <v>138</v>
      </c>
      <c r="D51" s="1" t="s">
        <v>198</v>
      </c>
      <c r="E51" s="1" t="s">
        <v>199</v>
      </c>
      <c r="F51" s="4">
        <v>340000</v>
      </c>
      <c r="G51" s="4">
        <v>309.39999999999998</v>
      </c>
      <c r="H51" s="4">
        <v>1.1100000000000001</v>
      </c>
    </row>
    <row r="52" spans="2:8">
      <c r="B52" s="1" t="s">
        <v>1047</v>
      </c>
      <c r="C52" s="14" t="s">
        <v>138</v>
      </c>
      <c r="D52" s="1" t="s">
        <v>196</v>
      </c>
      <c r="E52" s="1" t="s">
        <v>200</v>
      </c>
      <c r="F52" s="4">
        <v>52000</v>
      </c>
      <c r="G52" s="4">
        <v>307.11</v>
      </c>
      <c r="H52" s="4">
        <v>1.1000000000000001</v>
      </c>
    </row>
    <row r="53" spans="2:8">
      <c r="B53" s="1" t="s">
        <v>2394</v>
      </c>
      <c r="C53" s="14" t="s">
        <v>138</v>
      </c>
      <c r="D53" s="1" t="s">
        <v>174</v>
      </c>
      <c r="E53" s="1" t="s">
        <v>201</v>
      </c>
      <c r="F53" s="4">
        <v>9000</v>
      </c>
      <c r="G53" s="4">
        <v>306.42</v>
      </c>
      <c r="H53" s="4">
        <v>1.1000000000000001</v>
      </c>
    </row>
    <row r="54" spans="2:8">
      <c r="B54" s="1" t="s">
        <v>2466</v>
      </c>
      <c r="C54" s="14" t="s">
        <v>138</v>
      </c>
      <c r="D54" s="1" t="s">
        <v>154</v>
      </c>
      <c r="E54" s="1" t="s">
        <v>202</v>
      </c>
      <c r="F54" s="4">
        <v>30000</v>
      </c>
      <c r="G54" s="4">
        <v>288.08</v>
      </c>
      <c r="H54" s="4">
        <v>1.03</v>
      </c>
    </row>
    <row r="55" spans="2:8">
      <c r="B55" s="1" t="s">
        <v>2158</v>
      </c>
      <c r="C55" s="14" t="s">
        <v>138</v>
      </c>
      <c r="D55" s="1" t="s">
        <v>156</v>
      </c>
      <c r="E55" s="1" t="s">
        <v>203</v>
      </c>
      <c r="F55" s="4">
        <v>150000</v>
      </c>
      <c r="G55" s="4">
        <v>283.27999999999997</v>
      </c>
      <c r="H55" s="4">
        <v>1.02</v>
      </c>
    </row>
    <row r="56" spans="2:8">
      <c r="B56" s="1" t="s">
        <v>1053</v>
      </c>
      <c r="C56" s="14" t="s">
        <v>138</v>
      </c>
      <c r="D56" s="1" t="s">
        <v>204</v>
      </c>
      <c r="E56" s="1" t="s">
        <v>205</v>
      </c>
      <c r="F56" s="4">
        <v>1200</v>
      </c>
      <c r="G56" s="4">
        <v>280.24</v>
      </c>
      <c r="H56" s="4">
        <v>1</v>
      </c>
    </row>
    <row r="57" spans="2:8">
      <c r="B57" s="1" t="s">
        <v>1061</v>
      </c>
      <c r="C57" s="14" t="s">
        <v>138</v>
      </c>
      <c r="D57" s="1" t="s">
        <v>206</v>
      </c>
      <c r="E57" s="1" t="s">
        <v>207</v>
      </c>
      <c r="F57" s="4">
        <v>8000</v>
      </c>
      <c r="G57" s="4">
        <v>278.76</v>
      </c>
      <c r="H57" s="4">
        <v>1</v>
      </c>
    </row>
    <row r="58" spans="2:8">
      <c r="B58" s="1" t="s">
        <v>2397</v>
      </c>
      <c r="C58" s="14" t="s">
        <v>138</v>
      </c>
      <c r="D58" s="1" t="s">
        <v>176</v>
      </c>
      <c r="E58" s="1" t="s">
        <v>208</v>
      </c>
      <c r="F58" s="4">
        <v>8500</v>
      </c>
      <c r="G58" s="4">
        <v>259.3</v>
      </c>
      <c r="H58" s="4">
        <v>0.93</v>
      </c>
    </row>
    <row r="59" spans="2:8">
      <c r="B59" s="1" t="s">
        <v>2568</v>
      </c>
      <c r="C59" s="14" t="s">
        <v>138</v>
      </c>
      <c r="D59" s="1" t="s">
        <v>150</v>
      </c>
      <c r="E59" s="1" t="s">
        <v>209</v>
      </c>
      <c r="F59" s="4">
        <v>35000</v>
      </c>
      <c r="G59" s="4">
        <v>252.19</v>
      </c>
      <c r="H59" s="4">
        <v>0.9</v>
      </c>
    </row>
    <row r="60" spans="2:8">
      <c r="B60" s="1" t="s">
        <v>210</v>
      </c>
      <c r="C60" s="14" t="s">
        <v>138</v>
      </c>
      <c r="D60" s="1" t="s">
        <v>211</v>
      </c>
      <c r="E60" s="1" t="s">
        <v>212</v>
      </c>
      <c r="F60" s="4">
        <v>44121</v>
      </c>
      <c r="G60" s="4">
        <v>248.11</v>
      </c>
      <c r="H60" s="4">
        <v>0.89</v>
      </c>
    </row>
    <row r="61" spans="2:8">
      <c r="B61" s="1" t="s">
        <v>2536</v>
      </c>
      <c r="C61" s="14" t="s">
        <v>138</v>
      </c>
      <c r="D61" s="1" t="s">
        <v>174</v>
      </c>
      <c r="E61" s="1" t="s">
        <v>213</v>
      </c>
      <c r="F61" s="4">
        <v>4000</v>
      </c>
      <c r="G61" s="4">
        <v>228.47</v>
      </c>
      <c r="H61" s="4">
        <v>0.82</v>
      </c>
    </row>
    <row r="62" spans="2:8">
      <c r="B62" s="1" t="s">
        <v>1063</v>
      </c>
      <c r="C62" s="14" t="s">
        <v>138</v>
      </c>
      <c r="D62" s="1" t="s">
        <v>214</v>
      </c>
      <c r="E62" s="1" t="s">
        <v>215</v>
      </c>
      <c r="F62" s="4">
        <v>29833</v>
      </c>
      <c r="G62" s="4">
        <v>216.26</v>
      </c>
      <c r="H62" s="4">
        <v>0.78</v>
      </c>
    </row>
    <row r="63" spans="2:8">
      <c r="B63" s="2" t="s">
        <v>216</v>
      </c>
      <c r="C63" s="9"/>
      <c r="D63" s="2"/>
      <c r="E63" s="2"/>
      <c r="F63" s="10"/>
      <c r="G63" s="10">
        <f>SUM(G12:G62)</f>
        <v>26404.950000000004</v>
      </c>
      <c r="H63" s="10">
        <f>SUM(H12:H62)</f>
        <v>94.64</v>
      </c>
    </row>
    <row r="64" spans="2:8">
      <c r="B64" s="2" t="s">
        <v>217</v>
      </c>
      <c r="C64" s="9"/>
      <c r="D64" s="2"/>
      <c r="E64" s="2"/>
      <c r="F64" s="10"/>
      <c r="G64" s="10">
        <v>1530.24</v>
      </c>
      <c r="H64" s="10">
        <v>5.49</v>
      </c>
    </row>
    <row r="65" spans="2:8">
      <c r="B65" s="2" t="s">
        <v>125</v>
      </c>
      <c r="C65" s="9"/>
      <c r="D65" s="2"/>
      <c r="E65" s="2"/>
      <c r="F65" s="10"/>
      <c r="G65" s="10">
        <v>27935.190000000002</v>
      </c>
      <c r="H65" s="10">
        <v>100.14</v>
      </c>
    </row>
    <row r="66" spans="2:8">
      <c r="B66" s="2" t="s">
        <v>126</v>
      </c>
      <c r="C66" s="9"/>
      <c r="D66" s="2"/>
      <c r="E66" s="2"/>
      <c r="F66" s="10"/>
      <c r="G66" s="10">
        <v>-38.293392400001039</v>
      </c>
      <c r="H66" s="10">
        <v>-0.14000000000000057</v>
      </c>
    </row>
    <row r="67" spans="2:8">
      <c r="B67" s="2" t="s">
        <v>127</v>
      </c>
      <c r="C67" s="9"/>
      <c r="D67" s="2"/>
      <c r="E67" s="2"/>
      <c r="F67" s="10"/>
      <c r="G67" s="10">
        <v>27896.8966076</v>
      </c>
      <c r="H67" s="10">
        <v>100</v>
      </c>
    </row>
    <row r="68" spans="2:8">
      <c r="B68" s="1" t="s">
        <v>128</v>
      </c>
    </row>
    <row r="69" spans="2:8">
      <c r="B69" s="1" t="s">
        <v>129</v>
      </c>
    </row>
    <row r="70" spans="2:8">
      <c r="B70" s="1" t="s">
        <v>130</v>
      </c>
      <c r="C70" s="13">
        <v>44895</v>
      </c>
    </row>
    <row r="71" spans="2:8" ht="25.5">
      <c r="B71" s="11" t="s">
        <v>131</v>
      </c>
      <c r="C71" s="5" t="s">
        <v>132</v>
      </c>
    </row>
    <row r="72" spans="2:8">
      <c r="B72" s="2"/>
    </row>
    <row r="73" spans="2:8">
      <c r="B73" s="2" t="s">
        <v>3261</v>
      </c>
      <c r="C73" s="5" t="s">
        <v>132</v>
      </c>
    </row>
    <row r="74" spans="2:8">
      <c r="B74" s="2" t="s">
        <v>3262</v>
      </c>
      <c r="C74" s="5" t="s">
        <v>132</v>
      </c>
    </row>
    <row r="75" spans="2:8">
      <c r="B75" s="2" t="s">
        <v>3263</v>
      </c>
      <c r="C75" s="5" t="s">
        <v>132</v>
      </c>
    </row>
    <row r="76" spans="2:8">
      <c r="B76" s="2" t="s">
        <v>218</v>
      </c>
      <c r="C76" s="9"/>
    </row>
    <row r="77" spans="2:8">
      <c r="B77" s="2" t="s">
        <v>219</v>
      </c>
      <c r="C77" s="9"/>
    </row>
    <row r="78" spans="2:8">
      <c r="B78" s="2" t="s">
        <v>220</v>
      </c>
      <c r="C78" s="9"/>
    </row>
    <row r="79" spans="2:8">
      <c r="B79" s="2" t="s">
        <v>221</v>
      </c>
      <c r="C79" s="9"/>
    </row>
    <row r="80" spans="2:8">
      <c r="B80" s="162" t="s">
        <v>3221</v>
      </c>
      <c r="C80" s="9"/>
    </row>
    <row r="81" spans="2:2">
      <c r="B81" s="162" t="s">
        <v>133</v>
      </c>
    </row>
    <row r="82" spans="2:2">
      <c r="B82" s="162" t="s">
        <v>134</v>
      </c>
    </row>
  </sheetData>
  <mergeCells count="3">
    <mergeCell ref="B1:E1"/>
    <mergeCell ref="C3:C6"/>
    <mergeCell ref="D3:D6"/>
  </mergeCells>
  <hyperlinks>
    <hyperlink ref="A1" location="Index!A1" display="Index" xr:uid="{77A3314B-3A7F-4DB8-9FC4-FF96C8FC7A4F}"/>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15542-0DB1-4921-A66A-C6686D335153}">
  <dimension ref="A1:I109"/>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3.5703125"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3.5703125"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3.5703125"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3.5703125"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3.5703125"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3.5703125"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3.5703125"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3.5703125"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3.5703125"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3.5703125"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3.5703125"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3.5703125"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3.5703125"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3.5703125"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3.5703125"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3.5703125"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3.5703125"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3.5703125"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3.5703125"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3.5703125"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3.5703125"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3.5703125"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3.5703125"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3.5703125"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3.5703125"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3.5703125"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3.5703125"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3.5703125"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3.5703125"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3.5703125"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3.5703125"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3.5703125"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3.5703125"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3.5703125"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3.5703125"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3.5703125"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3.5703125"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3.5703125"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3.5703125"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3.5703125"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3.5703125"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3.5703125"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3.5703125"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3.5703125"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3.5703125"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3.5703125"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3.5703125"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3.5703125"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3.5703125"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3.5703125"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3.5703125"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3.5703125"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3.5703125"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3.5703125"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3.5703125"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3.5703125"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3.5703125"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3.5703125"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3.5703125"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3.5703125"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3.5703125"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3.5703125"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3.5703125"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0" t="s">
        <v>37</v>
      </c>
      <c r="C1" s="390"/>
      <c r="D1" s="390"/>
      <c r="E1" s="390"/>
    </row>
    <row r="2" spans="1:9" ht="13.5" thickBot="1"/>
    <row r="3" spans="1:9" s="16" customFormat="1" ht="15">
      <c r="B3" s="23" t="s">
        <v>2625</v>
      </c>
      <c r="C3" s="391"/>
      <c r="D3" s="394"/>
      <c r="F3" s="17"/>
      <c r="G3" s="17"/>
      <c r="H3" s="17"/>
    </row>
    <row r="4" spans="1:9" s="16" customFormat="1" ht="15">
      <c r="B4" s="24" t="s">
        <v>2718</v>
      </c>
      <c r="C4" s="392"/>
      <c r="D4" s="395"/>
      <c r="F4" s="17"/>
      <c r="G4" s="17"/>
      <c r="H4" s="17"/>
    </row>
    <row r="5" spans="1:9" s="16" customFormat="1" ht="15">
      <c r="B5" s="24" t="s">
        <v>1081</v>
      </c>
      <c r="C5" s="392"/>
      <c r="D5" s="395"/>
      <c r="F5" s="17"/>
      <c r="G5" s="17"/>
      <c r="H5" s="17"/>
    </row>
    <row r="6" spans="1:9" s="16" customFormat="1" ht="15">
      <c r="B6" s="24" t="s">
        <v>2642</v>
      </c>
      <c r="C6" s="392"/>
      <c r="D6" s="395"/>
      <c r="F6" s="17"/>
      <c r="G6" s="17"/>
      <c r="H6" s="17"/>
    </row>
    <row r="7" spans="1:9" s="16" customFormat="1" ht="45.75" thickBot="1">
      <c r="B7" s="25" t="s">
        <v>2719</v>
      </c>
      <c r="C7" s="393"/>
      <c r="D7" s="396"/>
      <c r="F7" s="17"/>
      <c r="G7" s="17"/>
      <c r="H7" s="17"/>
    </row>
    <row r="8" spans="1:9" s="16" customFormat="1">
      <c r="C8" s="19" t="s">
        <v>1079</v>
      </c>
      <c r="D8" s="19" t="s">
        <v>1078</v>
      </c>
      <c r="F8" s="17"/>
      <c r="G8" s="17"/>
      <c r="H8" s="17"/>
    </row>
    <row r="9" spans="1:9" s="109" customFormat="1">
      <c r="C9" s="117"/>
      <c r="F9" s="116"/>
      <c r="G9" s="116"/>
      <c r="H9" s="116"/>
    </row>
    <row r="10" spans="1:9" s="109" customFormat="1">
      <c r="C10" s="117"/>
      <c r="F10" s="116"/>
      <c r="G10" s="116"/>
      <c r="H10" s="116"/>
    </row>
    <row r="11" spans="1:9" s="109" customFormat="1">
      <c r="B11" s="109" t="s">
        <v>101</v>
      </c>
      <c r="C11" s="117"/>
      <c r="F11" s="116"/>
      <c r="G11" s="116"/>
      <c r="H11" s="116"/>
    </row>
    <row r="12" spans="1:9" s="109" customFormat="1">
      <c r="C12" s="117"/>
      <c r="F12" s="116"/>
      <c r="G12" s="116"/>
      <c r="H12" s="116"/>
    </row>
    <row r="13" spans="1:9" s="109" customFormat="1">
      <c r="B13" s="240" t="s">
        <v>102</v>
      </c>
      <c r="C13" s="241" t="s">
        <v>103</v>
      </c>
      <c r="D13" s="240" t="s">
        <v>135</v>
      </c>
      <c r="E13" s="240" t="s">
        <v>105</v>
      </c>
      <c r="F13" s="242" t="s">
        <v>106</v>
      </c>
      <c r="G13" s="242" t="s">
        <v>107</v>
      </c>
      <c r="H13" s="242" t="s">
        <v>108</v>
      </c>
      <c r="I13" s="243" t="s">
        <v>136</v>
      </c>
    </row>
    <row r="14" spans="1:9" s="109" customFormat="1">
      <c r="B14" s="243" t="s">
        <v>137</v>
      </c>
      <c r="C14" s="173"/>
      <c r="F14" s="116"/>
      <c r="G14" s="116"/>
      <c r="H14" s="116"/>
    </row>
    <row r="15" spans="1:9" s="109" customFormat="1">
      <c r="B15" s="243" t="s">
        <v>110</v>
      </c>
      <c r="C15" s="173"/>
      <c r="F15" s="116"/>
      <c r="G15" s="116"/>
      <c r="H15" s="116"/>
    </row>
    <row r="16" spans="1:9" s="109" customFormat="1">
      <c r="B16" s="109" t="s">
        <v>1077</v>
      </c>
      <c r="C16" s="173" t="s">
        <v>138</v>
      </c>
      <c r="D16" s="109" t="s">
        <v>139</v>
      </c>
      <c r="E16" s="109" t="s">
        <v>140</v>
      </c>
      <c r="F16" s="116">
        <v>615000</v>
      </c>
      <c r="G16" s="116">
        <v>5860.34</v>
      </c>
      <c r="H16" s="116">
        <v>6.01</v>
      </c>
    </row>
    <row r="17" spans="2:8" s="109" customFormat="1">
      <c r="B17" s="109" t="s">
        <v>1075</v>
      </c>
      <c r="C17" s="173" t="s">
        <v>138</v>
      </c>
      <c r="D17" s="109" t="s">
        <v>142</v>
      </c>
      <c r="E17" s="109" t="s">
        <v>143</v>
      </c>
      <c r="F17" s="116">
        <v>194000</v>
      </c>
      <c r="G17" s="116">
        <v>5298.82</v>
      </c>
      <c r="H17" s="116">
        <v>5.44</v>
      </c>
    </row>
    <row r="18" spans="2:8" s="109" customFormat="1">
      <c r="B18" s="109" t="s">
        <v>286</v>
      </c>
      <c r="C18" s="173" t="s">
        <v>138</v>
      </c>
      <c r="D18" s="109" t="s">
        <v>139</v>
      </c>
      <c r="E18" s="109" t="s">
        <v>287</v>
      </c>
      <c r="F18" s="116">
        <v>692125</v>
      </c>
      <c r="G18" s="116">
        <v>4169.71</v>
      </c>
      <c r="H18" s="116">
        <v>4.28</v>
      </c>
    </row>
    <row r="19" spans="2:8" s="109" customFormat="1">
      <c r="B19" s="109" t="s">
        <v>2229</v>
      </c>
      <c r="C19" s="173" t="s">
        <v>138</v>
      </c>
      <c r="D19" s="109" t="s">
        <v>159</v>
      </c>
      <c r="E19" s="109" t="s">
        <v>160</v>
      </c>
      <c r="F19" s="116">
        <v>185000</v>
      </c>
      <c r="G19" s="116">
        <v>3838.47</v>
      </c>
      <c r="H19" s="116">
        <v>3.94</v>
      </c>
    </row>
    <row r="20" spans="2:8" s="109" customFormat="1">
      <c r="B20" s="109" t="s">
        <v>405</v>
      </c>
      <c r="C20" s="173" t="s">
        <v>138</v>
      </c>
      <c r="D20" s="109" t="s">
        <v>139</v>
      </c>
      <c r="E20" s="109" t="s">
        <v>406</v>
      </c>
      <c r="F20" s="116">
        <v>2025000</v>
      </c>
      <c r="G20" s="116">
        <v>3366.56</v>
      </c>
      <c r="H20" s="116">
        <v>3.46</v>
      </c>
    </row>
    <row r="21" spans="2:8" s="109" customFormat="1">
      <c r="B21" s="109" t="s">
        <v>2244</v>
      </c>
      <c r="C21" s="173" t="s">
        <v>138</v>
      </c>
      <c r="D21" s="109" t="s">
        <v>288</v>
      </c>
      <c r="E21" s="109" t="s">
        <v>289</v>
      </c>
      <c r="F21" s="116">
        <v>365000</v>
      </c>
      <c r="G21" s="116">
        <v>3097.94</v>
      </c>
      <c r="H21" s="116">
        <v>3.18</v>
      </c>
    </row>
    <row r="22" spans="2:8" s="109" customFormat="1">
      <c r="B22" s="109" t="s">
        <v>1072</v>
      </c>
      <c r="C22" s="173" t="s">
        <v>138</v>
      </c>
      <c r="D22" s="109" t="s">
        <v>139</v>
      </c>
      <c r="E22" s="109" t="s">
        <v>152</v>
      </c>
      <c r="F22" s="116">
        <v>342500</v>
      </c>
      <c r="G22" s="116">
        <v>3086.78</v>
      </c>
      <c r="H22" s="116">
        <v>3.17</v>
      </c>
    </row>
    <row r="23" spans="2:8" s="109" customFormat="1">
      <c r="B23" s="109" t="s">
        <v>2197</v>
      </c>
      <c r="C23" s="173" t="s">
        <v>138</v>
      </c>
      <c r="D23" s="109" t="s">
        <v>167</v>
      </c>
      <c r="E23" s="109" t="s">
        <v>548</v>
      </c>
      <c r="F23" s="116">
        <v>3400000</v>
      </c>
      <c r="G23" s="116">
        <v>2845.8</v>
      </c>
      <c r="H23" s="116">
        <v>2.92</v>
      </c>
    </row>
    <row r="24" spans="2:8" s="109" customFormat="1">
      <c r="B24" s="109" t="s">
        <v>2168</v>
      </c>
      <c r="C24" s="173" t="s">
        <v>138</v>
      </c>
      <c r="D24" s="109" t="s">
        <v>274</v>
      </c>
      <c r="E24" s="109" t="s">
        <v>299</v>
      </c>
      <c r="F24" s="116">
        <v>1595000</v>
      </c>
      <c r="G24" s="116">
        <v>2746.59</v>
      </c>
      <c r="H24" s="116">
        <v>2.82</v>
      </c>
    </row>
    <row r="25" spans="2:8" s="109" customFormat="1">
      <c r="B25" s="109" t="s">
        <v>1076</v>
      </c>
      <c r="C25" s="173" t="s">
        <v>138</v>
      </c>
      <c r="D25" s="109" t="s">
        <v>139</v>
      </c>
      <c r="E25" s="109" t="s">
        <v>141</v>
      </c>
      <c r="F25" s="116">
        <v>170000</v>
      </c>
      <c r="G25" s="116">
        <v>2734.37</v>
      </c>
      <c r="H25" s="116">
        <v>2.81</v>
      </c>
    </row>
    <row r="26" spans="2:8" s="109" customFormat="1">
      <c r="B26" s="109" t="s">
        <v>2248</v>
      </c>
      <c r="C26" s="173" t="s">
        <v>138</v>
      </c>
      <c r="D26" s="109" t="s">
        <v>139</v>
      </c>
      <c r="E26" s="109" t="s">
        <v>403</v>
      </c>
      <c r="F26" s="116">
        <v>1965000</v>
      </c>
      <c r="G26" s="116">
        <v>2582.9899999999998</v>
      </c>
      <c r="H26" s="116">
        <v>2.65</v>
      </c>
    </row>
    <row r="27" spans="2:8" s="109" customFormat="1">
      <c r="B27" s="109" t="s">
        <v>2220</v>
      </c>
      <c r="C27" s="173" t="s">
        <v>138</v>
      </c>
      <c r="D27" s="109" t="s">
        <v>174</v>
      </c>
      <c r="E27" s="109" t="s">
        <v>295</v>
      </c>
      <c r="F27" s="116">
        <v>240977</v>
      </c>
      <c r="G27" s="116">
        <v>2520.7399999999998</v>
      </c>
      <c r="H27" s="116">
        <v>2.59</v>
      </c>
    </row>
    <row r="28" spans="2:8" s="109" customFormat="1">
      <c r="B28" s="109" t="s">
        <v>2249</v>
      </c>
      <c r="C28" s="173" t="s">
        <v>138</v>
      </c>
      <c r="D28" s="109" t="s">
        <v>174</v>
      </c>
      <c r="E28" s="109" t="s">
        <v>520</v>
      </c>
      <c r="F28" s="116">
        <v>218500</v>
      </c>
      <c r="G28" s="116">
        <v>2490.14</v>
      </c>
      <c r="H28" s="116">
        <v>2.56</v>
      </c>
    </row>
    <row r="29" spans="2:8" s="109" customFormat="1">
      <c r="B29" s="109" t="s">
        <v>2425</v>
      </c>
      <c r="C29" s="173" t="s">
        <v>138</v>
      </c>
      <c r="D29" s="109" t="s">
        <v>163</v>
      </c>
      <c r="E29" s="109" t="s">
        <v>541</v>
      </c>
      <c r="F29" s="116">
        <v>288000</v>
      </c>
      <c r="G29" s="116">
        <v>2475.5</v>
      </c>
      <c r="H29" s="116">
        <v>2.54</v>
      </c>
    </row>
    <row r="30" spans="2:8" s="109" customFormat="1">
      <c r="B30" s="109" t="s">
        <v>2215</v>
      </c>
      <c r="C30" s="173" t="s">
        <v>138</v>
      </c>
      <c r="D30" s="109" t="s">
        <v>144</v>
      </c>
      <c r="E30" s="109" t="s">
        <v>145</v>
      </c>
      <c r="F30" s="116">
        <v>149570</v>
      </c>
      <c r="G30" s="116">
        <v>2445.39</v>
      </c>
      <c r="H30" s="116">
        <v>2.5099999999999998</v>
      </c>
    </row>
    <row r="31" spans="2:8" s="109" customFormat="1">
      <c r="B31" s="109" t="s">
        <v>1065</v>
      </c>
      <c r="C31" s="173" t="s">
        <v>138</v>
      </c>
      <c r="D31" s="109" t="s">
        <v>144</v>
      </c>
      <c r="E31" s="109" t="s">
        <v>146</v>
      </c>
      <c r="F31" s="116">
        <v>70522</v>
      </c>
      <c r="G31" s="116">
        <v>2391.2600000000002</v>
      </c>
      <c r="H31" s="116">
        <v>2.4500000000000002</v>
      </c>
    </row>
    <row r="32" spans="2:8" s="109" customFormat="1">
      <c r="B32" s="109" t="s">
        <v>2451</v>
      </c>
      <c r="C32" s="173" t="s">
        <v>138</v>
      </c>
      <c r="D32" s="109" t="s">
        <v>163</v>
      </c>
      <c r="E32" s="109" t="s">
        <v>575</v>
      </c>
      <c r="F32" s="116">
        <v>84621</v>
      </c>
      <c r="G32" s="116">
        <v>2284.85</v>
      </c>
      <c r="H32" s="116">
        <v>2.34</v>
      </c>
    </row>
    <row r="33" spans="2:8" s="109" customFormat="1">
      <c r="B33" s="109" t="s">
        <v>2472</v>
      </c>
      <c r="C33" s="173" t="s">
        <v>138</v>
      </c>
      <c r="D33" s="109" t="s">
        <v>139</v>
      </c>
      <c r="E33" s="109" t="s">
        <v>169</v>
      </c>
      <c r="F33" s="116">
        <v>1658000</v>
      </c>
      <c r="G33" s="116">
        <v>2171.15</v>
      </c>
      <c r="H33" s="116">
        <v>2.23</v>
      </c>
    </row>
    <row r="34" spans="2:8" s="109" customFormat="1">
      <c r="B34" s="109" t="s">
        <v>2141</v>
      </c>
      <c r="C34" s="173" t="s">
        <v>138</v>
      </c>
      <c r="D34" s="109" t="s">
        <v>250</v>
      </c>
      <c r="E34" s="109" t="s">
        <v>538</v>
      </c>
      <c r="F34" s="116">
        <v>510000</v>
      </c>
      <c r="G34" s="116">
        <v>2053.52</v>
      </c>
      <c r="H34" s="116">
        <v>2.11</v>
      </c>
    </row>
    <row r="35" spans="2:8" s="109" customFormat="1">
      <c r="B35" s="109" t="s">
        <v>2236</v>
      </c>
      <c r="C35" s="173" t="s">
        <v>138</v>
      </c>
      <c r="D35" s="109" t="s">
        <v>172</v>
      </c>
      <c r="E35" s="109" t="s">
        <v>368</v>
      </c>
      <c r="F35" s="116">
        <v>116000</v>
      </c>
      <c r="G35" s="116">
        <v>2041.31</v>
      </c>
      <c r="H35" s="116">
        <v>2.09</v>
      </c>
    </row>
    <row r="36" spans="2:8" s="109" customFormat="1">
      <c r="B36" s="109" t="s">
        <v>2146</v>
      </c>
      <c r="C36" s="173" t="s">
        <v>138</v>
      </c>
      <c r="D36" s="109" t="s">
        <v>407</v>
      </c>
      <c r="E36" s="109" t="s">
        <v>408</v>
      </c>
      <c r="F36" s="116">
        <v>1314000</v>
      </c>
      <c r="G36" s="116">
        <v>1955.23</v>
      </c>
      <c r="H36" s="116">
        <v>2.0099999999999998</v>
      </c>
    </row>
    <row r="37" spans="2:8" s="109" customFormat="1">
      <c r="B37" s="109" t="s">
        <v>2251</v>
      </c>
      <c r="C37" s="173" t="s">
        <v>138</v>
      </c>
      <c r="D37" s="109" t="s">
        <v>373</v>
      </c>
      <c r="E37" s="109" t="s">
        <v>374</v>
      </c>
      <c r="F37" s="116">
        <v>432000</v>
      </c>
      <c r="G37" s="116">
        <v>1947.02</v>
      </c>
      <c r="H37" s="116">
        <v>2</v>
      </c>
    </row>
    <row r="38" spans="2:8" s="109" customFormat="1">
      <c r="B38" s="109" t="s">
        <v>1046</v>
      </c>
      <c r="C38" s="173" t="s">
        <v>138</v>
      </c>
      <c r="D38" s="109" t="s">
        <v>172</v>
      </c>
      <c r="E38" s="109" t="s">
        <v>173</v>
      </c>
      <c r="F38" s="116">
        <v>75000</v>
      </c>
      <c r="G38" s="116">
        <v>1922.44</v>
      </c>
      <c r="H38" s="116">
        <v>1.97</v>
      </c>
    </row>
    <row r="39" spans="2:8" s="109" customFormat="1">
      <c r="B39" s="109" t="s">
        <v>1042</v>
      </c>
      <c r="C39" s="173" t="s">
        <v>138</v>
      </c>
      <c r="D39" s="109" t="s">
        <v>274</v>
      </c>
      <c r="E39" s="109" t="s">
        <v>300</v>
      </c>
      <c r="F39" s="116">
        <v>825000</v>
      </c>
      <c r="G39" s="116">
        <v>1848</v>
      </c>
      <c r="H39" s="116">
        <v>1.9</v>
      </c>
    </row>
    <row r="40" spans="2:8" s="109" customFormat="1">
      <c r="B40" s="109" t="s">
        <v>2422</v>
      </c>
      <c r="C40" s="173" t="s">
        <v>138</v>
      </c>
      <c r="D40" s="109" t="s">
        <v>250</v>
      </c>
      <c r="E40" s="109" t="s">
        <v>539</v>
      </c>
      <c r="F40" s="116">
        <v>378400</v>
      </c>
      <c r="G40" s="116">
        <v>1839.97</v>
      </c>
      <c r="H40" s="116">
        <v>1.89</v>
      </c>
    </row>
    <row r="41" spans="2:8" s="109" customFormat="1">
      <c r="B41" s="109" t="s">
        <v>1061</v>
      </c>
      <c r="C41" s="173" t="s">
        <v>138</v>
      </c>
      <c r="D41" s="109" t="s">
        <v>206</v>
      </c>
      <c r="E41" s="109" t="s">
        <v>207</v>
      </c>
      <c r="F41" s="116">
        <v>52500</v>
      </c>
      <c r="G41" s="116">
        <v>1829.36</v>
      </c>
      <c r="H41" s="116">
        <v>1.88</v>
      </c>
    </row>
    <row r="42" spans="2:8" s="109" customFormat="1">
      <c r="B42" s="109" t="s">
        <v>1054</v>
      </c>
      <c r="C42" s="173" t="s">
        <v>138</v>
      </c>
      <c r="D42" s="109" t="s">
        <v>144</v>
      </c>
      <c r="E42" s="109" t="s">
        <v>294</v>
      </c>
      <c r="F42" s="116">
        <v>163000</v>
      </c>
      <c r="G42" s="116">
        <v>1826.9</v>
      </c>
      <c r="H42" s="116">
        <v>1.87</v>
      </c>
    </row>
    <row r="43" spans="2:8" s="109" customFormat="1">
      <c r="B43" s="109" t="s">
        <v>2390</v>
      </c>
      <c r="C43" s="173" t="s">
        <v>138</v>
      </c>
      <c r="D43" s="109" t="s">
        <v>154</v>
      </c>
      <c r="E43" s="109" t="s">
        <v>155</v>
      </c>
      <c r="F43" s="116">
        <v>65000</v>
      </c>
      <c r="G43" s="116">
        <v>1750.16</v>
      </c>
      <c r="H43" s="116">
        <v>1.8</v>
      </c>
    </row>
    <row r="44" spans="2:8" s="109" customFormat="1">
      <c r="B44" s="109" t="s">
        <v>2159</v>
      </c>
      <c r="C44" s="173" t="s">
        <v>138</v>
      </c>
      <c r="D44" s="109" t="s">
        <v>233</v>
      </c>
      <c r="E44" s="109" t="s">
        <v>524</v>
      </c>
      <c r="F44" s="116">
        <v>36268</v>
      </c>
      <c r="G44" s="116">
        <v>1714.17</v>
      </c>
      <c r="H44" s="116">
        <v>1.76</v>
      </c>
    </row>
    <row r="45" spans="2:8" s="109" customFormat="1">
      <c r="B45" s="109" t="s">
        <v>2391</v>
      </c>
      <c r="C45" s="173" t="s">
        <v>138</v>
      </c>
      <c r="D45" s="109" t="s">
        <v>163</v>
      </c>
      <c r="E45" s="109" t="s">
        <v>409</v>
      </c>
      <c r="F45" s="116">
        <v>120000</v>
      </c>
      <c r="G45" s="116">
        <v>1696.2</v>
      </c>
      <c r="H45" s="116">
        <v>1.74</v>
      </c>
    </row>
    <row r="46" spans="2:8" s="109" customFormat="1">
      <c r="B46" s="109" t="s">
        <v>2176</v>
      </c>
      <c r="C46" s="173" t="s">
        <v>138</v>
      </c>
      <c r="D46" s="109" t="s">
        <v>139</v>
      </c>
      <c r="E46" s="109" t="s">
        <v>322</v>
      </c>
      <c r="F46" s="116">
        <v>1010000</v>
      </c>
      <c r="G46" s="116">
        <v>1549.34</v>
      </c>
      <c r="H46" s="116">
        <v>1.59</v>
      </c>
    </row>
    <row r="47" spans="2:8" s="109" customFormat="1">
      <c r="B47" s="109" t="s">
        <v>2423</v>
      </c>
      <c r="C47" s="173" t="s">
        <v>138</v>
      </c>
      <c r="D47" s="109" t="s">
        <v>167</v>
      </c>
      <c r="E47" s="109" t="s">
        <v>168</v>
      </c>
      <c r="F47" s="116">
        <v>73264</v>
      </c>
      <c r="G47" s="116">
        <v>1501.11</v>
      </c>
      <c r="H47" s="116">
        <v>1.54</v>
      </c>
    </row>
    <row r="48" spans="2:8" s="109" customFormat="1">
      <c r="B48" s="109" t="s">
        <v>2569</v>
      </c>
      <c r="C48" s="173" t="s">
        <v>138</v>
      </c>
      <c r="D48" s="109" t="s">
        <v>250</v>
      </c>
      <c r="E48" s="109" t="s">
        <v>471</v>
      </c>
      <c r="F48" s="116">
        <v>151470</v>
      </c>
      <c r="G48" s="116">
        <v>1492.43</v>
      </c>
      <c r="H48" s="116">
        <v>1.53</v>
      </c>
    </row>
    <row r="49" spans="2:8" s="109" customFormat="1">
      <c r="B49" s="109" t="s">
        <v>1036</v>
      </c>
      <c r="C49" s="173" t="s">
        <v>138</v>
      </c>
      <c r="D49" s="109" t="s">
        <v>163</v>
      </c>
      <c r="E49" s="109" t="s">
        <v>229</v>
      </c>
      <c r="F49" s="116">
        <v>220000</v>
      </c>
      <c r="G49" s="116">
        <v>1351.13</v>
      </c>
      <c r="H49" s="116">
        <v>1.39</v>
      </c>
    </row>
    <row r="50" spans="2:8" s="109" customFormat="1">
      <c r="B50" s="109" t="s">
        <v>2401</v>
      </c>
      <c r="C50" s="173" t="s">
        <v>138</v>
      </c>
      <c r="D50" s="109" t="s">
        <v>288</v>
      </c>
      <c r="E50" s="109" t="s">
        <v>551</v>
      </c>
      <c r="F50" s="116">
        <v>272857</v>
      </c>
      <c r="G50" s="116">
        <v>1267.83</v>
      </c>
      <c r="H50" s="116">
        <v>1.3</v>
      </c>
    </row>
    <row r="51" spans="2:8" s="109" customFormat="1">
      <c r="B51" s="109" t="s">
        <v>1058</v>
      </c>
      <c r="C51" s="173" t="s">
        <v>138</v>
      </c>
      <c r="D51" s="109" t="s">
        <v>270</v>
      </c>
      <c r="E51" s="109" t="s">
        <v>313</v>
      </c>
      <c r="F51" s="116">
        <v>470000</v>
      </c>
      <c r="G51" s="116">
        <v>1243.6199999999999</v>
      </c>
      <c r="H51" s="116">
        <v>1.28</v>
      </c>
    </row>
    <row r="52" spans="2:8" s="109" customFormat="1">
      <c r="B52" s="109" t="s">
        <v>2152</v>
      </c>
      <c r="C52" s="173" t="s">
        <v>138</v>
      </c>
      <c r="D52" s="109" t="s">
        <v>154</v>
      </c>
      <c r="E52" s="109" t="s">
        <v>224</v>
      </c>
      <c r="F52" s="116">
        <v>1300000</v>
      </c>
      <c r="G52" s="116">
        <v>1065.3499999999999</v>
      </c>
      <c r="H52" s="116">
        <v>1.0900000000000001</v>
      </c>
    </row>
    <row r="53" spans="2:8" s="109" customFormat="1">
      <c r="B53" s="109" t="s">
        <v>2208</v>
      </c>
      <c r="C53" s="173" t="s">
        <v>138</v>
      </c>
      <c r="D53" s="109" t="s">
        <v>180</v>
      </c>
      <c r="E53" s="109" t="s">
        <v>444</v>
      </c>
      <c r="F53" s="116">
        <v>38000</v>
      </c>
      <c r="G53" s="116">
        <v>1046.54</v>
      </c>
      <c r="H53" s="116">
        <v>1.07</v>
      </c>
    </row>
    <row r="54" spans="2:8" s="109" customFormat="1">
      <c r="B54" s="109" t="s">
        <v>2187</v>
      </c>
      <c r="C54" s="173" t="s">
        <v>138</v>
      </c>
      <c r="D54" s="109" t="s">
        <v>187</v>
      </c>
      <c r="E54" s="109" t="s">
        <v>463</v>
      </c>
      <c r="F54" s="116">
        <v>290000</v>
      </c>
      <c r="G54" s="116">
        <v>911.47</v>
      </c>
      <c r="H54" s="116">
        <v>0.94</v>
      </c>
    </row>
    <row r="55" spans="2:8" s="109" customFormat="1">
      <c r="B55" s="109" t="s">
        <v>2393</v>
      </c>
      <c r="C55" s="173" t="s">
        <v>138</v>
      </c>
      <c r="D55" s="109" t="s">
        <v>167</v>
      </c>
      <c r="E55" s="109" t="s">
        <v>542</v>
      </c>
      <c r="F55" s="116">
        <v>215889</v>
      </c>
      <c r="G55" s="116">
        <v>901.98</v>
      </c>
      <c r="H55" s="116">
        <v>0.93</v>
      </c>
    </row>
    <row r="56" spans="2:8" s="109" customFormat="1">
      <c r="B56" s="109" t="s">
        <v>2430</v>
      </c>
      <c r="C56" s="173" t="s">
        <v>138</v>
      </c>
      <c r="D56" s="109" t="s">
        <v>154</v>
      </c>
      <c r="E56" s="109" t="s">
        <v>550</v>
      </c>
      <c r="F56" s="116">
        <v>197000</v>
      </c>
      <c r="G56" s="116">
        <v>882.46</v>
      </c>
      <c r="H56" s="116">
        <v>0.91</v>
      </c>
    </row>
    <row r="57" spans="2:8" s="109" customFormat="1">
      <c r="B57" s="109" t="s">
        <v>2397</v>
      </c>
      <c r="C57" s="173" t="s">
        <v>138</v>
      </c>
      <c r="D57" s="109" t="s">
        <v>176</v>
      </c>
      <c r="E57" s="109" t="s">
        <v>208</v>
      </c>
      <c r="F57" s="116">
        <v>28000</v>
      </c>
      <c r="G57" s="116">
        <v>854.17</v>
      </c>
      <c r="H57" s="116">
        <v>0.88</v>
      </c>
    </row>
    <row r="58" spans="2:8" s="109" customFormat="1">
      <c r="B58" s="109" t="s">
        <v>2453</v>
      </c>
      <c r="C58" s="173" t="s">
        <v>138</v>
      </c>
      <c r="D58" s="109" t="s">
        <v>154</v>
      </c>
      <c r="E58" s="109" t="s">
        <v>411</v>
      </c>
      <c r="F58" s="116">
        <v>190000</v>
      </c>
      <c r="G58" s="116">
        <v>734.54</v>
      </c>
      <c r="H58" s="116">
        <v>0.75</v>
      </c>
    </row>
    <row r="59" spans="2:8" s="109" customFormat="1">
      <c r="B59" s="109" t="s">
        <v>2142</v>
      </c>
      <c r="C59" s="173" t="s">
        <v>138</v>
      </c>
      <c r="D59" s="109" t="s">
        <v>222</v>
      </c>
      <c r="E59" s="109" t="s">
        <v>857</v>
      </c>
      <c r="F59" s="116">
        <v>25000</v>
      </c>
      <c r="G59" s="116">
        <v>484.36</v>
      </c>
      <c r="H59" s="116">
        <v>0.5</v>
      </c>
    </row>
    <row r="60" spans="2:8" s="109" customFormat="1">
      <c r="B60" s="109" t="s">
        <v>2178</v>
      </c>
      <c r="C60" s="173" t="s">
        <v>138</v>
      </c>
      <c r="D60" s="109" t="s">
        <v>258</v>
      </c>
      <c r="E60" s="109" t="s">
        <v>858</v>
      </c>
      <c r="F60" s="116">
        <v>500000</v>
      </c>
      <c r="G60" s="116">
        <v>473.75</v>
      </c>
      <c r="H60" s="116">
        <v>0.49</v>
      </c>
    </row>
    <row r="61" spans="2:8" s="109" customFormat="1">
      <c r="B61" s="109" t="s">
        <v>2540</v>
      </c>
      <c r="C61" s="173" t="s">
        <v>138</v>
      </c>
      <c r="D61" s="109" t="s">
        <v>248</v>
      </c>
      <c r="E61" s="109" t="s">
        <v>388</v>
      </c>
      <c r="F61" s="116">
        <v>100000</v>
      </c>
      <c r="G61" s="116">
        <v>473.1</v>
      </c>
      <c r="H61" s="116">
        <v>0.49</v>
      </c>
    </row>
    <row r="62" spans="2:8" s="109" customFormat="1">
      <c r="B62" s="243" t="s">
        <v>216</v>
      </c>
      <c r="C62" s="244"/>
      <c r="D62" s="243"/>
      <c r="E62" s="243"/>
      <c r="F62" s="245"/>
      <c r="G62" s="245">
        <f>SUM(G16:G61)</f>
        <v>95064.859999999971</v>
      </c>
      <c r="H62" s="245">
        <f>SUM(H16:H61)</f>
        <v>97.600000000000009</v>
      </c>
    </row>
    <row r="63" spans="2:8" s="111" customFormat="1">
      <c r="B63" s="246" t="s">
        <v>2013</v>
      </c>
      <c r="C63" s="247"/>
      <c r="D63" s="246"/>
      <c r="E63" s="246"/>
      <c r="F63" s="248"/>
      <c r="G63" s="248"/>
      <c r="H63" s="248"/>
    </row>
    <row r="64" spans="2:8" s="109" customFormat="1">
      <c r="B64" s="109" t="s">
        <v>79</v>
      </c>
      <c r="C64" s="173" t="s">
        <v>138</v>
      </c>
      <c r="D64" s="109" t="s">
        <v>505</v>
      </c>
      <c r="E64" s="109" t="s">
        <v>506</v>
      </c>
      <c r="F64" s="116">
        <v>1601</v>
      </c>
      <c r="G64" s="116">
        <v>0.93</v>
      </c>
      <c r="H64" s="116">
        <v>0</v>
      </c>
    </row>
    <row r="65" spans="2:8" s="111" customFormat="1">
      <c r="B65" s="246" t="s">
        <v>1330</v>
      </c>
      <c r="C65" s="247"/>
      <c r="D65" s="246"/>
      <c r="E65" s="246"/>
      <c r="F65" s="248"/>
      <c r="G65" s="248">
        <f>SUM(G64:G64)</f>
        <v>0.93</v>
      </c>
      <c r="H65" s="248">
        <f>SUM(H64:H64)</f>
        <v>0</v>
      </c>
    </row>
    <row r="66" spans="2:8" s="109" customFormat="1">
      <c r="B66" s="243" t="s">
        <v>217</v>
      </c>
      <c r="C66" s="236"/>
      <c r="D66" s="243"/>
      <c r="E66" s="243"/>
      <c r="F66" s="245"/>
      <c r="G66" s="245">
        <v>3030</v>
      </c>
      <c r="H66" s="245">
        <v>3.11</v>
      </c>
    </row>
    <row r="67" spans="2:8" s="109" customFormat="1">
      <c r="B67" s="243" t="s">
        <v>125</v>
      </c>
      <c r="C67" s="236"/>
      <c r="D67" s="243"/>
      <c r="E67" s="243"/>
      <c r="F67" s="245"/>
      <c r="G67" s="245">
        <f>+G62+G65+G66</f>
        <v>98095.789999999964</v>
      </c>
      <c r="H67" s="245">
        <f>+H62+H65+H66</f>
        <v>100.71000000000001</v>
      </c>
    </row>
    <row r="68" spans="2:8" s="109" customFormat="1">
      <c r="B68" s="243" t="s">
        <v>126</v>
      </c>
      <c r="C68" s="236"/>
      <c r="D68" s="243"/>
      <c r="E68" s="243"/>
      <c r="F68" s="245"/>
      <c r="G68" s="245">
        <f>+G69-G67</f>
        <v>-656.91546980995918</v>
      </c>
      <c r="H68" s="245">
        <f>+H69-H67</f>
        <v>-0.71000000000000796</v>
      </c>
    </row>
    <row r="69" spans="2:8" s="109" customFormat="1">
      <c r="B69" s="243" t="s">
        <v>127</v>
      </c>
      <c r="C69" s="236"/>
      <c r="D69" s="243"/>
      <c r="E69" s="243"/>
      <c r="F69" s="245"/>
      <c r="G69" s="245">
        <v>97438.874530190005</v>
      </c>
      <c r="H69" s="245">
        <v>100</v>
      </c>
    </row>
    <row r="70" spans="2:8" s="109" customFormat="1">
      <c r="B70" s="109" t="s">
        <v>128</v>
      </c>
      <c r="C70" s="117"/>
      <c r="F70" s="116"/>
      <c r="G70" s="116"/>
      <c r="H70" s="116"/>
    </row>
    <row r="71" spans="2:8" s="109" customFormat="1">
      <c r="B71" s="109" t="s">
        <v>129</v>
      </c>
      <c r="C71" s="117"/>
      <c r="F71" s="116"/>
      <c r="G71" s="116"/>
      <c r="H71" s="116"/>
    </row>
    <row r="72" spans="2:8" s="109" customFormat="1">
      <c r="B72" s="109" t="s">
        <v>130</v>
      </c>
      <c r="C72" s="249">
        <v>44895</v>
      </c>
      <c r="F72" s="116"/>
      <c r="G72" s="116"/>
      <c r="H72" s="116"/>
    </row>
    <row r="73" spans="2:8" s="109" customFormat="1" ht="25.5">
      <c r="B73" s="250" t="s">
        <v>131</v>
      </c>
      <c r="C73" s="117" t="s">
        <v>132</v>
      </c>
      <c r="F73" s="116"/>
      <c r="G73" s="116"/>
      <c r="H73" s="116"/>
    </row>
    <row r="74" spans="2:8" s="109" customFormat="1">
      <c r="B74" s="243"/>
      <c r="C74" s="117"/>
      <c r="F74" s="116"/>
      <c r="G74" s="116"/>
      <c r="H74" s="116"/>
    </row>
    <row r="75" spans="2:8" s="109" customFormat="1">
      <c r="B75" s="243" t="s">
        <v>3261</v>
      </c>
      <c r="C75" s="117" t="s">
        <v>132</v>
      </c>
      <c r="F75" s="116"/>
      <c r="G75" s="116"/>
      <c r="H75" s="116"/>
    </row>
    <row r="76" spans="2:8" s="109" customFormat="1">
      <c r="B76" s="243" t="s">
        <v>3262</v>
      </c>
      <c r="C76" s="117" t="s">
        <v>132</v>
      </c>
      <c r="F76" s="116"/>
      <c r="G76" s="116"/>
      <c r="H76" s="116"/>
    </row>
    <row r="77" spans="2:8" s="109" customFormat="1">
      <c r="B77" s="243" t="s">
        <v>3263</v>
      </c>
      <c r="C77" s="117" t="s">
        <v>132</v>
      </c>
      <c r="F77" s="116"/>
      <c r="G77" s="116"/>
      <c r="H77" s="116"/>
    </row>
    <row r="78" spans="2:8" s="109" customFormat="1">
      <c r="B78" s="243" t="s">
        <v>859</v>
      </c>
      <c r="C78" s="236"/>
      <c r="F78" s="116"/>
      <c r="G78" s="116"/>
      <c r="H78" s="116"/>
    </row>
    <row r="79" spans="2:8" s="109" customFormat="1">
      <c r="B79" s="243" t="s">
        <v>860</v>
      </c>
      <c r="C79" s="236"/>
      <c r="F79" s="116"/>
      <c r="G79" s="116"/>
      <c r="H79" s="116"/>
    </row>
    <row r="80" spans="2:8" s="109" customFormat="1">
      <c r="B80" s="243" t="s">
        <v>861</v>
      </c>
      <c r="C80" s="236"/>
      <c r="F80" s="116"/>
      <c r="G80" s="116"/>
      <c r="H80" s="116"/>
    </row>
    <row r="81" spans="2:8" s="109" customFormat="1">
      <c r="B81" s="243" t="s">
        <v>862</v>
      </c>
      <c r="C81" s="236"/>
      <c r="F81" s="116"/>
      <c r="G81" s="116"/>
      <c r="H81" s="116"/>
    </row>
    <row r="82" spans="2:8" s="109" customFormat="1">
      <c r="B82" s="243" t="s">
        <v>863</v>
      </c>
      <c r="C82" s="236"/>
      <c r="F82" s="116"/>
      <c r="G82" s="116"/>
      <c r="H82" s="116"/>
    </row>
    <row r="83" spans="2:8" s="109" customFormat="1">
      <c r="B83" s="243" t="s">
        <v>864</v>
      </c>
      <c r="C83" s="236"/>
      <c r="F83" s="116"/>
      <c r="G83" s="116"/>
      <c r="H83" s="116"/>
    </row>
    <row r="84" spans="2:8" s="109" customFormat="1">
      <c r="B84" s="243" t="s">
        <v>865</v>
      </c>
      <c r="C84" s="236"/>
      <c r="F84" s="116"/>
      <c r="G84" s="116"/>
      <c r="H84" s="116"/>
    </row>
    <row r="85" spans="2:8" s="109" customFormat="1">
      <c r="B85" s="243" t="s">
        <v>866</v>
      </c>
      <c r="C85" s="236"/>
      <c r="F85" s="116"/>
      <c r="G85" s="116"/>
      <c r="H85" s="116"/>
    </row>
    <row r="86" spans="2:8" s="109" customFormat="1">
      <c r="B86" s="251" t="s">
        <v>3215</v>
      </c>
      <c r="C86" s="236"/>
      <c r="F86" s="116"/>
      <c r="G86" s="116"/>
      <c r="H86" s="116"/>
    </row>
    <row r="87" spans="2:8" s="109" customFormat="1">
      <c r="B87" s="251" t="s">
        <v>133</v>
      </c>
      <c r="C87" s="117"/>
      <c r="F87" s="116"/>
      <c r="G87" s="116"/>
      <c r="H87" s="116"/>
    </row>
    <row r="88" spans="2:8" s="109" customFormat="1">
      <c r="B88" s="251" t="s">
        <v>134</v>
      </c>
      <c r="C88" s="117"/>
      <c r="F88" s="116"/>
      <c r="G88" s="116"/>
      <c r="H88" s="116"/>
    </row>
    <row r="89" spans="2:8" s="109" customFormat="1">
      <c r="C89" s="117"/>
      <c r="F89" s="116"/>
      <c r="G89" s="116"/>
      <c r="H89" s="116"/>
    </row>
    <row r="90" spans="2:8" s="109" customFormat="1">
      <c r="C90" s="117"/>
      <c r="F90" s="116"/>
      <c r="G90" s="116"/>
      <c r="H90" s="116"/>
    </row>
    <row r="91" spans="2:8" s="109" customFormat="1">
      <c r="C91" s="117"/>
      <c r="F91" s="116"/>
      <c r="G91" s="116"/>
      <c r="H91" s="116"/>
    </row>
    <row r="92" spans="2:8" s="109" customFormat="1">
      <c r="C92" s="117"/>
      <c r="F92" s="116"/>
      <c r="G92" s="116"/>
      <c r="H92" s="116"/>
    </row>
    <row r="93" spans="2:8" s="109" customFormat="1">
      <c r="C93" s="117"/>
      <c r="F93" s="116"/>
      <c r="G93" s="116"/>
      <c r="H93" s="116"/>
    </row>
    <row r="94" spans="2:8" s="109" customFormat="1">
      <c r="C94" s="117"/>
      <c r="F94" s="116"/>
      <c r="G94" s="116"/>
      <c r="H94" s="116"/>
    </row>
    <row r="95" spans="2:8" s="109" customFormat="1">
      <c r="C95" s="117"/>
      <c r="F95" s="116"/>
      <c r="G95" s="116"/>
      <c r="H95" s="116"/>
    </row>
    <row r="96" spans="2:8" s="109" customFormat="1">
      <c r="C96" s="117"/>
      <c r="F96" s="116"/>
      <c r="G96" s="116"/>
      <c r="H96" s="116"/>
    </row>
    <row r="97" spans="3:8" s="109" customFormat="1">
      <c r="C97" s="117"/>
      <c r="F97" s="116"/>
      <c r="G97" s="116"/>
      <c r="H97" s="116"/>
    </row>
    <row r="98" spans="3:8" s="109" customFormat="1">
      <c r="C98" s="117"/>
      <c r="F98" s="116"/>
      <c r="G98" s="116"/>
      <c r="H98" s="116"/>
    </row>
    <row r="99" spans="3:8" s="109" customFormat="1">
      <c r="C99" s="117"/>
      <c r="F99" s="116"/>
      <c r="G99" s="116"/>
      <c r="H99" s="116"/>
    </row>
    <row r="100" spans="3:8" s="109" customFormat="1">
      <c r="C100" s="117"/>
      <c r="F100" s="116"/>
      <c r="G100" s="116"/>
      <c r="H100" s="116"/>
    </row>
    <row r="101" spans="3:8" s="109" customFormat="1">
      <c r="C101" s="117"/>
      <c r="F101" s="116"/>
      <c r="G101" s="116"/>
      <c r="H101" s="116"/>
    </row>
    <row r="102" spans="3:8" s="109" customFormat="1">
      <c r="C102" s="117"/>
      <c r="F102" s="116"/>
      <c r="G102" s="116"/>
      <c r="H102" s="116"/>
    </row>
    <row r="103" spans="3:8" s="109" customFormat="1">
      <c r="C103" s="117"/>
      <c r="F103" s="116"/>
      <c r="G103" s="116"/>
      <c r="H103" s="116"/>
    </row>
    <row r="104" spans="3:8" s="109" customFormat="1">
      <c r="C104" s="117"/>
      <c r="F104" s="116"/>
      <c r="G104" s="116"/>
      <c r="H104" s="116"/>
    </row>
    <row r="105" spans="3:8" s="109" customFormat="1">
      <c r="C105" s="117"/>
      <c r="F105" s="116"/>
      <c r="G105" s="116"/>
      <c r="H105" s="116"/>
    </row>
    <row r="106" spans="3:8" s="109" customFormat="1">
      <c r="C106" s="117"/>
      <c r="F106" s="116"/>
      <c r="G106" s="116"/>
      <c r="H106" s="116"/>
    </row>
    <row r="107" spans="3:8" s="109" customFormat="1">
      <c r="C107" s="117"/>
      <c r="F107" s="116"/>
      <c r="G107" s="116"/>
      <c r="H107" s="116"/>
    </row>
    <row r="108" spans="3:8" s="109" customFormat="1">
      <c r="C108" s="117"/>
      <c r="F108" s="116"/>
      <c r="G108" s="116"/>
      <c r="H108" s="116"/>
    </row>
    <row r="109" spans="3:8" s="109" customFormat="1">
      <c r="C109" s="117"/>
      <c r="F109" s="116"/>
      <c r="G109" s="116"/>
      <c r="H109" s="116"/>
    </row>
  </sheetData>
  <mergeCells count="3">
    <mergeCell ref="B1:E1"/>
    <mergeCell ref="C3:C7"/>
    <mergeCell ref="D3:D7"/>
  </mergeCells>
  <hyperlinks>
    <hyperlink ref="A1" location="Index!A1" display="Index" xr:uid="{C3CE783A-B412-4FBB-AE89-0913CCE639D4}"/>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F330B-41C0-4E77-ADBA-23783AA7DD01}">
  <dimension ref="A1:I75"/>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3.5703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3.5703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3.5703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3.5703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3.5703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3.5703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3.5703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3.5703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3.5703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3.5703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3.5703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3.5703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3.5703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3.5703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3.5703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3.5703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3.5703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3.5703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3.5703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3.5703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3.5703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3.5703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3.5703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3.5703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3.5703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3.5703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3.5703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3.5703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3.5703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3.5703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3.5703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3.5703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3.5703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3.5703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3.5703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3.5703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3.5703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3.5703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3.5703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3.5703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3.5703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3.5703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3.5703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3.5703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3.5703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3.5703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3.5703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3.5703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3.5703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3.5703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3.5703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3.5703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3.5703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3.5703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3.5703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3.5703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3.5703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3.5703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3.5703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3.5703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3.5703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3.5703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3.5703125" style="1" bestFit="1" customWidth="1"/>
    <col min="16134" max="16134" width="10.28515625" style="1" bestFit="1" customWidth="1"/>
    <col min="16135" max="16135" width="18.140625" style="1" bestFit="1" customWidth="1"/>
    <col min="16136" max="16384" width="9.140625" style="1"/>
  </cols>
  <sheetData>
    <row r="1" spans="1:9">
      <c r="A1" s="3" t="s">
        <v>0</v>
      </c>
      <c r="B1" s="390" t="s">
        <v>85</v>
      </c>
      <c r="C1" s="390"/>
      <c r="D1" s="390"/>
      <c r="E1" s="390"/>
    </row>
    <row r="2" spans="1:9" ht="13.5" thickBot="1"/>
    <row r="3" spans="1:9" s="16" customFormat="1" ht="18" customHeight="1">
      <c r="B3" s="23" t="s">
        <v>2720</v>
      </c>
      <c r="C3" s="391"/>
      <c r="D3" s="394"/>
      <c r="F3" s="17"/>
      <c r="G3" s="17"/>
      <c r="H3" s="17"/>
    </row>
    <row r="4" spans="1:9" s="16" customFormat="1" ht="18" customHeight="1">
      <c r="B4" s="24" t="s">
        <v>2721</v>
      </c>
      <c r="C4" s="392"/>
      <c r="D4" s="395"/>
      <c r="F4" s="17"/>
      <c r="G4" s="17"/>
      <c r="H4" s="17"/>
    </row>
    <row r="5" spans="1:9" s="16" customFormat="1" ht="18" customHeight="1">
      <c r="B5" s="24" t="s">
        <v>1081</v>
      </c>
      <c r="C5" s="392"/>
      <c r="D5" s="395"/>
      <c r="F5" s="17"/>
      <c r="G5" s="17"/>
      <c r="H5" s="17"/>
    </row>
    <row r="6" spans="1:9" s="16" customFormat="1" ht="18" customHeight="1">
      <c r="B6" s="24" t="s">
        <v>2722</v>
      </c>
      <c r="C6" s="392"/>
      <c r="D6" s="395"/>
      <c r="F6" s="17"/>
      <c r="G6" s="17"/>
      <c r="H6" s="17"/>
    </row>
    <row r="7" spans="1:9" s="16" customFormat="1" ht="18" customHeight="1" thickBot="1">
      <c r="B7" s="25" t="s">
        <v>2723</v>
      </c>
      <c r="C7" s="393"/>
      <c r="D7" s="396"/>
      <c r="F7" s="17"/>
      <c r="G7" s="17"/>
      <c r="H7" s="17"/>
    </row>
    <row r="8" spans="1:9" s="16" customFormat="1">
      <c r="C8" s="19" t="s">
        <v>1079</v>
      </c>
      <c r="D8" s="19" t="s">
        <v>1078</v>
      </c>
      <c r="F8" s="17"/>
      <c r="G8" s="17"/>
      <c r="H8" s="17"/>
    </row>
    <row r="11" spans="1:9">
      <c r="B11" s="1" t="s">
        <v>101</v>
      </c>
    </row>
    <row r="13" spans="1:9">
      <c r="B13" s="6" t="s">
        <v>102</v>
      </c>
      <c r="C13" s="7" t="s">
        <v>103</v>
      </c>
      <c r="D13" s="6" t="s">
        <v>135</v>
      </c>
      <c r="E13" s="6" t="s">
        <v>105</v>
      </c>
      <c r="F13" s="8" t="s">
        <v>106</v>
      </c>
      <c r="G13" s="8" t="s">
        <v>107</v>
      </c>
      <c r="H13" s="8" t="s">
        <v>108</v>
      </c>
      <c r="I13" s="2" t="s">
        <v>136</v>
      </c>
    </row>
    <row r="14" spans="1:9">
      <c r="B14" s="2" t="s">
        <v>137</v>
      </c>
      <c r="C14" s="14"/>
    </row>
    <row r="15" spans="1:9">
      <c r="B15" s="2" t="s">
        <v>110</v>
      </c>
      <c r="C15" s="14"/>
    </row>
    <row r="16" spans="1:9">
      <c r="B16" s="1" t="s">
        <v>2248</v>
      </c>
      <c r="C16" s="14" t="s">
        <v>138</v>
      </c>
      <c r="D16" s="1" t="s">
        <v>139</v>
      </c>
      <c r="E16" s="1" t="s">
        <v>403</v>
      </c>
      <c r="F16" s="4">
        <v>309729</v>
      </c>
      <c r="G16" s="4">
        <v>407.14</v>
      </c>
      <c r="H16" s="4">
        <v>9.6199999999999992</v>
      </c>
    </row>
    <row r="17" spans="2:8">
      <c r="B17" s="1" t="s">
        <v>2570</v>
      </c>
      <c r="C17" s="14" t="s">
        <v>138</v>
      </c>
      <c r="D17" s="1" t="s">
        <v>206</v>
      </c>
      <c r="E17" s="1" t="s">
        <v>404</v>
      </c>
      <c r="F17" s="4">
        <v>33083</v>
      </c>
      <c r="G17" s="4">
        <v>346.76</v>
      </c>
      <c r="H17" s="4">
        <v>8.19</v>
      </c>
    </row>
    <row r="18" spans="2:8">
      <c r="B18" s="1" t="s">
        <v>1077</v>
      </c>
      <c r="C18" s="14" t="s">
        <v>138</v>
      </c>
      <c r="D18" s="1" t="s">
        <v>139</v>
      </c>
      <c r="E18" s="1" t="s">
        <v>140</v>
      </c>
      <c r="F18" s="4">
        <v>35991</v>
      </c>
      <c r="G18" s="4">
        <v>342.96</v>
      </c>
      <c r="H18" s="4">
        <v>8.1</v>
      </c>
    </row>
    <row r="19" spans="2:8">
      <c r="B19" s="1" t="s">
        <v>1039</v>
      </c>
      <c r="C19" s="14" t="s">
        <v>138</v>
      </c>
      <c r="D19" s="1" t="s">
        <v>139</v>
      </c>
      <c r="E19" s="1" t="s">
        <v>301</v>
      </c>
      <c r="F19" s="4">
        <v>25450</v>
      </c>
      <c r="G19" s="4">
        <v>297.20999999999998</v>
      </c>
      <c r="H19" s="4">
        <v>7.02</v>
      </c>
    </row>
    <row r="20" spans="2:8">
      <c r="B20" s="1" t="s">
        <v>2438</v>
      </c>
      <c r="C20" s="14" t="s">
        <v>138</v>
      </c>
      <c r="D20" s="1" t="s">
        <v>156</v>
      </c>
      <c r="E20" s="1" t="s">
        <v>231</v>
      </c>
      <c r="F20" s="4">
        <v>8642</v>
      </c>
      <c r="G20" s="4">
        <v>239.5</v>
      </c>
      <c r="H20" s="4">
        <v>5.66</v>
      </c>
    </row>
    <row r="21" spans="2:8">
      <c r="B21" s="1" t="s">
        <v>2247</v>
      </c>
      <c r="C21" s="14" t="s">
        <v>138</v>
      </c>
      <c r="D21" s="1" t="s">
        <v>206</v>
      </c>
      <c r="E21" s="1" t="s">
        <v>292</v>
      </c>
      <c r="F21" s="4">
        <v>18262</v>
      </c>
      <c r="G21" s="4">
        <v>238.43</v>
      </c>
      <c r="H21" s="4">
        <v>5.63</v>
      </c>
    </row>
    <row r="22" spans="2:8">
      <c r="B22" s="1" t="s">
        <v>405</v>
      </c>
      <c r="C22" s="14" t="s">
        <v>138</v>
      </c>
      <c r="D22" s="1" t="s">
        <v>139</v>
      </c>
      <c r="E22" s="1" t="s">
        <v>406</v>
      </c>
      <c r="F22" s="4">
        <v>134849</v>
      </c>
      <c r="G22" s="4">
        <v>224.19</v>
      </c>
      <c r="H22" s="4">
        <v>5.3</v>
      </c>
    </row>
    <row r="23" spans="2:8">
      <c r="B23" s="1" t="s">
        <v>2146</v>
      </c>
      <c r="C23" s="14" t="s">
        <v>138</v>
      </c>
      <c r="D23" s="1" t="s">
        <v>407</v>
      </c>
      <c r="E23" s="1" t="s">
        <v>408</v>
      </c>
      <c r="F23" s="4">
        <v>140755</v>
      </c>
      <c r="G23" s="4">
        <v>209.44</v>
      </c>
      <c r="H23" s="4">
        <v>4.95</v>
      </c>
    </row>
    <row r="24" spans="2:8">
      <c r="B24" s="1" t="s">
        <v>2391</v>
      </c>
      <c r="C24" s="14" t="s">
        <v>138</v>
      </c>
      <c r="D24" s="1" t="s">
        <v>163</v>
      </c>
      <c r="E24" s="1" t="s">
        <v>409</v>
      </c>
      <c r="F24" s="4">
        <v>14498</v>
      </c>
      <c r="G24" s="4">
        <v>204.93</v>
      </c>
      <c r="H24" s="4">
        <v>4.84</v>
      </c>
    </row>
    <row r="25" spans="2:8">
      <c r="B25" s="1" t="s">
        <v>2207</v>
      </c>
      <c r="C25" s="14" t="s">
        <v>138</v>
      </c>
      <c r="D25" s="1" t="s">
        <v>191</v>
      </c>
      <c r="E25" s="1" t="s">
        <v>410</v>
      </c>
      <c r="F25" s="4">
        <v>12115</v>
      </c>
      <c r="G25" s="4">
        <v>197.73</v>
      </c>
      <c r="H25" s="4">
        <v>4.67</v>
      </c>
    </row>
    <row r="26" spans="2:8">
      <c r="B26" s="1" t="s">
        <v>2453</v>
      </c>
      <c r="C26" s="14" t="s">
        <v>138</v>
      </c>
      <c r="D26" s="1" t="s">
        <v>154</v>
      </c>
      <c r="E26" s="1" t="s">
        <v>411</v>
      </c>
      <c r="F26" s="4">
        <v>39605</v>
      </c>
      <c r="G26" s="4">
        <v>153.11000000000001</v>
      </c>
      <c r="H26" s="4">
        <v>3.62</v>
      </c>
    </row>
    <row r="27" spans="2:8">
      <c r="B27" s="1" t="s">
        <v>2209</v>
      </c>
      <c r="C27" s="14" t="s">
        <v>138</v>
      </c>
      <c r="D27" s="1" t="s">
        <v>258</v>
      </c>
      <c r="E27" s="1" t="s">
        <v>412</v>
      </c>
      <c r="F27" s="4">
        <v>64175</v>
      </c>
      <c r="G27" s="4">
        <v>136.47</v>
      </c>
      <c r="H27" s="4">
        <v>3.22</v>
      </c>
    </row>
    <row r="28" spans="2:8">
      <c r="B28" s="1" t="s">
        <v>413</v>
      </c>
      <c r="C28" s="14" t="s">
        <v>138</v>
      </c>
      <c r="D28" s="1" t="s">
        <v>139</v>
      </c>
      <c r="E28" s="1" t="s">
        <v>414</v>
      </c>
      <c r="F28" s="4">
        <v>166960</v>
      </c>
      <c r="G28" s="4">
        <v>136.32</v>
      </c>
      <c r="H28" s="4">
        <v>3.22</v>
      </c>
    </row>
    <row r="29" spans="2:8">
      <c r="B29" s="1" t="s">
        <v>1076</v>
      </c>
      <c r="C29" s="14" t="s">
        <v>138</v>
      </c>
      <c r="D29" s="1" t="s">
        <v>139</v>
      </c>
      <c r="E29" s="1" t="s">
        <v>141</v>
      </c>
      <c r="F29" s="4">
        <v>8469</v>
      </c>
      <c r="G29" s="4">
        <v>136.22</v>
      </c>
      <c r="H29" s="4">
        <v>3.22</v>
      </c>
    </row>
    <row r="30" spans="2:8">
      <c r="B30" s="1" t="s">
        <v>2390</v>
      </c>
      <c r="C30" s="14" t="s">
        <v>138</v>
      </c>
      <c r="D30" s="1" t="s">
        <v>154</v>
      </c>
      <c r="E30" s="1" t="s">
        <v>155</v>
      </c>
      <c r="F30" s="4">
        <v>4959</v>
      </c>
      <c r="G30" s="4">
        <v>133.52000000000001</v>
      </c>
      <c r="H30" s="4">
        <v>3.15</v>
      </c>
    </row>
    <row r="31" spans="2:8">
      <c r="B31" s="1" t="s">
        <v>2169</v>
      </c>
      <c r="C31" s="14" t="s">
        <v>138</v>
      </c>
      <c r="D31" s="1" t="s">
        <v>174</v>
      </c>
      <c r="E31" s="1" t="s">
        <v>175</v>
      </c>
      <c r="F31" s="4">
        <v>2415</v>
      </c>
      <c r="G31" s="4">
        <v>108.36</v>
      </c>
      <c r="H31" s="4">
        <v>2.56</v>
      </c>
    </row>
    <row r="32" spans="2:8">
      <c r="B32" s="1" t="s">
        <v>1072</v>
      </c>
      <c r="C32" s="14" t="s">
        <v>138</v>
      </c>
      <c r="D32" s="1" t="s">
        <v>139</v>
      </c>
      <c r="E32" s="1" t="s">
        <v>152</v>
      </c>
      <c r="F32" s="4">
        <v>11919</v>
      </c>
      <c r="G32" s="4">
        <v>107.42</v>
      </c>
      <c r="H32" s="4">
        <v>2.54</v>
      </c>
    </row>
    <row r="33" spans="2:8">
      <c r="B33" s="1" t="s">
        <v>2221</v>
      </c>
      <c r="C33" s="14" t="s">
        <v>138</v>
      </c>
      <c r="D33" s="1" t="s">
        <v>241</v>
      </c>
      <c r="E33" s="1" t="s">
        <v>415</v>
      </c>
      <c r="F33" s="4">
        <v>182</v>
      </c>
      <c r="G33" s="4">
        <v>86.3</v>
      </c>
      <c r="H33" s="4">
        <v>2.04</v>
      </c>
    </row>
    <row r="34" spans="2:8">
      <c r="B34" s="1" t="s">
        <v>2216</v>
      </c>
      <c r="C34" s="14" t="s">
        <v>138</v>
      </c>
      <c r="D34" s="1" t="s">
        <v>270</v>
      </c>
      <c r="E34" s="1" t="s">
        <v>416</v>
      </c>
      <c r="F34" s="4">
        <v>17078</v>
      </c>
      <c r="G34" s="4">
        <v>83.99</v>
      </c>
      <c r="H34" s="4">
        <v>1.98</v>
      </c>
    </row>
    <row r="35" spans="2:8">
      <c r="B35" s="1" t="s">
        <v>2245</v>
      </c>
      <c r="C35" s="14" t="s">
        <v>138</v>
      </c>
      <c r="D35" s="1" t="s">
        <v>154</v>
      </c>
      <c r="E35" s="1" t="s">
        <v>417</v>
      </c>
      <c r="F35" s="4">
        <v>9535</v>
      </c>
      <c r="G35" s="4">
        <v>68.16</v>
      </c>
      <c r="H35" s="4">
        <v>1.61</v>
      </c>
    </row>
    <row r="36" spans="2:8">
      <c r="B36" s="1" t="s">
        <v>2156</v>
      </c>
      <c r="C36" s="14" t="s">
        <v>138</v>
      </c>
      <c r="D36" s="1" t="s">
        <v>174</v>
      </c>
      <c r="E36" s="1" t="s">
        <v>418</v>
      </c>
      <c r="F36" s="4">
        <v>21914</v>
      </c>
      <c r="G36" s="4">
        <v>61.98</v>
      </c>
      <c r="H36" s="4">
        <v>1.46</v>
      </c>
    </row>
    <row r="37" spans="2:8">
      <c r="B37" s="1" t="s">
        <v>1061</v>
      </c>
      <c r="C37" s="14" t="s">
        <v>138</v>
      </c>
      <c r="D37" s="1" t="s">
        <v>206</v>
      </c>
      <c r="E37" s="1" t="s">
        <v>207</v>
      </c>
      <c r="F37" s="4">
        <v>1528</v>
      </c>
      <c r="G37" s="4">
        <v>53.24</v>
      </c>
      <c r="H37" s="4">
        <v>1.26</v>
      </c>
    </row>
    <row r="38" spans="2:8">
      <c r="B38" s="1" t="s">
        <v>2571</v>
      </c>
      <c r="C38" s="14" t="s">
        <v>138</v>
      </c>
      <c r="D38" s="1" t="s">
        <v>139</v>
      </c>
      <c r="E38" s="1" t="s">
        <v>419</v>
      </c>
      <c r="F38" s="4">
        <v>223338</v>
      </c>
      <c r="G38" s="4">
        <v>38.299999999999997</v>
      </c>
      <c r="H38" s="4">
        <v>0.91</v>
      </c>
    </row>
    <row r="39" spans="2:8">
      <c r="B39" s="1" t="s">
        <v>1052</v>
      </c>
      <c r="C39" s="14" t="s">
        <v>138</v>
      </c>
      <c r="D39" s="1" t="s">
        <v>139</v>
      </c>
      <c r="E39" s="1" t="s">
        <v>149</v>
      </c>
      <c r="F39" s="4">
        <v>1942</v>
      </c>
      <c r="G39" s="4">
        <v>37.81</v>
      </c>
      <c r="H39" s="4">
        <v>0.89</v>
      </c>
    </row>
    <row r="40" spans="2:8">
      <c r="B40" s="1" t="s">
        <v>420</v>
      </c>
      <c r="C40" s="14" t="s">
        <v>138</v>
      </c>
      <c r="D40" s="1" t="s">
        <v>196</v>
      </c>
      <c r="E40" s="1" t="s">
        <v>421</v>
      </c>
      <c r="F40" s="4">
        <v>19650</v>
      </c>
      <c r="G40" s="4">
        <v>29.27</v>
      </c>
      <c r="H40" s="4">
        <v>0.69</v>
      </c>
    </row>
    <row r="41" spans="2:8">
      <c r="B41" s="1" t="s">
        <v>2421</v>
      </c>
      <c r="C41" s="14" t="s">
        <v>138</v>
      </c>
      <c r="D41" s="1" t="s">
        <v>206</v>
      </c>
      <c r="E41" s="1" t="s">
        <v>422</v>
      </c>
      <c r="F41" s="4">
        <v>640</v>
      </c>
      <c r="G41" s="4">
        <v>24</v>
      </c>
      <c r="H41" s="4">
        <v>0.56999999999999995</v>
      </c>
    </row>
    <row r="42" spans="2:8">
      <c r="B42" s="1" t="s">
        <v>2171</v>
      </c>
      <c r="C42" s="14" t="s">
        <v>138</v>
      </c>
      <c r="D42" s="1" t="s">
        <v>154</v>
      </c>
      <c r="E42" s="1" t="s">
        <v>423</v>
      </c>
      <c r="F42" s="4">
        <v>21075</v>
      </c>
      <c r="G42" s="4">
        <v>18.34</v>
      </c>
      <c r="H42" s="4">
        <v>0.43</v>
      </c>
    </row>
    <row r="43" spans="2:8">
      <c r="B43" s="1" t="s">
        <v>2155</v>
      </c>
      <c r="C43" s="14" t="s">
        <v>138</v>
      </c>
      <c r="D43" s="1" t="s">
        <v>174</v>
      </c>
      <c r="E43" s="1" t="s">
        <v>424</v>
      </c>
      <c r="F43" s="4">
        <v>3561</v>
      </c>
      <c r="G43" s="4">
        <v>16.64</v>
      </c>
      <c r="H43" s="4">
        <v>0.39</v>
      </c>
    </row>
    <row r="44" spans="2:8">
      <c r="B44" s="1" t="s">
        <v>2572</v>
      </c>
      <c r="C44" s="14" t="s">
        <v>138</v>
      </c>
      <c r="D44" s="1" t="s">
        <v>248</v>
      </c>
      <c r="E44" s="1" t="s">
        <v>425</v>
      </c>
      <c r="F44" s="4">
        <v>244</v>
      </c>
      <c r="G44" s="4">
        <v>11.3</v>
      </c>
      <c r="H44" s="4">
        <v>0.27</v>
      </c>
    </row>
    <row r="45" spans="2:8">
      <c r="B45" s="1" t="s">
        <v>2194</v>
      </c>
      <c r="C45" s="14" t="s">
        <v>138</v>
      </c>
      <c r="D45" s="1" t="s">
        <v>258</v>
      </c>
      <c r="E45" s="1" t="s">
        <v>390</v>
      </c>
      <c r="F45" s="4">
        <v>889</v>
      </c>
      <c r="G45" s="4">
        <v>3.93</v>
      </c>
      <c r="H45" s="4">
        <v>0.09</v>
      </c>
    </row>
    <row r="46" spans="2:8">
      <c r="B46" s="2" t="s">
        <v>216</v>
      </c>
      <c r="C46" s="15"/>
      <c r="D46" s="2"/>
      <c r="E46" s="2"/>
      <c r="F46" s="10"/>
      <c r="G46" s="10">
        <f>SUM(G13:G45)</f>
        <v>4152.9700000000012</v>
      </c>
      <c r="H46" s="10">
        <f>SUM(H13:H45)</f>
        <v>98.100000000000009</v>
      </c>
    </row>
    <row r="47" spans="2:8">
      <c r="B47" s="6" t="s">
        <v>102</v>
      </c>
      <c r="C47" s="7" t="s">
        <v>103</v>
      </c>
      <c r="D47" s="6" t="s">
        <v>104</v>
      </c>
      <c r="E47" s="6" t="s">
        <v>105</v>
      </c>
      <c r="F47" s="8" t="s">
        <v>106</v>
      </c>
      <c r="G47" s="8" t="s">
        <v>107</v>
      </c>
      <c r="H47" s="8" t="s">
        <v>108</v>
      </c>
    </row>
    <row r="48" spans="2:8">
      <c r="B48" s="2" t="s">
        <v>109</v>
      </c>
      <c r="C48" s="14"/>
    </row>
    <row r="49" spans="2:8">
      <c r="B49" s="2" t="s">
        <v>110</v>
      </c>
      <c r="C49" s="14"/>
    </row>
    <row r="50" spans="2:8">
      <c r="B50" s="2" t="s">
        <v>426</v>
      </c>
      <c r="C50" s="14"/>
    </row>
    <row r="51" spans="2:8">
      <c r="B51" s="1" t="s">
        <v>2519</v>
      </c>
      <c r="C51" s="14">
        <v>7.58</v>
      </c>
      <c r="D51" s="1" t="s">
        <v>117</v>
      </c>
      <c r="E51" s="1" t="s">
        <v>427</v>
      </c>
      <c r="F51" s="4">
        <v>8627</v>
      </c>
      <c r="G51" s="4">
        <v>2.4300000000000002</v>
      </c>
      <c r="H51" s="4">
        <v>0.06</v>
      </c>
    </row>
    <row r="52" spans="2:8">
      <c r="B52" s="2" t="s">
        <v>118</v>
      </c>
      <c r="C52" s="9"/>
      <c r="D52" s="2"/>
      <c r="E52" s="2"/>
      <c r="F52" s="10"/>
      <c r="G52" s="10">
        <f>SUM(G47:G51)</f>
        <v>2.4300000000000002</v>
      </c>
      <c r="H52" s="10">
        <f>SUM(H47:H51)</f>
        <v>0.06</v>
      </c>
    </row>
    <row r="53" spans="2:8">
      <c r="B53" s="2" t="s">
        <v>277</v>
      </c>
      <c r="C53" s="9"/>
      <c r="D53" s="2"/>
      <c r="E53" s="2"/>
      <c r="F53" s="10"/>
      <c r="G53" s="10">
        <v>95.39</v>
      </c>
      <c r="H53" s="10">
        <v>2.25</v>
      </c>
    </row>
    <row r="54" spans="2:8">
      <c r="B54" s="2" t="s">
        <v>125</v>
      </c>
      <c r="C54" s="9"/>
      <c r="D54" s="2"/>
      <c r="E54" s="2"/>
      <c r="F54" s="10"/>
      <c r="G54" s="10">
        <v>4250.79</v>
      </c>
      <c r="H54" s="10">
        <v>100.44</v>
      </c>
    </row>
    <row r="55" spans="2:8">
      <c r="B55" s="2" t="s">
        <v>126</v>
      </c>
      <c r="C55" s="9"/>
      <c r="D55" s="2"/>
      <c r="E55" s="2"/>
      <c r="F55" s="10"/>
      <c r="G55" s="10">
        <v>-18.631919690000032</v>
      </c>
      <c r="H55" s="10">
        <v>-0.43999999999999773</v>
      </c>
    </row>
    <row r="56" spans="2:8">
      <c r="B56" s="2" t="s">
        <v>127</v>
      </c>
      <c r="C56" s="9"/>
      <c r="D56" s="2"/>
      <c r="E56" s="2"/>
      <c r="F56" s="10"/>
      <c r="G56" s="10">
        <v>4232.1580803099996</v>
      </c>
      <c r="H56" s="10">
        <v>100</v>
      </c>
    </row>
    <row r="57" spans="2:8">
      <c r="B57" s="1" t="s">
        <v>128</v>
      </c>
    </row>
    <row r="58" spans="2:8">
      <c r="B58" s="1" t="s">
        <v>129</v>
      </c>
    </row>
    <row r="59" spans="2:8">
      <c r="B59" s="1" t="s">
        <v>130</v>
      </c>
      <c r="C59" s="13">
        <v>44895</v>
      </c>
    </row>
    <row r="60" spans="2:8" ht="25.5">
      <c r="B60" s="11" t="s">
        <v>131</v>
      </c>
      <c r="C60" s="5" t="s">
        <v>132</v>
      </c>
    </row>
    <row r="61" spans="2:8">
      <c r="B61" s="2"/>
    </row>
    <row r="62" spans="2:8">
      <c r="B62" s="2" t="s">
        <v>3261</v>
      </c>
      <c r="C62" s="5" t="s">
        <v>132</v>
      </c>
    </row>
    <row r="63" spans="2:8">
      <c r="B63" s="2" t="s">
        <v>3262</v>
      </c>
      <c r="C63" s="5" t="s">
        <v>132</v>
      </c>
    </row>
    <row r="64" spans="2:8">
      <c r="B64" s="2" t="s">
        <v>3263</v>
      </c>
      <c r="C64" s="5" t="s">
        <v>132</v>
      </c>
    </row>
    <row r="65" spans="2:3">
      <c r="B65" s="2" t="s">
        <v>428</v>
      </c>
      <c r="C65" s="9"/>
    </row>
    <row r="66" spans="2:3">
      <c r="B66" s="2" t="s">
        <v>429</v>
      </c>
      <c r="C66" s="9"/>
    </row>
    <row r="67" spans="2:3">
      <c r="B67" s="2" t="s">
        <v>430</v>
      </c>
      <c r="C67" s="9"/>
    </row>
    <row r="68" spans="2:3">
      <c r="B68" s="2" t="s">
        <v>431</v>
      </c>
      <c r="C68" s="9"/>
    </row>
    <row r="69" spans="2:3">
      <c r="B69" s="2" t="s">
        <v>432</v>
      </c>
      <c r="C69" s="9"/>
    </row>
    <row r="70" spans="2:3">
      <c r="B70" s="2" t="s">
        <v>433</v>
      </c>
      <c r="C70" s="9"/>
    </row>
    <row r="71" spans="2:3">
      <c r="B71" s="2" t="s">
        <v>434</v>
      </c>
      <c r="C71" s="9"/>
    </row>
    <row r="72" spans="2:3">
      <c r="B72" s="2" t="s">
        <v>435</v>
      </c>
      <c r="C72" s="9"/>
    </row>
    <row r="73" spans="2:3">
      <c r="B73" s="162" t="s">
        <v>3222</v>
      </c>
      <c r="C73" s="9"/>
    </row>
    <row r="74" spans="2:3">
      <c r="B74" s="162" t="s">
        <v>133</v>
      </c>
    </row>
    <row r="75" spans="2:3">
      <c r="B75" s="162" t="s">
        <v>134</v>
      </c>
    </row>
  </sheetData>
  <mergeCells count="3">
    <mergeCell ref="B1:E1"/>
    <mergeCell ref="C3:C7"/>
    <mergeCell ref="D3:D7"/>
  </mergeCells>
  <hyperlinks>
    <hyperlink ref="A1" location="Index!A1" display="Index" xr:uid="{C2F15499-397A-47FC-A015-E14452C1F0A5}"/>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C1C9B-A707-4FCF-8476-395F903DFA04}">
  <dimension ref="A1:I156"/>
  <sheetViews>
    <sheetView workbookViewId="0">
      <selection activeCell="B1" sqref="B1:E1"/>
    </sheetView>
  </sheetViews>
  <sheetFormatPr defaultRowHeight="12.75"/>
  <cols>
    <col min="1" max="1" width="5.42578125" style="1" bestFit="1" customWidth="1"/>
    <col min="2" max="2" width="90" style="1" customWidth="1"/>
    <col min="3" max="3" width="30.7109375" style="5" customWidth="1"/>
    <col min="4" max="4" width="30.7109375" style="1" customWidth="1"/>
    <col min="5" max="5" width="13.7109375" style="1" bestFit="1" customWidth="1"/>
    <col min="6" max="6" width="13.5703125" style="4"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24.7109375" style="1" bestFit="1" customWidth="1"/>
    <col min="261" max="261" width="13.7109375" style="1" bestFit="1" customWidth="1"/>
    <col min="262" max="262" width="10.285156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24.7109375" style="1" bestFit="1" customWidth="1"/>
    <col min="517" max="517" width="13.7109375" style="1" bestFit="1" customWidth="1"/>
    <col min="518" max="518" width="10.285156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24.7109375" style="1" bestFit="1" customWidth="1"/>
    <col min="773" max="773" width="13.7109375" style="1" bestFit="1" customWidth="1"/>
    <col min="774" max="774" width="10.285156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24.7109375" style="1" bestFit="1" customWidth="1"/>
    <col min="1029" max="1029" width="13.7109375" style="1" bestFit="1" customWidth="1"/>
    <col min="1030" max="1030" width="10.285156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24.7109375" style="1" bestFit="1" customWidth="1"/>
    <col min="1285" max="1285" width="13.7109375" style="1" bestFit="1" customWidth="1"/>
    <col min="1286" max="1286" width="10.285156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24.7109375" style="1" bestFit="1" customWidth="1"/>
    <col min="1541" max="1541" width="13.7109375" style="1" bestFit="1" customWidth="1"/>
    <col min="1542" max="1542" width="10.285156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24.7109375" style="1" bestFit="1" customWidth="1"/>
    <col min="1797" max="1797" width="13.7109375" style="1" bestFit="1" customWidth="1"/>
    <col min="1798" max="1798" width="10.285156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24.7109375" style="1" bestFit="1" customWidth="1"/>
    <col min="2053" max="2053" width="13.7109375" style="1" bestFit="1" customWidth="1"/>
    <col min="2054" max="2054" width="10.285156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24.7109375" style="1" bestFit="1" customWidth="1"/>
    <col min="2309" max="2309" width="13.7109375" style="1" bestFit="1" customWidth="1"/>
    <col min="2310" max="2310" width="10.285156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24.7109375" style="1" bestFit="1" customWidth="1"/>
    <col min="2565" max="2565" width="13.7109375" style="1" bestFit="1" customWidth="1"/>
    <col min="2566" max="2566" width="10.285156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24.7109375" style="1" bestFit="1" customWidth="1"/>
    <col min="2821" max="2821" width="13.7109375" style="1" bestFit="1" customWidth="1"/>
    <col min="2822" max="2822" width="10.285156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24.7109375" style="1" bestFit="1" customWidth="1"/>
    <col min="3077" max="3077" width="13.7109375" style="1" bestFit="1" customWidth="1"/>
    <col min="3078" max="3078" width="10.285156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24.7109375" style="1" bestFit="1" customWidth="1"/>
    <col min="3333" max="3333" width="13.7109375" style="1" bestFit="1" customWidth="1"/>
    <col min="3334" max="3334" width="10.285156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24.7109375" style="1" bestFit="1" customWidth="1"/>
    <col min="3589" max="3589" width="13.7109375" style="1" bestFit="1" customWidth="1"/>
    <col min="3590" max="3590" width="10.285156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24.7109375" style="1" bestFit="1" customWidth="1"/>
    <col min="3845" max="3845" width="13.7109375" style="1" bestFit="1" customWidth="1"/>
    <col min="3846" max="3846" width="10.285156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24.7109375" style="1" bestFit="1" customWidth="1"/>
    <col min="4101" max="4101" width="13.7109375" style="1" bestFit="1" customWidth="1"/>
    <col min="4102" max="4102" width="10.285156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24.7109375" style="1" bestFit="1" customWidth="1"/>
    <col min="4357" max="4357" width="13.7109375" style="1" bestFit="1" customWidth="1"/>
    <col min="4358" max="4358" width="10.285156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24.7109375" style="1" bestFit="1" customWidth="1"/>
    <col min="4613" max="4613" width="13.7109375" style="1" bestFit="1" customWidth="1"/>
    <col min="4614" max="4614" width="10.285156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24.7109375" style="1" bestFit="1" customWidth="1"/>
    <col min="4869" max="4869" width="13.7109375" style="1" bestFit="1" customWidth="1"/>
    <col min="4870" max="4870" width="10.285156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24.7109375" style="1" bestFit="1" customWidth="1"/>
    <col min="5125" max="5125" width="13.7109375" style="1" bestFit="1" customWidth="1"/>
    <col min="5126" max="5126" width="10.285156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24.7109375" style="1" bestFit="1" customWidth="1"/>
    <col min="5381" max="5381" width="13.7109375" style="1" bestFit="1" customWidth="1"/>
    <col min="5382" max="5382" width="10.285156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24.7109375" style="1" bestFit="1" customWidth="1"/>
    <col min="5637" max="5637" width="13.7109375" style="1" bestFit="1" customWidth="1"/>
    <col min="5638" max="5638" width="10.285156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24.7109375" style="1" bestFit="1" customWidth="1"/>
    <col min="5893" max="5893" width="13.7109375" style="1" bestFit="1" customWidth="1"/>
    <col min="5894" max="5894" width="10.285156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24.7109375" style="1" bestFit="1" customWidth="1"/>
    <col min="6149" max="6149" width="13.7109375" style="1" bestFit="1" customWidth="1"/>
    <col min="6150" max="6150" width="10.285156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24.7109375" style="1" bestFit="1" customWidth="1"/>
    <col min="6405" max="6405" width="13.7109375" style="1" bestFit="1" customWidth="1"/>
    <col min="6406" max="6406" width="10.285156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24.7109375" style="1" bestFit="1" customWidth="1"/>
    <col min="6661" max="6661" width="13.7109375" style="1" bestFit="1" customWidth="1"/>
    <col min="6662" max="6662" width="10.285156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24.7109375" style="1" bestFit="1" customWidth="1"/>
    <col min="6917" max="6917" width="13.7109375" style="1" bestFit="1" customWidth="1"/>
    <col min="6918" max="6918" width="10.285156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24.7109375" style="1" bestFit="1" customWidth="1"/>
    <col min="7173" max="7173" width="13.7109375" style="1" bestFit="1" customWidth="1"/>
    <col min="7174" max="7174" width="10.285156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24.7109375" style="1" bestFit="1" customWidth="1"/>
    <col min="7429" max="7429" width="13.7109375" style="1" bestFit="1" customWidth="1"/>
    <col min="7430" max="7430" width="10.285156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24.7109375" style="1" bestFit="1" customWidth="1"/>
    <col min="7685" max="7685" width="13.7109375" style="1" bestFit="1" customWidth="1"/>
    <col min="7686" max="7686" width="10.285156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24.7109375" style="1" bestFit="1" customWidth="1"/>
    <col min="7941" max="7941" width="13.7109375" style="1" bestFit="1" customWidth="1"/>
    <col min="7942" max="7942" width="10.285156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24.7109375" style="1" bestFit="1" customWidth="1"/>
    <col min="8197" max="8197" width="13.7109375" style="1" bestFit="1" customWidth="1"/>
    <col min="8198" max="8198" width="10.285156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24.7109375" style="1" bestFit="1" customWidth="1"/>
    <col min="8453" max="8453" width="13.7109375" style="1" bestFit="1" customWidth="1"/>
    <col min="8454" max="8454" width="10.285156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24.7109375" style="1" bestFit="1" customWidth="1"/>
    <col min="8709" max="8709" width="13.7109375" style="1" bestFit="1" customWidth="1"/>
    <col min="8710" max="8710" width="10.285156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24.7109375" style="1" bestFit="1" customWidth="1"/>
    <col min="8965" max="8965" width="13.7109375" style="1" bestFit="1" customWidth="1"/>
    <col min="8966" max="8966" width="10.285156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24.7109375" style="1" bestFit="1" customWidth="1"/>
    <col min="9221" max="9221" width="13.7109375" style="1" bestFit="1" customWidth="1"/>
    <col min="9222" max="9222" width="10.285156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24.7109375" style="1" bestFit="1" customWidth="1"/>
    <col min="9477" max="9477" width="13.7109375" style="1" bestFit="1" customWidth="1"/>
    <col min="9478" max="9478" width="10.285156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24.7109375" style="1" bestFit="1" customWidth="1"/>
    <col min="9733" max="9733" width="13.7109375" style="1" bestFit="1" customWidth="1"/>
    <col min="9734" max="9734" width="10.285156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24.7109375" style="1" bestFit="1" customWidth="1"/>
    <col min="9989" max="9989" width="13.7109375" style="1" bestFit="1" customWidth="1"/>
    <col min="9990" max="9990" width="10.285156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24.7109375" style="1" bestFit="1" customWidth="1"/>
    <col min="10245" max="10245" width="13.7109375" style="1" bestFit="1" customWidth="1"/>
    <col min="10246" max="10246" width="10.285156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24.7109375" style="1" bestFit="1" customWidth="1"/>
    <col min="10501" max="10501" width="13.7109375" style="1" bestFit="1" customWidth="1"/>
    <col min="10502" max="10502" width="10.285156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24.7109375" style="1" bestFit="1" customWidth="1"/>
    <col min="10757" max="10757" width="13.7109375" style="1" bestFit="1" customWidth="1"/>
    <col min="10758" max="10758" width="10.285156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24.7109375" style="1" bestFit="1" customWidth="1"/>
    <col min="11013" max="11013" width="13.7109375" style="1" bestFit="1" customWidth="1"/>
    <col min="11014" max="11014" width="10.285156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24.7109375" style="1" bestFit="1" customWidth="1"/>
    <col min="11269" max="11269" width="13.7109375" style="1" bestFit="1" customWidth="1"/>
    <col min="11270" max="11270" width="10.285156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24.7109375" style="1" bestFit="1" customWidth="1"/>
    <col min="11525" max="11525" width="13.7109375" style="1" bestFit="1" customWidth="1"/>
    <col min="11526" max="11526" width="10.285156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24.7109375" style="1" bestFit="1" customWidth="1"/>
    <col min="11781" max="11781" width="13.7109375" style="1" bestFit="1" customWidth="1"/>
    <col min="11782" max="11782" width="10.285156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24.7109375" style="1" bestFit="1" customWidth="1"/>
    <col min="12037" max="12037" width="13.7109375" style="1" bestFit="1" customWidth="1"/>
    <col min="12038" max="12038" width="10.285156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24.7109375" style="1" bestFit="1" customWidth="1"/>
    <col min="12293" max="12293" width="13.7109375" style="1" bestFit="1" customWidth="1"/>
    <col min="12294" max="12294" width="10.285156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24.7109375" style="1" bestFit="1" customWidth="1"/>
    <col min="12549" max="12549" width="13.7109375" style="1" bestFit="1" customWidth="1"/>
    <col min="12550" max="12550" width="10.285156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24.7109375" style="1" bestFit="1" customWidth="1"/>
    <col min="12805" max="12805" width="13.7109375" style="1" bestFit="1" customWidth="1"/>
    <col min="12806" max="12806" width="10.285156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24.7109375" style="1" bestFit="1" customWidth="1"/>
    <col min="13061" max="13061" width="13.7109375" style="1" bestFit="1" customWidth="1"/>
    <col min="13062" max="13062" width="10.285156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24.7109375" style="1" bestFit="1" customWidth="1"/>
    <col min="13317" max="13317" width="13.7109375" style="1" bestFit="1" customWidth="1"/>
    <col min="13318" max="13318" width="10.285156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24.7109375" style="1" bestFit="1" customWidth="1"/>
    <col min="13573" max="13573" width="13.7109375" style="1" bestFit="1" customWidth="1"/>
    <col min="13574" max="13574" width="10.285156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24.7109375" style="1" bestFit="1" customWidth="1"/>
    <col min="13829" max="13829" width="13.7109375" style="1" bestFit="1" customWidth="1"/>
    <col min="13830" max="13830" width="10.285156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24.7109375" style="1" bestFit="1" customWidth="1"/>
    <col min="14085" max="14085" width="13.7109375" style="1" bestFit="1" customWidth="1"/>
    <col min="14086" max="14086" width="10.285156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24.7109375" style="1" bestFit="1" customWidth="1"/>
    <col min="14341" max="14341" width="13.7109375" style="1" bestFit="1" customWidth="1"/>
    <col min="14342" max="14342" width="10.285156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24.7109375" style="1" bestFit="1" customWidth="1"/>
    <col min="14597" max="14597" width="13.7109375" style="1" bestFit="1" customWidth="1"/>
    <col min="14598" max="14598" width="10.285156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24.7109375" style="1" bestFit="1" customWidth="1"/>
    <col min="14853" max="14853" width="13.7109375" style="1" bestFit="1" customWidth="1"/>
    <col min="14854" max="14854" width="10.285156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24.7109375" style="1" bestFit="1" customWidth="1"/>
    <col min="15109" max="15109" width="13.7109375" style="1" bestFit="1" customWidth="1"/>
    <col min="15110" max="15110" width="10.285156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24.7109375" style="1" bestFit="1" customWidth="1"/>
    <col min="15365" max="15365" width="13.7109375" style="1" bestFit="1" customWidth="1"/>
    <col min="15366" max="15366" width="10.285156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24.7109375" style="1" bestFit="1" customWidth="1"/>
    <col min="15621" max="15621" width="13.7109375" style="1" bestFit="1" customWidth="1"/>
    <col min="15622" max="15622" width="10.285156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24.7109375" style="1" bestFit="1" customWidth="1"/>
    <col min="15877" max="15877" width="13.7109375" style="1" bestFit="1" customWidth="1"/>
    <col min="15878" max="15878" width="10.285156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24.7109375" style="1" bestFit="1" customWidth="1"/>
    <col min="16133" max="16133" width="13.7109375" style="1" bestFit="1" customWidth="1"/>
    <col min="16134" max="16134" width="10.28515625" style="1" bestFit="1" customWidth="1"/>
    <col min="16135" max="16135" width="18.140625" style="1" bestFit="1" customWidth="1"/>
    <col min="16136" max="16136" width="9.140625" style="1" bestFit="1"/>
    <col min="16137" max="16384" width="9.140625" style="1"/>
  </cols>
  <sheetData>
    <row r="1" spans="1:9">
      <c r="A1" s="3" t="s">
        <v>0</v>
      </c>
      <c r="B1" s="390" t="s">
        <v>53</v>
      </c>
      <c r="C1" s="390"/>
      <c r="D1" s="390"/>
      <c r="E1" s="390"/>
    </row>
    <row r="2" spans="1:9" ht="13.5" thickBot="1"/>
    <row r="3" spans="1:9" s="16" customFormat="1" ht="18" customHeight="1">
      <c r="B3" s="23" t="s">
        <v>2724</v>
      </c>
      <c r="C3" s="391"/>
      <c r="D3" s="394"/>
      <c r="F3" s="17"/>
      <c r="G3" s="17"/>
      <c r="H3" s="17"/>
    </row>
    <row r="4" spans="1:9" s="16" customFormat="1" ht="18" customHeight="1">
      <c r="B4" s="24" t="s">
        <v>2725</v>
      </c>
      <c r="C4" s="392"/>
      <c r="D4" s="395"/>
      <c r="F4" s="17"/>
      <c r="G4" s="17"/>
      <c r="H4" s="17"/>
    </row>
    <row r="5" spans="1:9" s="16" customFormat="1" ht="18" customHeight="1">
      <c r="B5" s="24" t="s">
        <v>1081</v>
      </c>
      <c r="C5" s="392"/>
      <c r="D5" s="395"/>
      <c r="F5" s="17"/>
      <c r="G5" s="17"/>
      <c r="H5" s="17"/>
    </row>
    <row r="6" spans="1:9" s="16" customFormat="1" ht="18" customHeight="1">
      <c r="B6" s="24" t="s">
        <v>2642</v>
      </c>
      <c r="C6" s="392"/>
      <c r="D6" s="395"/>
      <c r="F6" s="17"/>
      <c r="G6" s="17"/>
      <c r="H6" s="17"/>
    </row>
    <row r="7" spans="1:9" s="16" customFormat="1" ht="18" customHeight="1" thickBot="1">
      <c r="B7" s="25" t="s">
        <v>2726</v>
      </c>
      <c r="C7" s="393"/>
      <c r="D7" s="396"/>
      <c r="F7" s="17"/>
      <c r="G7" s="17"/>
      <c r="H7" s="17"/>
    </row>
    <row r="8" spans="1:9" s="16" customFormat="1">
      <c r="C8" s="19" t="s">
        <v>1079</v>
      </c>
      <c r="D8" s="19" t="s">
        <v>1078</v>
      </c>
      <c r="F8" s="17"/>
      <c r="G8" s="17"/>
      <c r="H8" s="17"/>
    </row>
    <row r="11" spans="1:9">
      <c r="B11" s="1" t="s">
        <v>101</v>
      </c>
    </row>
    <row r="13" spans="1:9">
      <c r="B13" s="6" t="s">
        <v>102</v>
      </c>
      <c r="C13" s="7" t="s">
        <v>103</v>
      </c>
      <c r="D13" s="6" t="s">
        <v>135</v>
      </c>
      <c r="E13" s="6" t="s">
        <v>105</v>
      </c>
      <c r="F13" s="8" t="s">
        <v>106</v>
      </c>
      <c r="G13" s="8" t="s">
        <v>107</v>
      </c>
      <c r="H13" s="8" t="s">
        <v>108</v>
      </c>
      <c r="I13" s="2" t="s">
        <v>136</v>
      </c>
    </row>
    <row r="14" spans="1:9">
      <c r="B14" s="2" t="s">
        <v>137</v>
      </c>
      <c r="C14" s="14"/>
    </row>
    <row r="15" spans="1:9">
      <c r="B15" s="2" t="s">
        <v>110</v>
      </c>
      <c r="C15" s="14"/>
    </row>
    <row r="16" spans="1:9">
      <c r="B16" s="1" t="s">
        <v>2390</v>
      </c>
      <c r="C16" s="14" t="s">
        <v>138</v>
      </c>
      <c r="D16" s="1" t="s">
        <v>154</v>
      </c>
      <c r="E16" s="1" t="s">
        <v>155</v>
      </c>
      <c r="F16" s="4">
        <v>136000</v>
      </c>
      <c r="G16" s="4">
        <v>3661.87</v>
      </c>
      <c r="H16" s="4">
        <v>9.57</v>
      </c>
    </row>
    <row r="17" spans="2:8">
      <c r="B17" s="1" t="s">
        <v>2188</v>
      </c>
      <c r="C17" s="14" t="s">
        <v>138</v>
      </c>
      <c r="D17" s="1" t="s">
        <v>172</v>
      </c>
      <c r="E17" s="1" t="s">
        <v>178</v>
      </c>
      <c r="F17" s="4">
        <v>40800</v>
      </c>
      <c r="G17" s="4">
        <v>2887.42</v>
      </c>
      <c r="H17" s="4">
        <v>7.55</v>
      </c>
    </row>
    <row r="18" spans="2:8">
      <c r="B18" s="1" t="s">
        <v>1068</v>
      </c>
      <c r="C18" s="14" t="s">
        <v>138</v>
      </c>
      <c r="D18" s="1" t="s">
        <v>172</v>
      </c>
      <c r="E18" s="1" t="s">
        <v>310</v>
      </c>
      <c r="F18" s="4">
        <v>406600</v>
      </c>
      <c r="G18" s="4">
        <v>2320.67</v>
      </c>
      <c r="H18" s="4">
        <v>6.07</v>
      </c>
    </row>
    <row r="19" spans="2:8">
      <c r="B19" s="1" t="s">
        <v>1077</v>
      </c>
      <c r="C19" s="14" t="s">
        <v>138</v>
      </c>
      <c r="D19" s="1" t="s">
        <v>139</v>
      </c>
      <c r="E19" s="1" t="s">
        <v>140</v>
      </c>
      <c r="F19" s="4">
        <v>231625</v>
      </c>
      <c r="G19" s="4">
        <v>2207.15</v>
      </c>
      <c r="H19" s="4">
        <v>5.77</v>
      </c>
    </row>
    <row r="20" spans="2:8">
      <c r="B20" s="1" t="s">
        <v>1076</v>
      </c>
      <c r="C20" s="14" t="s">
        <v>138</v>
      </c>
      <c r="D20" s="1" t="s">
        <v>139</v>
      </c>
      <c r="E20" s="1" t="s">
        <v>141</v>
      </c>
      <c r="F20" s="4">
        <v>134250</v>
      </c>
      <c r="G20" s="4">
        <v>2159.34</v>
      </c>
      <c r="H20" s="4">
        <v>5.65</v>
      </c>
    </row>
    <row r="21" spans="2:8">
      <c r="B21" s="1" t="s">
        <v>2229</v>
      </c>
      <c r="C21" s="14" t="s">
        <v>138</v>
      </c>
      <c r="D21" s="1" t="s">
        <v>159</v>
      </c>
      <c r="E21" s="1" t="s">
        <v>160</v>
      </c>
      <c r="F21" s="4">
        <v>98600</v>
      </c>
      <c r="G21" s="4">
        <v>2045.8</v>
      </c>
      <c r="H21" s="4">
        <v>5.35</v>
      </c>
    </row>
    <row r="22" spans="2:8">
      <c r="B22" s="1" t="s">
        <v>2222</v>
      </c>
      <c r="C22" s="14" t="s">
        <v>138</v>
      </c>
      <c r="D22" s="1" t="s">
        <v>150</v>
      </c>
      <c r="E22" s="1" t="s">
        <v>330</v>
      </c>
      <c r="F22" s="4">
        <v>233500</v>
      </c>
      <c r="G22" s="4">
        <v>1913.53</v>
      </c>
      <c r="H22" s="4">
        <v>5</v>
      </c>
    </row>
    <row r="23" spans="2:8">
      <c r="B23" s="1" t="s">
        <v>1057</v>
      </c>
      <c r="C23" s="14" t="s">
        <v>138</v>
      </c>
      <c r="D23" s="1" t="s">
        <v>150</v>
      </c>
      <c r="E23" s="1" t="s">
        <v>291</v>
      </c>
      <c r="F23" s="4">
        <v>58800</v>
      </c>
      <c r="G23" s="4">
        <v>1866.99</v>
      </c>
      <c r="H23" s="4">
        <v>4.88</v>
      </c>
    </row>
    <row r="24" spans="2:8">
      <c r="B24" s="1" t="s">
        <v>2231</v>
      </c>
      <c r="C24" s="14" t="s">
        <v>138</v>
      </c>
      <c r="D24" s="1" t="s">
        <v>154</v>
      </c>
      <c r="E24" s="1" t="s">
        <v>743</v>
      </c>
      <c r="F24" s="4">
        <v>300000</v>
      </c>
      <c r="G24" s="4">
        <v>1659.15</v>
      </c>
      <c r="H24" s="4">
        <v>4.34</v>
      </c>
    </row>
    <row r="25" spans="2:8">
      <c r="B25" s="1" t="s">
        <v>2395</v>
      </c>
      <c r="C25" s="14" t="s">
        <v>138</v>
      </c>
      <c r="D25" s="1" t="s">
        <v>163</v>
      </c>
      <c r="E25" s="1" t="s">
        <v>576</v>
      </c>
      <c r="F25" s="4">
        <v>67500</v>
      </c>
      <c r="G25" s="4">
        <v>1643.76</v>
      </c>
      <c r="H25" s="4">
        <v>4.3</v>
      </c>
    </row>
    <row r="26" spans="2:8">
      <c r="B26" s="1" t="s">
        <v>286</v>
      </c>
      <c r="C26" s="14" t="s">
        <v>138</v>
      </c>
      <c r="D26" s="1" t="s">
        <v>139</v>
      </c>
      <c r="E26" s="1" t="s">
        <v>287</v>
      </c>
      <c r="F26" s="4">
        <v>256000</v>
      </c>
      <c r="G26" s="4">
        <v>1542.27</v>
      </c>
      <c r="H26" s="4">
        <v>4.03</v>
      </c>
    </row>
    <row r="27" spans="2:8">
      <c r="B27" s="1" t="s">
        <v>2141</v>
      </c>
      <c r="C27" s="14" t="s">
        <v>138</v>
      </c>
      <c r="D27" s="1" t="s">
        <v>250</v>
      </c>
      <c r="E27" s="1" t="s">
        <v>538</v>
      </c>
      <c r="F27" s="4">
        <v>305000</v>
      </c>
      <c r="G27" s="4">
        <v>1228.08</v>
      </c>
      <c r="H27" s="4">
        <v>3.21</v>
      </c>
    </row>
    <row r="28" spans="2:8">
      <c r="B28" s="1" t="s">
        <v>1067</v>
      </c>
      <c r="C28" s="14" t="s">
        <v>138</v>
      </c>
      <c r="D28" s="1" t="s">
        <v>163</v>
      </c>
      <c r="E28" s="1" t="s">
        <v>315</v>
      </c>
      <c r="F28" s="4">
        <v>42000</v>
      </c>
      <c r="G28" s="4">
        <v>1077.3</v>
      </c>
      <c r="H28" s="4">
        <v>2.82</v>
      </c>
    </row>
    <row r="29" spans="2:8">
      <c r="B29" s="1" t="s">
        <v>1052</v>
      </c>
      <c r="C29" s="14" t="s">
        <v>138</v>
      </c>
      <c r="D29" s="1" t="s">
        <v>139</v>
      </c>
      <c r="E29" s="1" t="s">
        <v>149</v>
      </c>
      <c r="F29" s="4">
        <v>55000</v>
      </c>
      <c r="G29" s="4">
        <v>1070.8800000000001</v>
      </c>
      <c r="H29" s="4">
        <v>2.8</v>
      </c>
    </row>
    <row r="30" spans="2:8">
      <c r="B30" s="1" t="s">
        <v>2422</v>
      </c>
      <c r="C30" s="14" t="s">
        <v>138</v>
      </c>
      <c r="D30" s="1" t="s">
        <v>250</v>
      </c>
      <c r="E30" s="1" t="s">
        <v>539</v>
      </c>
      <c r="F30" s="4">
        <v>220000</v>
      </c>
      <c r="G30" s="4">
        <v>1069.75</v>
      </c>
      <c r="H30" s="4">
        <v>2.8</v>
      </c>
    </row>
    <row r="31" spans="2:8">
      <c r="B31" s="1" t="s">
        <v>2573</v>
      </c>
      <c r="C31" s="14" t="s">
        <v>138</v>
      </c>
      <c r="D31" s="1" t="s">
        <v>250</v>
      </c>
      <c r="E31" s="1" t="s">
        <v>472</v>
      </c>
      <c r="F31" s="4">
        <v>218000</v>
      </c>
      <c r="G31" s="4">
        <v>1034.8499999999999</v>
      </c>
      <c r="H31" s="4">
        <v>2.71</v>
      </c>
    </row>
    <row r="32" spans="2:8">
      <c r="B32" s="1" t="s">
        <v>2135</v>
      </c>
      <c r="C32" s="14" t="s">
        <v>138</v>
      </c>
      <c r="D32" s="1" t="s">
        <v>154</v>
      </c>
      <c r="E32" s="1" t="s">
        <v>290</v>
      </c>
      <c r="F32" s="4">
        <v>15000</v>
      </c>
      <c r="G32" s="4">
        <v>1008.14</v>
      </c>
      <c r="H32" s="4">
        <v>2.64</v>
      </c>
    </row>
    <row r="33" spans="2:8">
      <c r="B33" s="1" t="s">
        <v>1059</v>
      </c>
      <c r="C33" s="14" t="s">
        <v>138</v>
      </c>
      <c r="D33" s="1" t="s">
        <v>150</v>
      </c>
      <c r="E33" s="1" t="s">
        <v>316</v>
      </c>
      <c r="F33" s="4">
        <v>80000</v>
      </c>
      <c r="G33" s="4">
        <v>1002.84</v>
      </c>
      <c r="H33" s="4">
        <v>2.62</v>
      </c>
    </row>
    <row r="34" spans="2:8">
      <c r="B34" s="1" t="s">
        <v>2509</v>
      </c>
      <c r="C34" s="14" t="s">
        <v>138</v>
      </c>
      <c r="D34" s="1" t="s">
        <v>163</v>
      </c>
      <c r="E34" s="1" t="s">
        <v>633</v>
      </c>
      <c r="F34" s="4">
        <v>65000</v>
      </c>
      <c r="G34" s="4">
        <v>992.75</v>
      </c>
      <c r="H34" s="4">
        <v>2.6</v>
      </c>
    </row>
    <row r="35" spans="2:8">
      <c r="B35" s="1" t="s">
        <v>1048</v>
      </c>
      <c r="C35" s="14" t="s">
        <v>138</v>
      </c>
      <c r="D35" s="1" t="s">
        <v>150</v>
      </c>
      <c r="E35" s="1" t="s">
        <v>318</v>
      </c>
      <c r="F35" s="4">
        <v>80000</v>
      </c>
      <c r="G35" s="4">
        <v>921.04</v>
      </c>
      <c r="H35" s="4">
        <v>2.41</v>
      </c>
    </row>
    <row r="36" spans="2:8">
      <c r="B36" s="1" t="s">
        <v>2574</v>
      </c>
      <c r="C36" s="14" t="s">
        <v>138</v>
      </c>
      <c r="D36" s="1" t="s">
        <v>150</v>
      </c>
      <c r="E36" s="1" t="s">
        <v>744</v>
      </c>
      <c r="F36" s="4">
        <v>64700</v>
      </c>
      <c r="G36" s="4">
        <v>792.93</v>
      </c>
      <c r="H36" s="4">
        <v>2.0699999999999998</v>
      </c>
    </row>
    <row r="37" spans="2:8">
      <c r="B37" s="1" t="s">
        <v>1050</v>
      </c>
      <c r="C37" s="14" t="s">
        <v>138</v>
      </c>
      <c r="D37" s="1" t="s">
        <v>163</v>
      </c>
      <c r="E37" s="1" t="s">
        <v>324</v>
      </c>
      <c r="F37" s="4">
        <v>39000</v>
      </c>
      <c r="G37" s="4">
        <v>735.01</v>
      </c>
      <c r="H37" s="4">
        <v>1.92</v>
      </c>
    </row>
    <row r="38" spans="2:8">
      <c r="B38" s="1" t="s">
        <v>1069</v>
      </c>
      <c r="C38" s="14" t="s">
        <v>138</v>
      </c>
      <c r="D38" s="1" t="s">
        <v>150</v>
      </c>
      <c r="E38" s="1" t="s">
        <v>263</v>
      </c>
      <c r="F38" s="4">
        <v>8000</v>
      </c>
      <c r="G38" s="4">
        <v>428.25</v>
      </c>
      <c r="H38" s="4">
        <v>1.1200000000000001</v>
      </c>
    </row>
    <row r="39" spans="2:8">
      <c r="B39" s="1" t="s">
        <v>2575</v>
      </c>
      <c r="C39" s="14" t="s">
        <v>138</v>
      </c>
      <c r="D39" s="1" t="s">
        <v>150</v>
      </c>
      <c r="E39" s="1" t="s">
        <v>745</v>
      </c>
      <c r="F39" s="4">
        <v>104000</v>
      </c>
      <c r="G39" s="4">
        <v>293.18</v>
      </c>
      <c r="H39" s="4">
        <v>0.77</v>
      </c>
    </row>
    <row r="40" spans="2:8">
      <c r="B40" s="1" t="s">
        <v>675</v>
      </c>
      <c r="C40" s="14" t="s">
        <v>138</v>
      </c>
      <c r="D40" s="1" t="s">
        <v>187</v>
      </c>
      <c r="E40" s="1" t="s">
        <v>676</v>
      </c>
      <c r="F40" s="4">
        <v>339090</v>
      </c>
      <c r="G40" s="4">
        <v>291.45</v>
      </c>
      <c r="H40" s="4">
        <v>0.76</v>
      </c>
    </row>
    <row r="41" spans="2:8">
      <c r="B41" s="1" t="s">
        <v>2474</v>
      </c>
      <c r="C41" s="14" t="s">
        <v>138</v>
      </c>
      <c r="D41" s="1" t="s">
        <v>150</v>
      </c>
      <c r="E41" s="1" t="s">
        <v>193</v>
      </c>
      <c r="F41" s="4">
        <v>158000</v>
      </c>
      <c r="G41" s="4">
        <v>257.07</v>
      </c>
      <c r="H41" s="4">
        <v>0.67</v>
      </c>
    </row>
    <row r="42" spans="2:8">
      <c r="B42" s="2" t="s">
        <v>2374</v>
      </c>
      <c r="C42" s="14" t="s">
        <v>138</v>
      </c>
      <c r="D42" s="1" t="s">
        <v>150</v>
      </c>
      <c r="E42" s="1" t="s">
        <v>291</v>
      </c>
      <c r="F42" s="4">
        <v>-6800</v>
      </c>
      <c r="G42" s="4">
        <v>-217.52</v>
      </c>
      <c r="H42" s="4">
        <v>-0.56999999999999995</v>
      </c>
    </row>
    <row r="43" spans="2:8">
      <c r="B43" s="1" t="s">
        <v>2284</v>
      </c>
      <c r="C43" s="14" t="s">
        <v>138</v>
      </c>
      <c r="D43" s="1" t="s">
        <v>150</v>
      </c>
      <c r="E43" s="1" t="s">
        <v>330</v>
      </c>
      <c r="F43" s="4">
        <v>-33000</v>
      </c>
      <c r="G43" s="4">
        <v>-272.73</v>
      </c>
      <c r="H43" s="4">
        <v>-0.71</v>
      </c>
    </row>
    <row r="44" spans="2:8">
      <c r="B44" s="1" t="s">
        <v>2358</v>
      </c>
      <c r="C44" s="14" t="s">
        <v>138</v>
      </c>
      <c r="D44" s="1" t="s">
        <v>139</v>
      </c>
      <c r="E44" s="1" t="s">
        <v>141</v>
      </c>
      <c r="F44" s="4">
        <v>-19250</v>
      </c>
      <c r="G44" s="4">
        <v>-312.25</v>
      </c>
      <c r="H44" s="4">
        <v>-0.82</v>
      </c>
    </row>
    <row r="45" spans="2:8">
      <c r="B45" s="1" t="s">
        <v>746</v>
      </c>
      <c r="C45" s="14" t="s">
        <v>138</v>
      </c>
      <c r="D45" s="1" t="s">
        <v>139</v>
      </c>
      <c r="E45" s="1" t="s">
        <v>287</v>
      </c>
      <c r="F45" s="4">
        <v>-66000</v>
      </c>
      <c r="G45" s="4">
        <v>-399.33</v>
      </c>
      <c r="H45" s="4">
        <v>-1.04</v>
      </c>
    </row>
    <row r="46" spans="2:8">
      <c r="B46" s="1" t="s">
        <v>2277</v>
      </c>
      <c r="C46" s="14" t="s">
        <v>138</v>
      </c>
      <c r="D46" s="1" t="s">
        <v>159</v>
      </c>
      <c r="E46" s="1" t="s">
        <v>160</v>
      </c>
      <c r="F46" s="4">
        <v>-23100</v>
      </c>
      <c r="G46" s="4">
        <v>-483.18</v>
      </c>
      <c r="H46" s="4">
        <v>-1.26</v>
      </c>
    </row>
    <row r="47" spans="2:8">
      <c r="B47" s="1" t="s">
        <v>2405</v>
      </c>
      <c r="C47" s="14" t="s">
        <v>138</v>
      </c>
      <c r="D47" s="1" t="s">
        <v>154</v>
      </c>
      <c r="E47" s="1" t="s">
        <v>155</v>
      </c>
      <c r="F47" s="4">
        <v>-36000</v>
      </c>
      <c r="G47" s="4">
        <v>-974.38</v>
      </c>
      <c r="H47" s="4">
        <v>-2.5499999999999998</v>
      </c>
    </row>
    <row r="48" spans="2:8">
      <c r="B48" s="1" t="s">
        <v>2406</v>
      </c>
      <c r="C48" s="14" t="s">
        <v>138</v>
      </c>
      <c r="D48" s="1" t="s">
        <v>139</v>
      </c>
      <c r="E48" s="1" t="s">
        <v>140</v>
      </c>
      <c r="F48" s="4">
        <v>-114125</v>
      </c>
      <c r="G48" s="4">
        <v>-1093.32</v>
      </c>
      <c r="H48" s="4">
        <v>-2.86</v>
      </c>
    </row>
    <row r="49" spans="2:8">
      <c r="B49" s="1" t="s">
        <v>2387</v>
      </c>
      <c r="C49" s="14" t="s">
        <v>138</v>
      </c>
      <c r="D49" s="1" t="s">
        <v>172</v>
      </c>
      <c r="E49" s="1" t="s">
        <v>310</v>
      </c>
      <c r="F49" s="4">
        <v>-246600</v>
      </c>
      <c r="G49" s="4">
        <v>-1419.68</v>
      </c>
      <c r="H49" s="4">
        <v>-3.71</v>
      </c>
    </row>
    <row r="50" spans="2:8">
      <c r="B50" s="1" t="s">
        <v>2319</v>
      </c>
      <c r="C50" s="14" t="s">
        <v>138</v>
      </c>
      <c r="D50" s="1" t="s">
        <v>172</v>
      </c>
      <c r="E50" s="1" t="s">
        <v>178</v>
      </c>
      <c r="F50" s="4">
        <v>-22300</v>
      </c>
      <c r="G50" s="4">
        <v>-1591.23</v>
      </c>
      <c r="H50" s="4">
        <v>-4.16</v>
      </c>
    </row>
    <row r="51" spans="2:8">
      <c r="B51" s="2" t="s">
        <v>216</v>
      </c>
      <c r="C51" s="9"/>
      <c r="D51" s="2"/>
      <c r="E51" s="2"/>
      <c r="F51" s="10"/>
      <c r="G51" s="10">
        <f>SUM(G13:G50)</f>
        <v>29347.849999999995</v>
      </c>
      <c r="H51" s="10">
        <f>SUM(H13:H50)</f>
        <v>76.75</v>
      </c>
    </row>
    <row r="52" spans="2:8">
      <c r="B52" s="2" t="s">
        <v>217</v>
      </c>
      <c r="C52" s="9"/>
      <c r="D52" s="2"/>
      <c r="E52" s="2"/>
      <c r="F52" s="10"/>
      <c r="G52" s="10">
        <v>455.68</v>
      </c>
      <c r="H52" s="10">
        <v>1.19</v>
      </c>
    </row>
    <row r="53" spans="2:8">
      <c r="B53" s="2" t="s">
        <v>125</v>
      </c>
      <c r="C53" s="9"/>
      <c r="D53" s="2"/>
      <c r="E53" s="2"/>
      <c r="F53" s="10"/>
      <c r="G53" s="10">
        <v>36567.15</v>
      </c>
      <c r="H53" s="10">
        <v>95.61</v>
      </c>
    </row>
    <row r="54" spans="2:8">
      <c r="B54" s="2" t="s">
        <v>441</v>
      </c>
      <c r="C54" s="9"/>
      <c r="D54" s="2"/>
      <c r="E54" s="2"/>
      <c r="F54" s="10"/>
      <c r="G54" s="10">
        <v>1678.0555690900003</v>
      </c>
      <c r="H54" s="10">
        <v>4.3900000000000006</v>
      </c>
    </row>
    <row r="55" spans="2:8">
      <c r="B55" s="2" t="s">
        <v>127</v>
      </c>
      <c r="C55" s="9"/>
      <c r="D55" s="2"/>
      <c r="E55" s="2"/>
      <c r="F55" s="10"/>
      <c r="G55" s="10">
        <v>38245.205569090002</v>
      </c>
      <c r="H55" s="10">
        <v>100</v>
      </c>
    </row>
    <row r="56" spans="2:8">
      <c r="B56" s="1" t="s">
        <v>128</v>
      </c>
    </row>
    <row r="57" spans="2:8">
      <c r="B57" s="1" t="s">
        <v>129</v>
      </c>
    </row>
    <row r="58" spans="2:8">
      <c r="B58" s="1" t="s">
        <v>130</v>
      </c>
      <c r="C58" s="13">
        <v>44895</v>
      </c>
    </row>
    <row r="59" spans="2:8" ht="25.5">
      <c r="B59" s="11" t="s">
        <v>131</v>
      </c>
      <c r="C59" s="5" t="s">
        <v>132</v>
      </c>
    </row>
    <row r="60" spans="2:8">
      <c r="B60" s="2"/>
    </row>
    <row r="61" spans="2:8">
      <c r="B61" s="2" t="s">
        <v>3261</v>
      </c>
      <c r="C61" s="5" t="s">
        <v>132</v>
      </c>
    </row>
    <row r="62" spans="2:8">
      <c r="B62" s="2" t="s">
        <v>3262</v>
      </c>
      <c r="C62" s="5" t="s">
        <v>132</v>
      </c>
    </row>
    <row r="63" spans="2:8">
      <c r="B63" s="2" t="s">
        <v>3263</v>
      </c>
      <c r="C63" s="5" t="s">
        <v>132</v>
      </c>
    </row>
    <row r="64" spans="2:8">
      <c r="B64" s="2" t="s">
        <v>747</v>
      </c>
      <c r="C64" s="9"/>
    </row>
    <row r="65" spans="2:3">
      <c r="B65" s="2" t="s">
        <v>748</v>
      </c>
      <c r="C65" s="9"/>
    </row>
    <row r="66" spans="2:3">
      <c r="B66" s="2" t="s">
        <v>749</v>
      </c>
      <c r="C66" s="9"/>
    </row>
    <row r="67" spans="2:3">
      <c r="B67" s="2" t="s">
        <v>750</v>
      </c>
      <c r="C67" s="9"/>
    </row>
    <row r="68" spans="2:3">
      <c r="B68" s="162" t="s">
        <v>3223</v>
      </c>
      <c r="C68" s="9"/>
    </row>
    <row r="69" spans="2:3">
      <c r="B69" s="162" t="s">
        <v>133</v>
      </c>
    </row>
    <row r="70" spans="2:3">
      <c r="B70" s="162" t="s">
        <v>134</v>
      </c>
    </row>
    <row r="71" spans="2:3">
      <c r="B71" s="2"/>
      <c r="C71" s="9"/>
    </row>
    <row r="73" spans="2:3" ht="14.25">
      <c r="B73" s="157" t="s">
        <v>2597</v>
      </c>
      <c r="C73" s="46"/>
    </row>
    <row r="74" spans="2:3" ht="25.5">
      <c r="B74" s="115" t="s">
        <v>2588</v>
      </c>
      <c r="C74" s="115" t="s">
        <v>2589</v>
      </c>
    </row>
    <row r="75" spans="2:3">
      <c r="B75" s="158" t="s">
        <v>2590</v>
      </c>
      <c r="C75" s="159">
        <v>1850</v>
      </c>
    </row>
    <row r="76" spans="2:3">
      <c r="B76" s="158" t="s">
        <v>2591</v>
      </c>
      <c r="C76" s="159">
        <v>0</v>
      </c>
    </row>
    <row r="77" spans="2:3">
      <c r="B77" s="158" t="s">
        <v>2592</v>
      </c>
      <c r="C77" s="159">
        <v>0</v>
      </c>
    </row>
    <row r="78" spans="2:3">
      <c r="B78" s="158" t="s">
        <v>2593</v>
      </c>
      <c r="C78" s="159">
        <v>0</v>
      </c>
    </row>
    <row r="79" spans="2:3">
      <c r="B79" s="158" t="s">
        <v>2594</v>
      </c>
      <c r="C79" s="159">
        <v>0</v>
      </c>
    </row>
    <row r="80" spans="2:3">
      <c r="B80" s="158" t="s">
        <v>2595</v>
      </c>
      <c r="C80" s="159">
        <v>0</v>
      </c>
    </row>
    <row r="81" spans="2:6">
      <c r="B81" s="160" t="s">
        <v>2596</v>
      </c>
      <c r="C81" s="161">
        <f>SUM(C75:C80)</f>
        <v>1850</v>
      </c>
    </row>
    <row r="84" spans="2:6" ht="15">
      <c r="B84" s="207" t="s">
        <v>2733</v>
      </c>
      <c r="C84" s="181">
        <v>44895</v>
      </c>
      <c r="D84" s="16"/>
      <c r="E84" s="16"/>
      <c r="F84" s="17"/>
    </row>
    <row r="85" spans="2:6" ht="45">
      <c r="B85" s="211" t="s">
        <v>2734</v>
      </c>
      <c r="C85" s="211" t="s">
        <v>2735</v>
      </c>
      <c r="D85" s="212" t="s">
        <v>2736</v>
      </c>
      <c r="E85" s="211" t="s">
        <v>2737</v>
      </c>
      <c r="F85" s="213" t="s">
        <v>2738</v>
      </c>
    </row>
    <row r="86" spans="2:6" ht="15">
      <c r="B86" s="35" t="s">
        <v>2746</v>
      </c>
      <c r="C86" s="182">
        <v>-246600</v>
      </c>
      <c r="D86" s="183">
        <v>570.55960000000005</v>
      </c>
      <c r="E86" s="214">
        <v>575.70000000000005</v>
      </c>
      <c r="F86" s="215">
        <v>1850</v>
      </c>
    </row>
    <row r="87" spans="2:6" ht="15">
      <c r="B87" s="35" t="s">
        <v>2750</v>
      </c>
      <c r="C87" s="182">
        <v>-6800</v>
      </c>
      <c r="D87" s="183">
        <v>3102.4794000000002</v>
      </c>
      <c r="E87" s="214">
        <v>3198.85</v>
      </c>
      <c r="F87" s="216"/>
    </row>
    <row r="88" spans="2:6" ht="15">
      <c r="B88" s="35" t="s">
        <v>2794</v>
      </c>
      <c r="C88" s="182">
        <v>-19250</v>
      </c>
      <c r="D88" s="183">
        <v>1621.9256</v>
      </c>
      <c r="E88" s="214">
        <v>1622.1</v>
      </c>
      <c r="F88" s="216"/>
    </row>
    <row r="89" spans="2:6" ht="15">
      <c r="B89" s="35" t="s">
        <v>2880</v>
      </c>
      <c r="C89" s="182">
        <v>-36000</v>
      </c>
      <c r="D89" s="183">
        <v>2654.0720000000001</v>
      </c>
      <c r="E89" s="214">
        <v>2706.6</v>
      </c>
      <c r="F89" s="216"/>
    </row>
    <row r="90" spans="2:6" ht="15">
      <c r="B90" s="35" t="s">
        <v>2881</v>
      </c>
      <c r="C90" s="182">
        <v>-114125</v>
      </c>
      <c r="D90" s="183">
        <v>919.99969999999996</v>
      </c>
      <c r="E90" s="214">
        <v>958</v>
      </c>
      <c r="F90" s="216"/>
    </row>
    <row r="91" spans="2:6" ht="15">
      <c r="B91" s="35" t="s">
        <v>2821</v>
      </c>
      <c r="C91" s="182">
        <v>-23100</v>
      </c>
      <c r="D91" s="183">
        <v>2031.9331999999999</v>
      </c>
      <c r="E91" s="214">
        <v>2091.6999999999998</v>
      </c>
      <c r="F91" s="216"/>
    </row>
    <row r="92" spans="2:6" ht="15">
      <c r="B92" s="35" t="s">
        <v>3200</v>
      </c>
      <c r="C92" s="182">
        <v>-66000</v>
      </c>
      <c r="D92" s="183">
        <v>603.12139999999999</v>
      </c>
      <c r="E92" s="214">
        <v>605.04999999999995</v>
      </c>
      <c r="F92" s="216"/>
    </row>
    <row r="93" spans="2:6" ht="15">
      <c r="B93" s="35" t="s">
        <v>2870</v>
      </c>
      <c r="C93" s="182">
        <v>-22300</v>
      </c>
      <c r="D93" s="183">
        <v>6832.7987000000003</v>
      </c>
      <c r="E93" s="214">
        <v>7135.55</v>
      </c>
      <c r="F93" s="216"/>
    </row>
    <row r="94" spans="2:6" ht="15">
      <c r="B94" s="35" t="s">
        <v>2874</v>
      </c>
      <c r="C94" s="182">
        <v>-33000</v>
      </c>
      <c r="D94" s="183">
        <v>819.53</v>
      </c>
      <c r="E94" s="214">
        <v>826.45</v>
      </c>
      <c r="F94" s="217"/>
    </row>
    <row r="96" spans="2:6">
      <c r="B96" s="202" t="s">
        <v>3176</v>
      </c>
      <c r="C96" s="203">
        <v>0.17680000000000001</v>
      </c>
    </row>
    <row r="99" spans="2:8" s="218" customFormat="1">
      <c r="B99" s="66"/>
      <c r="C99" s="203"/>
      <c r="F99" s="219"/>
      <c r="G99" s="219"/>
      <c r="H99" s="219"/>
    </row>
    <row r="100" spans="2:8" s="218" customFormat="1" ht="15">
      <c r="B100" s="184" t="s">
        <v>2887</v>
      </c>
      <c r="C100" s="204"/>
      <c r="F100" s="219"/>
      <c r="G100" s="219"/>
      <c r="H100" s="219"/>
    </row>
    <row r="101" spans="2:8" s="218" customFormat="1" ht="15.75">
      <c r="B101" s="205" t="s">
        <v>2885</v>
      </c>
      <c r="C101" s="206" t="s">
        <v>3170</v>
      </c>
      <c r="F101" s="219"/>
      <c r="G101" s="219"/>
      <c r="H101" s="219"/>
    </row>
    <row r="102" spans="2:8" s="218" customFormat="1" ht="15">
      <c r="B102" s="196" t="s">
        <v>2888</v>
      </c>
      <c r="C102" s="220">
        <v>35</v>
      </c>
      <c r="F102" s="219"/>
      <c r="G102" s="219"/>
      <c r="H102" s="219"/>
    </row>
    <row r="103" spans="2:8" s="218" customFormat="1" ht="15">
      <c r="B103" s="196" t="s">
        <v>2901</v>
      </c>
      <c r="C103" s="220">
        <v>120</v>
      </c>
      <c r="F103" s="219"/>
      <c r="G103" s="219"/>
      <c r="H103" s="219"/>
    </row>
    <row r="104" spans="2:8" s="218" customFormat="1" ht="15">
      <c r="B104" s="196" t="s">
        <v>2903</v>
      </c>
      <c r="C104" s="220">
        <v>83</v>
      </c>
      <c r="F104" s="219"/>
      <c r="G104" s="219"/>
      <c r="H104" s="219"/>
    </row>
    <row r="105" spans="2:8" s="218" customFormat="1" ht="15">
      <c r="B105" s="196" t="s">
        <v>2937</v>
      </c>
      <c r="C105" s="220">
        <v>82</v>
      </c>
      <c r="F105" s="219"/>
      <c r="G105" s="219"/>
      <c r="H105" s="219"/>
    </row>
    <row r="106" spans="2:8" s="218" customFormat="1" ht="15">
      <c r="B106" s="196" t="s">
        <v>2938</v>
      </c>
      <c r="C106" s="220">
        <v>40</v>
      </c>
      <c r="F106" s="219"/>
      <c r="G106" s="219"/>
      <c r="H106" s="219"/>
    </row>
    <row r="107" spans="2:8" s="218" customFormat="1" ht="15">
      <c r="B107" s="196" t="s">
        <v>2961</v>
      </c>
      <c r="C107" s="220">
        <v>33</v>
      </c>
      <c r="F107" s="219"/>
      <c r="G107" s="219"/>
      <c r="H107" s="219"/>
    </row>
    <row r="108" spans="2:8" s="218" customFormat="1" ht="15">
      <c r="B108" s="196" t="s">
        <v>2962</v>
      </c>
      <c r="C108" s="220">
        <v>3</v>
      </c>
      <c r="F108" s="219"/>
      <c r="G108" s="219"/>
      <c r="H108" s="219"/>
    </row>
    <row r="109" spans="2:8" s="218" customFormat="1" ht="15">
      <c r="B109" s="196" t="s">
        <v>2970</v>
      </c>
      <c r="C109" s="220">
        <v>23</v>
      </c>
      <c r="F109" s="219"/>
      <c r="G109" s="219"/>
      <c r="H109" s="219"/>
    </row>
    <row r="110" spans="2:8" s="218" customFormat="1" ht="15">
      <c r="B110" s="196" t="s">
        <v>2977</v>
      </c>
      <c r="C110" s="220">
        <v>112</v>
      </c>
      <c r="F110" s="219"/>
      <c r="G110" s="219"/>
      <c r="H110" s="219"/>
    </row>
    <row r="111" spans="2:8" s="218" customFormat="1" ht="15">
      <c r="B111" s="196" t="s">
        <v>3002</v>
      </c>
      <c r="C111" s="220">
        <v>48</v>
      </c>
      <c r="F111" s="219"/>
      <c r="G111" s="219"/>
      <c r="H111" s="219"/>
    </row>
    <row r="112" spans="2:8" s="16" customFormat="1">
      <c r="C112" s="221"/>
      <c r="F112" s="17"/>
      <c r="G112" s="17"/>
      <c r="H112" s="17"/>
    </row>
    <row r="113" spans="2:8" s="16" customFormat="1">
      <c r="C113" s="221"/>
      <c r="F113" s="17"/>
      <c r="G113" s="17"/>
      <c r="H113" s="17"/>
    </row>
    <row r="114" spans="2:8" s="218" customFormat="1" ht="15.75">
      <c r="B114" s="205" t="s">
        <v>3178</v>
      </c>
      <c r="C114" s="206" t="s">
        <v>3170</v>
      </c>
      <c r="F114" s="219"/>
      <c r="G114" s="219"/>
      <c r="H114" s="219"/>
    </row>
    <row r="115" spans="2:8" s="218" customFormat="1" ht="15">
      <c r="B115" s="196" t="s">
        <v>2888</v>
      </c>
      <c r="C115" s="220">
        <v>35</v>
      </c>
      <c r="F115" s="219"/>
      <c r="G115" s="219"/>
      <c r="H115" s="219"/>
    </row>
    <row r="116" spans="2:8" s="218" customFormat="1" ht="15">
      <c r="B116" s="196" t="s">
        <v>2901</v>
      </c>
      <c r="C116" s="220">
        <v>120</v>
      </c>
      <c r="F116" s="219"/>
      <c r="G116" s="219"/>
      <c r="H116" s="219"/>
    </row>
    <row r="117" spans="2:8" s="218" customFormat="1" ht="15">
      <c r="B117" s="196" t="s">
        <v>2903</v>
      </c>
      <c r="C117" s="220">
        <v>83</v>
      </c>
      <c r="F117" s="219"/>
      <c r="G117" s="219"/>
      <c r="H117" s="219"/>
    </row>
    <row r="118" spans="2:8" s="218" customFormat="1" ht="15">
      <c r="B118" s="196" t="s">
        <v>2937</v>
      </c>
      <c r="C118" s="220">
        <v>82</v>
      </c>
      <c r="F118" s="219"/>
      <c r="G118" s="219"/>
      <c r="H118" s="219"/>
    </row>
    <row r="119" spans="2:8" s="218" customFormat="1" ht="15">
      <c r="B119" s="196" t="s">
        <v>2938</v>
      </c>
      <c r="C119" s="220">
        <v>40</v>
      </c>
      <c r="F119" s="219"/>
      <c r="G119" s="219"/>
      <c r="H119" s="219"/>
    </row>
    <row r="120" spans="2:8" s="218" customFormat="1" ht="15">
      <c r="B120" s="196" t="s">
        <v>2961</v>
      </c>
      <c r="C120" s="220">
        <v>33</v>
      </c>
      <c r="F120" s="219"/>
      <c r="G120" s="219"/>
      <c r="H120" s="219"/>
    </row>
    <row r="121" spans="2:8" s="218" customFormat="1" ht="15">
      <c r="B121" s="196" t="s">
        <v>2962</v>
      </c>
      <c r="C121" s="220">
        <v>3</v>
      </c>
      <c r="F121" s="219"/>
      <c r="G121" s="219"/>
      <c r="H121" s="219"/>
    </row>
    <row r="122" spans="2:8" s="218" customFormat="1" ht="15">
      <c r="B122" s="196" t="s">
        <v>2970</v>
      </c>
      <c r="C122" s="220">
        <v>23</v>
      </c>
      <c r="F122" s="219"/>
      <c r="G122" s="219"/>
      <c r="H122" s="219"/>
    </row>
    <row r="123" spans="2:8" s="218" customFormat="1" ht="15">
      <c r="B123" s="196" t="s">
        <v>2977</v>
      </c>
      <c r="C123" s="220">
        <v>112</v>
      </c>
      <c r="F123" s="219"/>
      <c r="G123" s="219"/>
      <c r="H123" s="219"/>
    </row>
    <row r="124" spans="2:8" s="218" customFormat="1" ht="15">
      <c r="B124" s="196" t="s">
        <v>3002</v>
      </c>
      <c r="C124" s="220">
        <v>48</v>
      </c>
      <c r="F124" s="219"/>
      <c r="G124" s="219"/>
      <c r="H124" s="219"/>
    </row>
    <row r="125" spans="2:8" s="16" customFormat="1">
      <c r="C125" s="221"/>
      <c r="F125" s="17"/>
      <c r="G125" s="17"/>
      <c r="H125" s="17"/>
    </row>
    <row r="126" spans="2:8" s="16" customFormat="1">
      <c r="C126" s="221"/>
      <c r="F126" s="17"/>
      <c r="G126" s="17"/>
      <c r="H126" s="17"/>
    </row>
    <row r="127" spans="2:8" s="218" customFormat="1" ht="15.75">
      <c r="B127" s="222" t="s">
        <v>3161</v>
      </c>
      <c r="C127" s="206" t="s">
        <v>3172</v>
      </c>
      <c r="F127" s="219"/>
      <c r="G127" s="219"/>
      <c r="H127" s="219"/>
    </row>
    <row r="128" spans="2:8" s="218" customFormat="1" ht="15">
      <c r="B128" s="196" t="s">
        <v>2888</v>
      </c>
      <c r="C128" s="223">
        <v>31041587.5</v>
      </c>
      <c r="F128" s="219"/>
      <c r="G128" s="219"/>
      <c r="H128" s="219"/>
    </row>
    <row r="129" spans="2:8" s="218" customFormat="1" ht="15">
      <c r="B129" s="196" t="s">
        <v>2901</v>
      </c>
      <c r="C129" s="223">
        <v>94998704.400000006</v>
      </c>
      <c r="F129" s="219"/>
      <c r="G129" s="219"/>
      <c r="H129" s="219"/>
    </row>
    <row r="130" spans="2:8" s="218" customFormat="1" ht="15">
      <c r="B130" s="196" t="s">
        <v>2903</v>
      </c>
      <c r="C130" s="223">
        <v>104376864.76000001</v>
      </c>
      <c r="F130" s="219"/>
      <c r="G130" s="219"/>
      <c r="H130" s="219"/>
    </row>
    <row r="131" spans="2:8" s="218" customFormat="1" ht="15">
      <c r="B131" s="196" t="s">
        <v>2937</v>
      </c>
      <c r="C131" s="223">
        <v>139865034.41999999</v>
      </c>
      <c r="F131" s="219"/>
      <c r="G131" s="219"/>
      <c r="H131" s="219"/>
    </row>
    <row r="132" spans="2:8" s="218" customFormat="1" ht="15">
      <c r="B132" s="196" t="s">
        <v>2938</v>
      </c>
      <c r="C132" s="223">
        <v>46718354.759999998</v>
      </c>
      <c r="F132" s="219"/>
      <c r="G132" s="219"/>
      <c r="H132" s="219"/>
    </row>
    <row r="133" spans="2:8" s="218" customFormat="1" ht="15">
      <c r="B133" s="196" t="s">
        <v>2961</v>
      </c>
      <c r="C133" s="223">
        <v>26914598.699999999</v>
      </c>
      <c r="F133" s="219"/>
      <c r="G133" s="219"/>
      <c r="H133" s="219"/>
    </row>
    <row r="134" spans="2:8" s="218" customFormat="1" ht="15">
      <c r="B134" s="196" t="s">
        <v>2962</v>
      </c>
      <c r="C134" s="223">
        <v>3059880.12</v>
      </c>
      <c r="F134" s="219"/>
      <c r="G134" s="219"/>
      <c r="H134" s="219"/>
    </row>
    <row r="135" spans="2:8" s="218" customFormat="1" ht="15">
      <c r="B135" s="196" t="s">
        <v>2970</v>
      </c>
      <c r="C135" s="223">
        <v>20979700</v>
      </c>
      <c r="F135" s="219"/>
      <c r="G135" s="219"/>
      <c r="H135" s="219"/>
    </row>
    <row r="136" spans="2:8" s="218" customFormat="1" ht="15">
      <c r="B136" s="196" t="s">
        <v>2977</v>
      </c>
      <c r="C136" s="223">
        <v>151621194.41</v>
      </c>
      <c r="F136" s="219"/>
      <c r="G136" s="219"/>
      <c r="H136" s="219"/>
    </row>
    <row r="137" spans="2:8" s="218" customFormat="1" ht="15">
      <c r="B137" s="196" t="s">
        <v>3002</v>
      </c>
      <c r="C137" s="223">
        <v>86895818.400000006</v>
      </c>
      <c r="F137" s="219"/>
      <c r="G137" s="219"/>
      <c r="H137" s="219"/>
    </row>
    <row r="138" spans="2:8" ht="15.75">
      <c r="C138" s="224">
        <f>SUM(C128:C137)</f>
        <v>706471737.47000003</v>
      </c>
    </row>
    <row r="139" spans="2:8" s="16" customFormat="1">
      <c r="C139" s="221"/>
      <c r="F139" s="17"/>
      <c r="G139" s="17"/>
      <c r="H139" s="17"/>
    </row>
    <row r="140" spans="2:8" s="16" customFormat="1">
      <c r="C140" s="221"/>
      <c r="F140" s="17"/>
      <c r="G140" s="17"/>
      <c r="H140" s="17"/>
    </row>
    <row r="141" spans="2:8" s="218" customFormat="1" ht="15.75">
      <c r="B141" s="222" t="s">
        <v>3163</v>
      </c>
      <c r="C141" s="206" t="s">
        <v>3172</v>
      </c>
      <c r="F141" s="219"/>
      <c r="G141" s="219"/>
      <c r="H141" s="219"/>
    </row>
    <row r="142" spans="2:8" s="218" customFormat="1" ht="15">
      <c r="B142" s="196" t="s">
        <v>2888</v>
      </c>
      <c r="C142" s="223">
        <v>28108209.399999999</v>
      </c>
      <c r="F142" s="219"/>
      <c r="G142" s="219"/>
      <c r="H142" s="219"/>
    </row>
    <row r="143" spans="2:8" s="218" customFormat="1" ht="15">
      <c r="B143" s="196" t="s">
        <v>2901</v>
      </c>
      <c r="C143" s="223">
        <v>85445239.800000012</v>
      </c>
      <c r="F143" s="219"/>
      <c r="G143" s="219"/>
      <c r="H143" s="219"/>
    </row>
    <row r="144" spans="2:8" s="218" customFormat="1" ht="15">
      <c r="B144" s="196" t="s">
        <v>2903</v>
      </c>
      <c r="C144" s="223">
        <v>103037515.07000001</v>
      </c>
      <c r="F144" s="219"/>
      <c r="G144" s="219"/>
      <c r="H144" s="219"/>
    </row>
    <row r="145" spans="2:8" s="218" customFormat="1" ht="15">
      <c r="B145" s="196" t="s">
        <v>2937</v>
      </c>
      <c r="C145" s="223">
        <v>126813670.33999999</v>
      </c>
      <c r="F145" s="219"/>
      <c r="G145" s="219"/>
      <c r="H145" s="219"/>
    </row>
    <row r="146" spans="2:8" s="218" customFormat="1" ht="15">
      <c r="B146" s="196" t="s">
        <v>2938</v>
      </c>
      <c r="C146" s="223">
        <v>44363743.549999997</v>
      </c>
      <c r="F146" s="219"/>
      <c r="G146" s="219"/>
      <c r="H146" s="219"/>
    </row>
    <row r="147" spans="2:8" s="218" customFormat="1" ht="15">
      <c r="B147" s="196" t="s">
        <v>2961</v>
      </c>
      <c r="C147" s="223">
        <v>28786226.73</v>
      </c>
      <c r="F147" s="219"/>
      <c r="G147" s="219"/>
      <c r="H147" s="219"/>
    </row>
    <row r="148" spans="2:8" s="218" customFormat="1" ht="15">
      <c r="B148" s="196" t="s">
        <v>2962</v>
      </c>
      <c r="C148" s="223">
        <v>3147024.6</v>
      </c>
      <c r="F148" s="219"/>
      <c r="G148" s="219"/>
      <c r="H148" s="219"/>
    </row>
    <row r="149" spans="2:8" s="218" customFormat="1" ht="15">
      <c r="B149" s="196" t="s">
        <v>2970</v>
      </c>
      <c r="C149" s="223">
        <v>21131664.48</v>
      </c>
      <c r="F149" s="219"/>
      <c r="G149" s="219"/>
      <c r="H149" s="219"/>
    </row>
    <row r="150" spans="2:8" s="218" customFormat="1" ht="15">
      <c r="B150" s="196" t="s">
        <v>2977</v>
      </c>
      <c r="C150" s="223">
        <v>142943757.96000001</v>
      </c>
      <c r="F150" s="219"/>
      <c r="G150" s="219"/>
      <c r="H150" s="219"/>
    </row>
    <row r="151" spans="2:8" s="218" customFormat="1" ht="15">
      <c r="B151" s="196" t="s">
        <v>3002</v>
      </c>
      <c r="C151" s="223">
        <v>81546959.400000006</v>
      </c>
      <c r="F151" s="219"/>
      <c r="G151" s="219"/>
      <c r="H151" s="219"/>
    </row>
    <row r="152" spans="2:8" ht="15.75">
      <c r="C152" s="224">
        <f>SUM(C142:C151)</f>
        <v>665324011.33000004</v>
      </c>
    </row>
    <row r="153" spans="2:8" s="16" customFormat="1">
      <c r="C153" s="221"/>
      <c r="F153" s="17"/>
      <c r="G153" s="17"/>
      <c r="H153" s="17"/>
    </row>
    <row r="154" spans="2:8" s="218" customFormat="1" ht="15.75">
      <c r="B154" s="225" t="s">
        <v>3179</v>
      </c>
      <c r="C154" s="224">
        <f>+C152-C138</f>
        <v>-41147726.139999986</v>
      </c>
      <c r="F154" s="219"/>
      <c r="G154" s="219"/>
      <c r="H154" s="219"/>
    </row>
    <row r="155" spans="2:8" s="16" customFormat="1">
      <c r="C155" s="221"/>
      <c r="F155" s="17"/>
      <c r="G155" s="17"/>
      <c r="H155" s="17"/>
    </row>
    <row r="156" spans="2:8" s="16" customFormat="1">
      <c r="C156" s="221"/>
      <c r="F156" s="17"/>
      <c r="G156" s="17"/>
      <c r="H156" s="17"/>
    </row>
  </sheetData>
  <mergeCells count="3">
    <mergeCell ref="B1:E1"/>
    <mergeCell ref="C3:C7"/>
    <mergeCell ref="D3:D7"/>
  </mergeCells>
  <hyperlinks>
    <hyperlink ref="A1" location="Index!A1" display="Index" xr:uid="{7396F3B1-5CD8-45C2-959E-8DA17A867648}"/>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503B2-11B0-4DB3-B305-D4CFC8F2C978}">
  <dimension ref="A1:I85"/>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3.5703125" style="1" bestFit="1" customWidth="1"/>
    <col min="6" max="6" width="10.28515625" style="4" bestFit="1" customWidth="1"/>
    <col min="7" max="7" width="18.140625" style="4" bestFit="1" customWidth="1"/>
    <col min="8" max="8" width="9.140625" style="4"/>
    <col min="9" max="256" width="9.140625" style="1"/>
    <col min="257" max="257" width="5.42578125" style="1" bestFit="1" customWidth="1"/>
    <col min="258" max="258" width="82" style="1" bestFit="1" customWidth="1"/>
    <col min="259" max="259" width="13.140625" style="1" bestFit="1" customWidth="1"/>
    <col min="260" max="260" width="43" style="1" bestFit="1" customWidth="1"/>
    <col min="261" max="261" width="13.5703125" style="1" bestFit="1" customWidth="1"/>
    <col min="262" max="262" width="10.28515625" style="1" bestFit="1" customWidth="1"/>
    <col min="263" max="263" width="18.140625" style="1" bestFit="1" customWidth="1"/>
    <col min="264" max="512" width="9.140625" style="1"/>
    <col min="513" max="513" width="5.42578125" style="1" bestFit="1" customWidth="1"/>
    <col min="514" max="514" width="82" style="1" bestFit="1" customWidth="1"/>
    <col min="515" max="515" width="13.140625" style="1" bestFit="1" customWidth="1"/>
    <col min="516" max="516" width="43" style="1" bestFit="1" customWidth="1"/>
    <col min="517" max="517" width="13.5703125" style="1" bestFit="1" customWidth="1"/>
    <col min="518" max="518" width="10.28515625" style="1" bestFit="1" customWidth="1"/>
    <col min="519" max="519" width="18.140625" style="1" bestFit="1" customWidth="1"/>
    <col min="520" max="768" width="9.140625" style="1"/>
    <col min="769" max="769" width="5.42578125" style="1" bestFit="1" customWidth="1"/>
    <col min="770" max="770" width="82" style="1" bestFit="1" customWidth="1"/>
    <col min="771" max="771" width="13.140625" style="1" bestFit="1" customWidth="1"/>
    <col min="772" max="772" width="43" style="1" bestFit="1" customWidth="1"/>
    <col min="773" max="773" width="13.5703125" style="1" bestFit="1" customWidth="1"/>
    <col min="774" max="774" width="10.28515625" style="1" bestFit="1" customWidth="1"/>
    <col min="775" max="775" width="18.140625" style="1" bestFit="1" customWidth="1"/>
    <col min="776" max="1024" width="9.140625" style="1"/>
    <col min="1025" max="1025" width="5.42578125" style="1" bestFit="1" customWidth="1"/>
    <col min="1026" max="1026" width="82" style="1" bestFit="1" customWidth="1"/>
    <col min="1027" max="1027" width="13.140625" style="1" bestFit="1" customWidth="1"/>
    <col min="1028" max="1028" width="43" style="1" bestFit="1" customWidth="1"/>
    <col min="1029" max="1029" width="13.5703125" style="1" bestFit="1" customWidth="1"/>
    <col min="1030" max="1030" width="10.28515625" style="1" bestFit="1" customWidth="1"/>
    <col min="1031" max="1031" width="18.140625" style="1" bestFit="1" customWidth="1"/>
    <col min="1032" max="1280" width="9.140625" style="1"/>
    <col min="1281" max="1281" width="5.42578125" style="1" bestFit="1" customWidth="1"/>
    <col min="1282" max="1282" width="82" style="1" bestFit="1" customWidth="1"/>
    <col min="1283" max="1283" width="13.140625" style="1" bestFit="1" customWidth="1"/>
    <col min="1284" max="1284" width="43" style="1" bestFit="1" customWidth="1"/>
    <col min="1285" max="1285" width="13.5703125" style="1" bestFit="1" customWidth="1"/>
    <col min="1286" max="1286" width="10.28515625" style="1" bestFit="1" customWidth="1"/>
    <col min="1287" max="1287" width="18.140625" style="1" bestFit="1" customWidth="1"/>
    <col min="1288" max="1536" width="9.140625" style="1"/>
    <col min="1537" max="1537" width="5.42578125" style="1" bestFit="1" customWidth="1"/>
    <col min="1538" max="1538" width="82" style="1" bestFit="1" customWidth="1"/>
    <col min="1539" max="1539" width="13.140625" style="1" bestFit="1" customWidth="1"/>
    <col min="1540" max="1540" width="43" style="1" bestFit="1" customWidth="1"/>
    <col min="1541" max="1541" width="13.5703125" style="1" bestFit="1" customWidth="1"/>
    <col min="1542" max="1542" width="10.28515625" style="1" bestFit="1" customWidth="1"/>
    <col min="1543" max="1543" width="18.140625" style="1" bestFit="1" customWidth="1"/>
    <col min="1544" max="1792" width="9.140625" style="1"/>
    <col min="1793" max="1793" width="5.42578125" style="1" bestFit="1" customWidth="1"/>
    <col min="1794" max="1794" width="82" style="1" bestFit="1" customWidth="1"/>
    <col min="1795" max="1795" width="13.140625" style="1" bestFit="1" customWidth="1"/>
    <col min="1796" max="1796" width="43" style="1" bestFit="1" customWidth="1"/>
    <col min="1797" max="1797" width="13.5703125" style="1" bestFit="1" customWidth="1"/>
    <col min="1798" max="1798" width="10.28515625" style="1" bestFit="1" customWidth="1"/>
    <col min="1799" max="1799" width="18.140625" style="1" bestFit="1" customWidth="1"/>
    <col min="1800" max="2048" width="9.140625" style="1"/>
    <col min="2049" max="2049" width="5.42578125" style="1" bestFit="1" customWidth="1"/>
    <col min="2050" max="2050" width="82" style="1" bestFit="1" customWidth="1"/>
    <col min="2051" max="2051" width="13.140625" style="1" bestFit="1" customWidth="1"/>
    <col min="2052" max="2052" width="43" style="1" bestFit="1" customWidth="1"/>
    <col min="2053" max="2053" width="13.5703125" style="1" bestFit="1" customWidth="1"/>
    <col min="2054" max="2054" width="10.28515625" style="1" bestFit="1" customWidth="1"/>
    <col min="2055" max="2055" width="18.140625" style="1" bestFit="1" customWidth="1"/>
    <col min="2056" max="2304" width="9.140625" style="1"/>
    <col min="2305" max="2305" width="5.42578125" style="1" bestFit="1" customWidth="1"/>
    <col min="2306" max="2306" width="82" style="1" bestFit="1" customWidth="1"/>
    <col min="2307" max="2307" width="13.140625" style="1" bestFit="1" customWidth="1"/>
    <col min="2308" max="2308" width="43" style="1" bestFit="1" customWidth="1"/>
    <col min="2309" max="2309" width="13.5703125" style="1" bestFit="1" customWidth="1"/>
    <col min="2310" max="2310" width="10.28515625" style="1" bestFit="1" customWidth="1"/>
    <col min="2311" max="2311" width="18.140625" style="1" bestFit="1" customWidth="1"/>
    <col min="2312" max="2560" width="9.140625" style="1"/>
    <col min="2561" max="2561" width="5.42578125" style="1" bestFit="1" customWidth="1"/>
    <col min="2562" max="2562" width="82" style="1" bestFit="1" customWidth="1"/>
    <col min="2563" max="2563" width="13.140625" style="1" bestFit="1" customWidth="1"/>
    <col min="2564" max="2564" width="43" style="1" bestFit="1" customWidth="1"/>
    <col min="2565" max="2565" width="13.5703125" style="1" bestFit="1" customWidth="1"/>
    <col min="2566" max="2566" width="10.28515625" style="1" bestFit="1" customWidth="1"/>
    <col min="2567" max="2567" width="18.140625" style="1" bestFit="1" customWidth="1"/>
    <col min="2568" max="2816" width="9.140625" style="1"/>
    <col min="2817" max="2817" width="5.42578125" style="1" bestFit="1" customWidth="1"/>
    <col min="2818" max="2818" width="82" style="1" bestFit="1" customWidth="1"/>
    <col min="2819" max="2819" width="13.140625" style="1" bestFit="1" customWidth="1"/>
    <col min="2820" max="2820" width="43" style="1" bestFit="1" customWidth="1"/>
    <col min="2821" max="2821" width="13.5703125" style="1" bestFit="1" customWidth="1"/>
    <col min="2822" max="2822" width="10.28515625" style="1" bestFit="1" customWidth="1"/>
    <col min="2823" max="2823" width="18.140625" style="1" bestFit="1" customWidth="1"/>
    <col min="2824" max="3072" width="9.140625" style="1"/>
    <col min="3073" max="3073" width="5.42578125" style="1" bestFit="1" customWidth="1"/>
    <col min="3074" max="3074" width="82" style="1" bestFit="1" customWidth="1"/>
    <col min="3075" max="3075" width="13.140625" style="1" bestFit="1" customWidth="1"/>
    <col min="3076" max="3076" width="43" style="1" bestFit="1" customWidth="1"/>
    <col min="3077" max="3077" width="13.5703125" style="1" bestFit="1" customWidth="1"/>
    <col min="3078" max="3078" width="10.28515625" style="1" bestFit="1" customWidth="1"/>
    <col min="3079" max="3079" width="18.140625" style="1" bestFit="1" customWidth="1"/>
    <col min="3080" max="3328" width="9.140625" style="1"/>
    <col min="3329" max="3329" width="5.42578125" style="1" bestFit="1" customWidth="1"/>
    <col min="3330" max="3330" width="82" style="1" bestFit="1" customWidth="1"/>
    <col min="3331" max="3331" width="13.140625" style="1" bestFit="1" customWidth="1"/>
    <col min="3332" max="3332" width="43" style="1" bestFit="1" customWidth="1"/>
    <col min="3333" max="3333" width="13.5703125" style="1" bestFit="1" customWidth="1"/>
    <col min="3334" max="3334" width="10.28515625" style="1" bestFit="1" customWidth="1"/>
    <col min="3335" max="3335" width="18.140625" style="1" bestFit="1" customWidth="1"/>
    <col min="3336" max="3584" width="9.140625" style="1"/>
    <col min="3585" max="3585" width="5.42578125" style="1" bestFit="1" customWidth="1"/>
    <col min="3586" max="3586" width="82" style="1" bestFit="1" customWidth="1"/>
    <col min="3587" max="3587" width="13.140625" style="1" bestFit="1" customWidth="1"/>
    <col min="3588" max="3588" width="43" style="1" bestFit="1" customWidth="1"/>
    <col min="3589" max="3589" width="13.5703125" style="1" bestFit="1" customWidth="1"/>
    <col min="3590" max="3590" width="10.28515625" style="1" bestFit="1" customWidth="1"/>
    <col min="3591" max="3591" width="18.140625" style="1" bestFit="1" customWidth="1"/>
    <col min="3592" max="3840" width="9.140625" style="1"/>
    <col min="3841" max="3841" width="5.42578125" style="1" bestFit="1" customWidth="1"/>
    <col min="3842" max="3842" width="82" style="1" bestFit="1" customWidth="1"/>
    <col min="3843" max="3843" width="13.140625" style="1" bestFit="1" customWidth="1"/>
    <col min="3844" max="3844" width="43" style="1" bestFit="1" customWidth="1"/>
    <col min="3845" max="3845" width="13.5703125" style="1" bestFit="1" customWidth="1"/>
    <col min="3846" max="3846" width="10.28515625" style="1" bestFit="1" customWidth="1"/>
    <col min="3847" max="3847" width="18.140625" style="1" bestFit="1" customWidth="1"/>
    <col min="3848" max="4096" width="9.140625" style="1"/>
    <col min="4097" max="4097" width="5.42578125" style="1" bestFit="1" customWidth="1"/>
    <col min="4098" max="4098" width="82" style="1" bestFit="1" customWidth="1"/>
    <col min="4099" max="4099" width="13.140625" style="1" bestFit="1" customWidth="1"/>
    <col min="4100" max="4100" width="43" style="1" bestFit="1" customWidth="1"/>
    <col min="4101" max="4101" width="13.5703125" style="1" bestFit="1" customWidth="1"/>
    <col min="4102" max="4102" width="10.28515625" style="1" bestFit="1" customWidth="1"/>
    <col min="4103" max="4103" width="18.140625" style="1" bestFit="1" customWidth="1"/>
    <col min="4104" max="4352" width="9.140625" style="1"/>
    <col min="4353" max="4353" width="5.42578125" style="1" bestFit="1" customWidth="1"/>
    <col min="4354" max="4354" width="82" style="1" bestFit="1" customWidth="1"/>
    <col min="4355" max="4355" width="13.140625" style="1" bestFit="1" customWidth="1"/>
    <col min="4356" max="4356" width="43" style="1" bestFit="1" customWidth="1"/>
    <col min="4357" max="4357" width="13.5703125" style="1" bestFit="1" customWidth="1"/>
    <col min="4358" max="4358" width="10.28515625" style="1" bestFit="1" customWidth="1"/>
    <col min="4359" max="4359" width="18.140625" style="1" bestFit="1" customWidth="1"/>
    <col min="4360" max="4608" width="9.140625" style="1"/>
    <col min="4609" max="4609" width="5.42578125" style="1" bestFit="1" customWidth="1"/>
    <col min="4610" max="4610" width="82" style="1" bestFit="1" customWidth="1"/>
    <col min="4611" max="4611" width="13.140625" style="1" bestFit="1" customWidth="1"/>
    <col min="4612" max="4612" width="43" style="1" bestFit="1" customWidth="1"/>
    <col min="4613" max="4613" width="13.5703125" style="1" bestFit="1" customWidth="1"/>
    <col min="4614" max="4614" width="10.28515625" style="1" bestFit="1" customWidth="1"/>
    <col min="4615" max="4615" width="18.140625" style="1" bestFit="1" customWidth="1"/>
    <col min="4616" max="4864" width="9.140625" style="1"/>
    <col min="4865" max="4865" width="5.42578125" style="1" bestFit="1" customWidth="1"/>
    <col min="4866" max="4866" width="82" style="1" bestFit="1" customWidth="1"/>
    <col min="4867" max="4867" width="13.140625" style="1" bestFit="1" customWidth="1"/>
    <col min="4868" max="4868" width="43" style="1" bestFit="1" customWidth="1"/>
    <col min="4869" max="4869" width="13.5703125" style="1" bestFit="1" customWidth="1"/>
    <col min="4870" max="4870" width="10.28515625" style="1" bestFit="1" customWidth="1"/>
    <col min="4871" max="4871" width="18.140625" style="1" bestFit="1" customWidth="1"/>
    <col min="4872" max="5120" width="9.140625" style="1"/>
    <col min="5121" max="5121" width="5.42578125" style="1" bestFit="1" customWidth="1"/>
    <col min="5122" max="5122" width="82" style="1" bestFit="1" customWidth="1"/>
    <col min="5123" max="5123" width="13.140625" style="1" bestFit="1" customWidth="1"/>
    <col min="5124" max="5124" width="43" style="1" bestFit="1" customWidth="1"/>
    <col min="5125" max="5125" width="13.5703125" style="1" bestFit="1" customWidth="1"/>
    <col min="5126" max="5126" width="10.28515625" style="1" bestFit="1" customWidth="1"/>
    <col min="5127" max="5127" width="18.140625" style="1" bestFit="1" customWidth="1"/>
    <col min="5128" max="5376" width="9.140625" style="1"/>
    <col min="5377" max="5377" width="5.42578125" style="1" bestFit="1" customWidth="1"/>
    <col min="5378" max="5378" width="82" style="1" bestFit="1" customWidth="1"/>
    <col min="5379" max="5379" width="13.140625" style="1" bestFit="1" customWidth="1"/>
    <col min="5380" max="5380" width="43" style="1" bestFit="1" customWidth="1"/>
    <col min="5381" max="5381" width="13.5703125" style="1" bestFit="1" customWidth="1"/>
    <col min="5382" max="5382" width="10.28515625" style="1" bestFit="1" customWidth="1"/>
    <col min="5383" max="5383" width="18.140625" style="1" bestFit="1" customWidth="1"/>
    <col min="5384" max="5632" width="9.140625" style="1"/>
    <col min="5633" max="5633" width="5.42578125" style="1" bestFit="1" customWidth="1"/>
    <col min="5634" max="5634" width="82" style="1" bestFit="1" customWidth="1"/>
    <col min="5635" max="5635" width="13.140625" style="1" bestFit="1" customWidth="1"/>
    <col min="5636" max="5636" width="43" style="1" bestFit="1" customWidth="1"/>
    <col min="5637" max="5637" width="13.5703125" style="1" bestFit="1" customWidth="1"/>
    <col min="5638" max="5638" width="10.28515625" style="1" bestFit="1" customWidth="1"/>
    <col min="5639" max="5639" width="18.140625" style="1" bestFit="1" customWidth="1"/>
    <col min="5640" max="5888" width="9.140625" style="1"/>
    <col min="5889" max="5889" width="5.42578125" style="1" bestFit="1" customWidth="1"/>
    <col min="5890" max="5890" width="82" style="1" bestFit="1" customWidth="1"/>
    <col min="5891" max="5891" width="13.140625" style="1" bestFit="1" customWidth="1"/>
    <col min="5892" max="5892" width="43" style="1" bestFit="1" customWidth="1"/>
    <col min="5893" max="5893" width="13.5703125" style="1" bestFit="1" customWidth="1"/>
    <col min="5894" max="5894" width="10.28515625" style="1" bestFit="1" customWidth="1"/>
    <col min="5895" max="5895" width="18.140625" style="1" bestFit="1" customWidth="1"/>
    <col min="5896" max="6144" width="9.140625" style="1"/>
    <col min="6145" max="6145" width="5.42578125" style="1" bestFit="1" customWidth="1"/>
    <col min="6146" max="6146" width="82" style="1" bestFit="1" customWidth="1"/>
    <col min="6147" max="6147" width="13.140625" style="1" bestFit="1" customWidth="1"/>
    <col min="6148" max="6148" width="43" style="1" bestFit="1" customWidth="1"/>
    <col min="6149" max="6149" width="13.5703125" style="1" bestFit="1" customWidth="1"/>
    <col min="6150" max="6150" width="10.28515625" style="1" bestFit="1" customWidth="1"/>
    <col min="6151" max="6151" width="18.140625" style="1" bestFit="1" customWidth="1"/>
    <col min="6152" max="6400" width="9.140625" style="1"/>
    <col min="6401" max="6401" width="5.42578125" style="1" bestFit="1" customWidth="1"/>
    <col min="6402" max="6402" width="82" style="1" bestFit="1" customWidth="1"/>
    <col min="6403" max="6403" width="13.140625" style="1" bestFit="1" customWidth="1"/>
    <col min="6404" max="6404" width="43" style="1" bestFit="1" customWidth="1"/>
    <col min="6405" max="6405" width="13.5703125" style="1" bestFit="1" customWidth="1"/>
    <col min="6406" max="6406" width="10.28515625" style="1" bestFit="1" customWidth="1"/>
    <col min="6407" max="6407" width="18.140625" style="1" bestFit="1" customWidth="1"/>
    <col min="6408" max="6656" width="9.140625" style="1"/>
    <col min="6657" max="6657" width="5.42578125" style="1" bestFit="1" customWidth="1"/>
    <col min="6658" max="6658" width="82" style="1" bestFit="1" customWidth="1"/>
    <col min="6659" max="6659" width="13.140625" style="1" bestFit="1" customWidth="1"/>
    <col min="6660" max="6660" width="43" style="1" bestFit="1" customWidth="1"/>
    <col min="6661" max="6661" width="13.5703125" style="1" bestFit="1" customWidth="1"/>
    <col min="6662" max="6662" width="10.28515625" style="1" bestFit="1" customWidth="1"/>
    <col min="6663" max="6663" width="18.140625" style="1" bestFit="1" customWidth="1"/>
    <col min="6664" max="6912" width="9.140625" style="1"/>
    <col min="6913" max="6913" width="5.42578125" style="1" bestFit="1" customWidth="1"/>
    <col min="6914" max="6914" width="82" style="1" bestFit="1" customWidth="1"/>
    <col min="6915" max="6915" width="13.140625" style="1" bestFit="1" customWidth="1"/>
    <col min="6916" max="6916" width="43" style="1" bestFit="1" customWidth="1"/>
    <col min="6917" max="6917" width="13.5703125" style="1" bestFit="1" customWidth="1"/>
    <col min="6918" max="6918" width="10.28515625" style="1" bestFit="1" customWidth="1"/>
    <col min="6919" max="6919" width="18.140625" style="1" bestFit="1" customWidth="1"/>
    <col min="6920" max="7168" width="9.140625" style="1"/>
    <col min="7169" max="7169" width="5.42578125" style="1" bestFit="1" customWidth="1"/>
    <col min="7170" max="7170" width="82" style="1" bestFit="1" customWidth="1"/>
    <col min="7171" max="7171" width="13.140625" style="1" bestFit="1" customWidth="1"/>
    <col min="7172" max="7172" width="43" style="1" bestFit="1" customWidth="1"/>
    <col min="7173" max="7173" width="13.5703125" style="1" bestFit="1" customWidth="1"/>
    <col min="7174" max="7174" width="10.28515625" style="1" bestFit="1" customWidth="1"/>
    <col min="7175" max="7175" width="18.140625" style="1" bestFit="1" customWidth="1"/>
    <col min="7176" max="7424" width="9.140625" style="1"/>
    <col min="7425" max="7425" width="5.42578125" style="1" bestFit="1" customWidth="1"/>
    <col min="7426" max="7426" width="82" style="1" bestFit="1" customWidth="1"/>
    <col min="7427" max="7427" width="13.140625" style="1" bestFit="1" customWidth="1"/>
    <col min="7428" max="7428" width="43" style="1" bestFit="1" customWidth="1"/>
    <col min="7429" max="7429" width="13.5703125" style="1" bestFit="1" customWidth="1"/>
    <col min="7430" max="7430" width="10.28515625" style="1" bestFit="1" customWidth="1"/>
    <col min="7431" max="7431" width="18.140625" style="1" bestFit="1" customWidth="1"/>
    <col min="7432" max="7680" width="9.140625" style="1"/>
    <col min="7681" max="7681" width="5.42578125" style="1" bestFit="1" customWidth="1"/>
    <col min="7682" max="7682" width="82" style="1" bestFit="1" customWidth="1"/>
    <col min="7683" max="7683" width="13.140625" style="1" bestFit="1" customWidth="1"/>
    <col min="7684" max="7684" width="43" style="1" bestFit="1" customWidth="1"/>
    <col min="7685" max="7685" width="13.5703125" style="1" bestFit="1" customWidth="1"/>
    <col min="7686" max="7686" width="10.28515625" style="1" bestFit="1" customWidth="1"/>
    <col min="7687" max="7687" width="18.140625" style="1" bestFit="1" customWidth="1"/>
    <col min="7688" max="7936" width="9.140625" style="1"/>
    <col min="7937" max="7937" width="5.42578125" style="1" bestFit="1" customWidth="1"/>
    <col min="7938" max="7938" width="82" style="1" bestFit="1" customWidth="1"/>
    <col min="7939" max="7939" width="13.140625" style="1" bestFit="1" customWidth="1"/>
    <col min="7940" max="7940" width="43" style="1" bestFit="1" customWidth="1"/>
    <col min="7941" max="7941" width="13.5703125" style="1" bestFit="1" customWidth="1"/>
    <col min="7942" max="7942" width="10.28515625" style="1" bestFit="1" customWidth="1"/>
    <col min="7943" max="7943" width="18.140625" style="1" bestFit="1" customWidth="1"/>
    <col min="7944" max="8192" width="9.140625" style="1"/>
    <col min="8193" max="8193" width="5.42578125" style="1" bestFit="1" customWidth="1"/>
    <col min="8194" max="8194" width="82" style="1" bestFit="1" customWidth="1"/>
    <col min="8195" max="8195" width="13.140625" style="1" bestFit="1" customWidth="1"/>
    <col min="8196" max="8196" width="43" style="1" bestFit="1" customWidth="1"/>
    <col min="8197" max="8197" width="13.5703125" style="1" bestFit="1" customWidth="1"/>
    <col min="8198" max="8198" width="10.28515625" style="1" bestFit="1" customWidth="1"/>
    <col min="8199" max="8199" width="18.140625" style="1" bestFit="1" customWidth="1"/>
    <col min="8200" max="8448" width="9.140625" style="1"/>
    <col min="8449" max="8449" width="5.42578125" style="1" bestFit="1" customWidth="1"/>
    <col min="8450" max="8450" width="82" style="1" bestFit="1" customWidth="1"/>
    <col min="8451" max="8451" width="13.140625" style="1" bestFit="1" customWidth="1"/>
    <col min="8452" max="8452" width="43" style="1" bestFit="1" customWidth="1"/>
    <col min="8453" max="8453" width="13.5703125" style="1" bestFit="1" customWidth="1"/>
    <col min="8454" max="8454" width="10.28515625" style="1" bestFit="1" customWidth="1"/>
    <col min="8455" max="8455" width="18.140625" style="1" bestFit="1" customWidth="1"/>
    <col min="8456" max="8704" width="9.140625" style="1"/>
    <col min="8705" max="8705" width="5.42578125" style="1" bestFit="1" customWidth="1"/>
    <col min="8706" max="8706" width="82" style="1" bestFit="1" customWidth="1"/>
    <col min="8707" max="8707" width="13.140625" style="1" bestFit="1" customWidth="1"/>
    <col min="8708" max="8708" width="43" style="1" bestFit="1" customWidth="1"/>
    <col min="8709" max="8709" width="13.5703125" style="1" bestFit="1" customWidth="1"/>
    <col min="8710" max="8710" width="10.28515625" style="1" bestFit="1" customWidth="1"/>
    <col min="8711" max="8711" width="18.140625" style="1" bestFit="1" customWidth="1"/>
    <col min="8712" max="8960" width="9.140625" style="1"/>
    <col min="8961" max="8961" width="5.42578125" style="1" bestFit="1" customWidth="1"/>
    <col min="8962" max="8962" width="82" style="1" bestFit="1" customWidth="1"/>
    <col min="8963" max="8963" width="13.140625" style="1" bestFit="1" customWidth="1"/>
    <col min="8964" max="8964" width="43" style="1" bestFit="1" customWidth="1"/>
    <col min="8965" max="8965" width="13.5703125" style="1" bestFit="1" customWidth="1"/>
    <col min="8966" max="8966" width="10.28515625" style="1" bestFit="1" customWidth="1"/>
    <col min="8967" max="8967" width="18.140625" style="1" bestFit="1" customWidth="1"/>
    <col min="8968" max="9216" width="9.140625" style="1"/>
    <col min="9217" max="9217" width="5.42578125" style="1" bestFit="1" customWidth="1"/>
    <col min="9218" max="9218" width="82" style="1" bestFit="1" customWidth="1"/>
    <col min="9219" max="9219" width="13.140625" style="1" bestFit="1" customWidth="1"/>
    <col min="9220" max="9220" width="43" style="1" bestFit="1" customWidth="1"/>
    <col min="9221" max="9221" width="13.5703125" style="1" bestFit="1" customWidth="1"/>
    <col min="9222" max="9222" width="10.28515625" style="1" bestFit="1" customWidth="1"/>
    <col min="9223" max="9223" width="18.140625" style="1" bestFit="1" customWidth="1"/>
    <col min="9224" max="9472" width="9.140625" style="1"/>
    <col min="9473" max="9473" width="5.42578125" style="1" bestFit="1" customWidth="1"/>
    <col min="9474" max="9474" width="82" style="1" bestFit="1" customWidth="1"/>
    <col min="9475" max="9475" width="13.140625" style="1" bestFit="1" customWidth="1"/>
    <col min="9476" max="9476" width="43" style="1" bestFit="1" customWidth="1"/>
    <col min="9477" max="9477" width="13.5703125" style="1" bestFit="1" customWidth="1"/>
    <col min="9478" max="9478" width="10.28515625" style="1" bestFit="1" customWidth="1"/>
    <col min="9479" max="9479" width="18.140625" style="1" bestFit="1" customWidth="1"/>
    <col min="9480" max="9728" width="9.140625" style="1"/>
    <col min="9729" max="9729" width="5.42578125" style="1" bestFit="1" customWidth="1"/>
    <col min="9730" max="9730" width="82" style="1" bestFit="1" customWidth="1"/>
    <col min="9731" max="9731" width="13.140625" style="1" bestFit="1" customWidth="1"/>
    <col min="9732" max="9732" width="43" style="1" bestFit="1" customWidth="1"/>
    <col min="9733" max="9733" width="13.5703125" style="1" bestFit="1" customWidth="1"/>
    <col min="9734" max="9734" width="10.28515625" style="1" bestFit="1" customWidth="1"/>
    <col min="9735" max="9735" width="18.140625" style="1" bestFit="1" customWidth="1"/>
    <col min="9736" max="9984" width="9.140625" style="1"/>
    <col min="9985" max="9985" width="5.42578125" style="1" bestFit="1" customWidth="1"/>
    <col min="9986" max="9986" width="82" style="1" bestFit="1" customWidth="1"/>
    <col min="9987" max="9987" width="13.140625" style="1" bestFit="1" customWidth="1"/>
    <col min="9988" max="9988" width="43" style="1" bestFit="1" customWidth="1"/>
    <col min="9989" max="9989" width="13.5703125" style="1" bestFit="1" customWidth="1"/>
    <col min="9990" max="9990" width="10.28515625" style="1" bestFit="1" customWidth="1"/>
    <col min="9991" max="9991" width="18.140625" style="1" bestFit="1" customWidth="1"/>
    <col min="9992" max="10240" width="9.140625" style="1"/>
    <col min="10241" max="10241" width="5.42578125" style="1" bestFit="1" customWidth="1"/>
    <col min="10242" max="10242" width="82" style="1" bestFit="1" customWidth="1"/>
    <col min="10243" max="10243" width="13.140625" style="1" bestFit="1" customWidth="1"/>
    <col min="10244" max="10244" width="43" style="1" bestFit="1" customWidth="1"/>
    <col min="10245" max="10245" width="13.5703125" style="1" bestFit="1" customWidth="1"/>
    <col min="10246" max="10246" width="10.28515625" style="1" bestFit="1" customWidth="1"/>
    <col min="10247" max="10247" width="18.140625" style="1" bestFit="1" customWidth="1"/>
    <col min="10248" max="10496" width="9.140625" style="1"/>
    <col min="10497" max="10497" width="5.42578125" style="1" bestFit="1" customWidth="1"/>
    <col min="10498" max="10498" width="82" style="1" bestFit="1" customWidth="1"/>
    <col min="10499" max="10499" width="13.140625" style="1" bestFit="1" customWidth="1"/>
    <col min="10500" max="10500" width="43" style="1" bestFit="1" customWidth="1"/>
    <col min="10501" max="10501" width="13.5703125" style="1" bestFit="1" customWidth="1"/>
    <col min="10502" max="10502" width="10.28515625" style="1" bestFit="1" customWidth="1"/>
    <col min="10503" max="10503" width="18.140625" style="1" bestFit="1" customWidth="1"/>
    <col min="10504" max="10752" width="9.140625" style="1"/>
    <col min="10753" max="10753" width="5.42578125" style="1" bestFit="1" customWidth="1"/>
    <col min="10754" max="10754" width="82" style="1" bestFit="1" customWidth="1"/>
    <col min="10755" max="10755" width="13.140625" style="1" bestFit="1" customWidth="1"/>
    <col min="10756" max="10756" width="43" style="1" bestFit="1" customWidth="1"/>
    <col min="10757" max="10757" width="13.5703125" style="1" bestFit="1" customWidth="1"/>
    <col min="10758" max="10758" width="10.28515625" style="1" bestFit="1" customWidth="1"/>
    <col min="10759" max="10759" width="18.140625" style="1" bestFit="1" customWidth="1"/>
    <col min="10760" max="11008" width="9.140625" style="1"/>
    <col min="11009" max="11009" width="5.42578125" style="1" bestFit="1" customWidth="1"/>
    <col min="11010" max="11010" width="82" style="1" bestFit="1" customWidth="1"/>
    <col min="11011" max="11011" width="13.140625" style="1" bestFit="1" customWidth="1"/>
    <col min="11012" max="11012" width="43" style="1" bestFit="1" customWidth="1"/>
    <col min="11013" max="11013" width="13.5703125" style="1" bestFit="1" customWidth="1"/>
    <col min="11014" max="11014" width="10.28515625" style="1" bestFit="1" customWidth="1"/>
    <col min="11015" max="11015" width="18.140625" style="1" bestFit="1" customWidth="1"/>
    <col min="11016" max="11264" width="9.140625" style="1"/>
    <col min="11265" max="11265" width="5.42578125" style="1" bestFit="1" customWidth="1"/>
    <col min="11266" max="11266" width="82" style="1" bestFit="1" customWidth="1"/>
    <col min="11267" max="11267" width="13.140625" style="1" bestFit="1" customWidth="1"/>
    <col min="11268" max="11268" width="43" style="1" bestFit="1" customWidth="1"/>
    <col min="11269" max="11269" width="13.5703125" style="1" bestFit="1" customWidth="1"/>
    <col min="11270" max="11270" width="10.28515625" style="1" bestFit="1" customWidth="1"/>
    <col min="11271" max="11271" width="18.140625" style="1" bestFit="1" customWidth="1"/>
    <col min="11272" max="11520" width="9.140625" style="1"/>
    <col min="11521" max="11521" width="5.42578125" style="1" bestFit="1" customWidth="1"/>
    <col min="11522" max="11522" width="82" style="1" bestFit="1" customWidth="1"/>
    <col min="11523" max="11523" width="13.140625" style="1" bestFit="1" customWidth="1"/>
    <col min="11524" max="11524" width="43" style="1" bestFit="1" customWidth="1"/>
    <col min="11525" max="11525" width="13.5703125" style="1" bestFit="1" customWidth="1"/>
    <col min="11526" max="11526" width="10.28515625" style="1" bestFit="1" customWidth="1"/>
    <col min="11527" max="11527" width="18.140625" style="1" bestFit="1" customWidth="1"/>
    <col min="11528" max="11776" width="9.140625" style="1"/>
    <col min="11777" max="11777" width="5.42578125" style="1" bestFit="1" customWidth="1"/>
    <col min="11778" max="11778" width="82" style="1" bestFit="1" customWidth="1"/>
    <col min="11779" max="11779" width="13.140625" style="1" bestFit="1" customWidth="1"/>
    <col min="11780" max="11780" width="43" style="1" bestFit="1" customWidth="1"/>
    <col min="11781" max="11781" width="13.5703125" style="1" bestFit="1" customWidth="1"/>
    <col min="11782" max="11782" width="10.28515625" style="1" bestFit="1" customWidth="1"/>
    <col min="11783" max="11783" width="18.140625" style="1" bestFit="1" customWidth="1"/>
    <col min="11784" max="12032" width="9.140625" style="1"/>
    <col min="12033" max="12033" width="5.42578125" style="1" bestFit="1" customWidth="1"/>
    <col min="12034" max="12034" width="82" style="1" bestFit="1" customWidth="1"/>
    <col min="12035" max="12035" width="13.140625" style="1" bestFit="1" customWidth="1"/>
    <col min="12036" max="12036" width="43" style="1" bestFit="1" customWidth="1"/>
    <col min="12037" max="12037" width="13.5703125" style="1" bestFit="1" customWidth="1"/>
    <col min="12038" max="12038" width="10.28515625" style="1" bestFit="1" customWidth="1"/>
    <col min="12039" max="12039" width="18.140625" style="1" bestFit="1" customWidth="1"/>
    <col min="12040" max="12288" width="9.140625" style="1"/>
    <col min="12289" max="12289" width="5.42578125" style="1" bestFit="1" customWidth="1"/>
    <col min="12290" max="12290" width="82" style="1" bestFit="1" customWidth="1"/>
    <col min="12291" max="12291" width="13.140625" style="1" bestFit="1" customWidth="1"/>
    <col min="12292" max="12292" width="43" style="1" bestFit="1" customWidth="1"/>
    <col min="12293" max="12293" width="13.5703125" style="1" bestFit="1" customWidth="1"/>
    <col min="12294" max="12294" width="10.28515625" style="1" bestFit="1" customWidth="1"/>
    <col min="12295" max="12295" width="18.140625" style="1" bestFit="1" customWidth="1"/>
    <col min="12296" max="12544" width="9.140625" style="1"/>
    <col min="12545" max="12545" width="5.42578125" style="1" bestFit="1" customWidth="1"/>
    <col min="12546" max="12546" width="82" style="1" bestFit="1" customWidth="1"/>
    <col min="12547" max="12547" width="13.140625" style="1" bestFit="1" customWidth="1"/>
    <col min="12548" max="12548" width="43" style="1" bestFit="1" customWidth="1"/>
    <col min="12549" max="12549" width="13.5703125" style="1" bestFit="1" customWidth="1"/>
    <col min="12550" max="12550" width="10.28515625" style="1" bestFit="1" customWidth="1"/>
    <col min="12551" max="12551" width="18.140625" style="1" bestFit="1" customWidth="1"/>
    <col min="12552" max="12800" width="9.140625" style="1"/>
    <col min="12801" max="12801" width="5.42578125" style="1" bestFit="1" customWidth="1"/>
    <col min="12802" max="12802" width="82" style="1" bestFit="1" customWidth="1"/>
    <col min="12803" max="12803" width="13.140625" style="1" bestFit="1" customWidth="1"/>
    <col min="12804" max="12804" width="43" style="1" bestFit="1" customWidth="1"/>
    <col min="12805" max="12805" width="13.5703125" style="1" bestFit="1" customWidth="1"/>
    <col min="12806" max="12806" width="10.28515625" style="1" bestFit="1" customWidth="1"/>
    <col min="12807" max="12807" width="18.140625" style="1" bestFit="1" customWidth="1"/>
    <col min="12808" max="13056" width="9.140625" style="1"/>
    <col min="13057" max="13057" width="5.42578125" style="1" bestFit="1" customWidth="1"/>
    <col min="13058" max="13058" width="82" style="1" bestFit="1" customWidth="1"/>
    <col min="13059" max="13059" width="13.140625" style="1" bestFit="1" customWidth="1"/>
    <col min="13060" max="13060" width="43" style="1" bestFit="1" customWidth="1"/>
    <col min="13061" max="13061" width="13.5703125" style="1" bestFit="1" customWidth="1"/>
    <col min="13062" max="13062" width="10.28515625" style="1" bestFit="1" customWidth="1"/>
    <col min="13063" max="13063" width="18.140625" style="1" bestFit="1" customWidth="1"/>
    <col min="13064" max="13312" width="9.140625" style="1"/>
    <col min="13313" max="13313" width="5.42578125" style="1" bestFit="1" customWidth="1"/>
    <col min="13314" max="13314" width="82" style="1" bestFit="1" customWidth="1"/>
    <col min="13315" max="13315" width="13.140625" style="1" bestFit="1" customWidth="1"/>
    <col min="13316" max="13316" width="43" style="1" bestFit="1" customWidth="1"/>
    <col min="13317" max="13317" width="13.5703125" style="1" bestFit="1" customWidth="1"/>
    <col min="13318" max="13318" width="10.28515625" style="1" bestFit="1" customWidth="1"/>
    <col min="13319" max="13319" width="18.140625" style="1" bestFit="1" customWidth="1"/>
    <col min="13320" max="13568" width="9.140625" style="1"/>
    <col min="13569" max="13569" width="5.42578125" style="1" bestFit="1" customWidth="1"/>
    <col min="13570" max="13570" width="82" style="1" bestFit="1" customWidth="1"/>
    <col min="13571" max="13571" width="13.140625" style="1" bestFit="1" customWidth="1"/>
    <col min="13572" max="13572" width="43" style="1" bestFit="1" customWidth="1"/>
    <col min="13573" max="13573" width="13.5703125" style="1" bestFit="1" customWidth="1"/>
    <col min="13574" max="13574" width="10.28515625" style="1" bestFit="1" customWidth="1"/>
    <col min="13575" max="13575" width="18.140625" style="1" bestFit="1" customWidth="1"/>
    <col min="13576" max="13824" width="9.140625" style="1"/>
    <col min="13825" max="13825" width="5.42578125" style="1" bestFit="1" customWidth="1"/>
    <col min="13826" max="13826" width="82" style="1" bestFit="1" customWidth="1"/>
    <col min="13827" max="13827" width="13.140625" style="1" bestFit="1" customWidth="1"/>
    <col min="13828" max="13828" width="43" style="1" bestFit="1" customWidth="1"/>
    <col min="13829" max="13829" width="13.5703125" style="1" bestFit="1" customWidth="1"/>
    <col min="13830" max="13830" width="10.28515625" style="1" bestFit="1" customWidth="1"/>
    <col min="13831" max="13831" width="18.140625" style="1" bestFit="1" customWidth="1"/>
    <col min="13832" max="14080" width="9.140625" style="1"/>
    <col min="14081" max="14081" width="5.42578125" style="1" bestFit="1" customWidth="1"/>
    <col min="14082" max="14082" width="82" style="1" bestFit="1" customWidth="1"/>
    <col min="14083" max="14083" width="13.140625" style="1" bestFit="1" customWidth="1"/>
    <col min="14084" max="14084" width="43" style="1" bestFit="1" customWidth="1"/>
    <col min="14085" max="14085" width="13.5703125" style="1" bestFit="1" customWidth="1"/>
    <col min="14086" max="14086" width="10.28515625" style="1" bestFit="1" customWidth="1"/>
    <col min="14087" max="14087" width="18.140625" style="1" bestFit="1" customWidth="1"/>
    <col min="14088" max="14336" width="9.140625" style="1"/>
    <col min="14337" max="14337" width="5.42578125" style="1" bestFit="1" customWidth="1"/>
    <col min="14338" max="14338" width="82" style="1" bestFit="1" customWidth="1"/>
    <col min="14339" max="14339" width="13.140625" style="1" bestFit="1" customWidth="1"/>
    <col min="14340" max="14340" width="43" style="1" bestFit="1" customWidth="1"/>
    <col min="14341" max="14341" width="13.5703125" style="1" bestFit="1" customWidth="1"/>
    <col min="14342" max="14342" width="10.28515625" style="1" bestFit="1" customWidth="1"/>
    <col min="14343" max="14343" width="18.140625" style="1" bestFit="1" customWidth="1"/>
    <col min="14344" max="14592" width="9.140625" style="1"/>
    <col min="14593" max="14593" width="5.42578125" style="1" bestFit="1" customWidth="1"/>
    <col min="14594" max="14594" width="82" style="1" bestFit="1" customWidth="1"/>
    <col min="14595" max="14595" width="13.140625" style="1" bestFit="1" customWidth="1"/>
    <col min="14596" max="14596" width="43" style="1" bestFit="1" customWidth="1"/>
    <col min="14597" max="14597" width="13.5703125" style="1" bestFit="1" customWidth="1"/>
    <col min="14598" max="14598" width="10.28515625" style="1" bestFit="1" customWidth="1"/>
    <col min="14599" max="14599" width="18.140625" style="1" bestFit="1" customWidth="1"/>
    <col min="14600" max="14848" width="9.140625" style="1"/>
    <col min="14849" max="14849" width="5.42578125" style="1" bestFit="1" customWidth="1"/>
    <col min="14850" max="14850" width="82" style="1" bestFit="1" customWidth="1"/>
    <col min="14851" max="14851" width="13.140625" style="1" bestFit="1" customWidth="1"/>
    <col min="14852" max="14852" width="43" style="1" bestFit="1" customWidth="1"/>
    <col min="14853" max="14853" width="13.5703125" style="1" bestFit="1" customWidth="1"/>
    <col min="14854" max="14854" width="10.28515625" style="1" bestFit="1" customWidth="1"/>
    <col min="14855" max="14855" width="18.140625" style="1" bestFit="1" customWidth="1"/>
    <col min="14856" max="15104" width="9.140625" style="1"/>
    <col min="15105" max="15105" width="5.42578125" style="1" bestFit="1" customWidth="1"/>
    <col min="15106" max="15106" width="82" style="1" bestFit="1" customWidth="1"/>
    <col min="15107" max="15107" width="13.140625" style="1" bestFit="1" customWidth="1"/>
    <col min="15108" max="15108" width="43" style="1" bestFit="1" customWidth="1"/>
    <col min="15109" max="15109" width="13.5703125" style="1" bestFit="1" customWidth="1"/>
    <col min="15110" max="15110" width="10.28515625" style="1" bestFit="1" customWidth="1"/>
    <col min="15111" max="15111" width="18.140625" style="1" bestFit="1" customWidth="1"/>
    <col min="15112" max="15360" width="9.140625" style="1"/>
    <col min="15361" max="15361" width="5.42578125" style="1" bestFit="1" customWidth="1"/>
    <col min="15362" max="15362" width="82" style="1" bestFit="1" customWidth="1"/>
    <col min="15363" max="15363" width="13.140625" style="1" bestFit="1" customWidth="1"/>
    <col min="15364" max="15364" width="43" style="1" bestFit="1" customWidth="1"/>
    <col min="15365" max="15365" width="13.5703125" style="1" bestFit="1" customWidth="1"/>
    <col min="15366" max="15366" width="10.28515625" style="1" bestFit="1" customWidth="1"/>
    <col min="15367" max="15367" width="18.140625" style="1" bestFit="1" customWidth="1"/>
    <col min="15368" max="15616" width="9.140625" style="1"/>
    <col min="15617" max="15617" width="5.42578125" style="1" bestFit="1" customWidth="1"/>
    <col min="15618" max="15618" width="82" style="1" bestFit="1" customWidth="1"/>
    <col min="15619" max="15619" width="13.140625" style="1" bestFit="1" customWidth="1"/>
    <col min="15620" max="15620" width="43" style="1" bestFit="1" customWidth="1"/>
    <col min="15621" max="15621" width="13.5703125" style="1" bestFit="1" customWidth="1"/>
    <col min="15622" max="15622" width="10.28515625" style="1" bestFit="1" customWidth="1"/>
    <col min="15623" max="15623" width="18.140625" style="1" bestFit="1" customWidth="1"/>
    <col min="15624" max="15872" width="9.140625" style="1"/>
    <col min="15873" max="15873" width="5.42578125" style="1" bestFit="1" customWidth="1"/>
    <col min="15874" max="15874" width="82" style="1" bestFit="1" customWidth="1"/>
    <col min="15875" max="15875" width="13.140625" style="1" bestFit="1" customWidth="1"/>
    <col min="15876" max="15876" width="43" style="1" bestFit="1" customWidth="1"/>
    <col min="15877" max="15877" width="13.5703125" style="1" bestFit="1" customWidth="1"/>
    <col min="15878" max="15878" width="10.28515625" style="1" bestFit="1" customWidth="1"/>
    <col min="15879" max="15879" width="18.140625" style="1" bestFit="1" customWidth="1"/>
    <col min="15880" max="16128" width="9.140625" style="1"/>
    <col min="16129" max="16129" width="5.42578125" style="1" bestFit="1" customWidth="1"/>
    <col min="16130" max="16130" width="82" style="1" bestFit="1" customWidth="1"/>
    <col min="16131" max="16131" width="13.140625" style="1" bestFit="1" customWidth="1"/>
    <col min="16132" max="16132" width="43" style="1" bestFit="1" customWidth="1"/>
    <col min="16133" max="16133" width="13.5703125" style="1" bestFit="1" customWidth="1"/>
    <col min="16134" max="16134" width="10.28515625" style="1" bestFit="1" customWidth="1"/>
    <col min="16135" max="16135" width="18.140625" style="1" bestFit="1" customWidth="1"/>
    <col min="16136" max="16384" width="9.140625" style="1"/>
  </cols>
  <sheetData>
    <row r="1" spans="1:9">
      <c r="A1" s="3" t="s">
        <v>0</v>
      </c>
      <c r="B1" s="390" t="s">
        <v>81</v>
      </c>
      <c r="C1" s="390"/>
      <c r="D1" s="390"/>
      <c r="E1" s="390"/>
    </row>
    <row r="2" spans="1:9" ht="13.5" thickBot="1"/>
    <row r="3" spans="1:9" s="16" customFormat="1" ht="15">
      <c r="B3" s="23" t="s">
        <v>81</v>
      </c>
      <c r="C3" s="391"/>
      <c r="D3" s="394"/>
      <c r="F3" s="17"/>
      <c r="G3" s="17"/>
      <c r="H3" s="17"/>
    </row>
    <row r="4" spans="1:9" s="16" customFormat="1" ht="15">
      <c r="B4" s="81" t="s">
        <v>2727</v>
      </c>
      <c r="C4" s="392"/>
      <c r="D4" s="395"/>
      <c r="F4" s="17"/>
      <c r="G4" s="17"/>
      <c r="H4" s="17"/>
    </row>
    <row r="5" spans="1:9" s="16" customFormat="1" ht="15">
      <c r="B5" s="81" t="s">
        <v>1081</v>
      </c>
      <c r="C5" s="392"/>
      <c r="D5" s="395"/>
      <c r="F5" s="17"/>
      <c r="G5" s="17"/>
      <c r="H5" s="17"/>
    </row>
    <row r="6" spans="1:9" s="16" customFormat="1" ht="15">
      <c r="B6" s="81" t="s">
        <v>2700</v>
      </c>
      <c r="C6" s="392"/>
      <c r="D6" s="395"/>
      <c r="F6" s="17"/>
      <c r="G6" s="17"/>
      <c r="H6" s="17"/>
    </row>
    <row r="7" spans="1:9" s="16" customFormat="1" ht="30.75" thickBot="1">
      <c r="B7" s="25" t="s">
        <v>2728</v>
      </c>
      <c r="C7" s="393"/>
      <c r="D7" s="396"/>
      <c r="F7" s="17"/>
      <c r="G7" s="17"/>
      <c r="H7" s="17"/>
    </row>
    <row r="8" spans="1:9" s="16" customFormat="1">
      <c r="C8" s="19" t="s">
        <v>1079</v>
      </c>
      <c r="D8" s="19" t="s">
        <v>1078</v>
      </c>
      <c r="F8" s="17"/>
      <c r="G8" s="17"/>
      <c r="H8" s="17"/>
    </row>
    <row r="11" spans="1:9">
      <c r="B11" s="1" t="s">
        <v>101</v>
      </c>
    </row>
    <row r="13" spans="1:9">
      <c r="B13" s="6" t="s">
        <v>102</v>
      </c>
      <c r="C13" s="7" t="s">
        <v>103</v>
      </c>
      <c r="D13" s="6" t="s">
        <v>135</v>
      </c>
      <c r="E13" s="6" t="s">
        <v>105</v>
      </c>
      <c r="F13" s="8" t="s">
        <v>106</v>
      </c>
      <c r="G13" s="8" t="s">
        <v>107</v>
      </c>
      <c r="H13" s="8" t="s">
        <v>108</v>
      </c>
      <c r="I13" s="2" t="s">
        <v>136</v>
      </c>
    </row>
    <row r="14" spans="1:9">
      <c r="B14" s="2" t="s">
        <v>137</v>
      </c>
      <c r="C14" s="14"/>
    </row>
    <row r="15" spans="1:9">
      <c r="B15" s="2" t="s">
        <v>110</v>
      </c>
      <c r="C15" s="14"/>
    </row>
    <row r="16" spans="1:9">
      <c r="B16" s="1" t="s">
        <v>2208</v>
      </c>
      <c r="C16" s="14" t="s">
        <v>138</v>
      </c>
      <c r="D16" s="1" t="s">
        <v>180</v>
      </c>
      <c r="E16" s="1" t="s">
        <v>444</v>
      </c>
      <c r="F16" s="4">
        <v>3575</v>
      </c>
      <c r="G16" s="4">
        <v>98.46</v>
      </c>
      <c r="H16" s="4">
        <v>5.72</v>
      </c>
    </row>
    <row r="17" spans="2:8">
      <c r="B17" s="1" t="s">
        <v>1066</v>
      </c>
      <c r="C17" s="14" t="s">
        <v>138</v>
      </c>
      <c r="D17" s="1" t="s">
        <v>180</v>
      </c>
      <c r="E17" s="1" t="s">
        <v>311</v>
      </c>
      <c r="F17" s="4">
        <v>93118</v>
      </c>
      <c r="G17" s="4">
        <v>97.87</v>
      </c>
      <c r="H17" s="4">
        <v>5.69</v>
      </c>
    </row>
    <row r="18" spans="2:8">
      <c r="B18" s="1" t="s">
        <v>2392</v>
      </c>
      <c r="C18" s="14" t="s">
        <v>138</v>
      </c>
      <c r="D18" s="1" t="s">
        <v>214</v>
      </c>
      <c r="E18" s="1" t="s">
        <v>445</v>
      </c>
      <c r="F18" s="4">
        <v>28560</v>
      </c>
      <c r="G18" s="4">
        <v>91.86</v>
      </c>
      <c r="H18" s="4">
        <v>5.34</v>
      </c>
    </row>
    <row r="19" spans="2:8">
      <c r="B19" s="1" t="s">
        <v>2221</v>
      </c>
      <c r="C19" s="14" t="s">
        <v>138</v>
      </c>
      <c r="D19" s="1" t="s">
        <v>241</v>
      </c>
      <c r="E19" s="1" t="s">
        <v>415</v>
      </c>
      <c r="F19" s="4">
        <v>178</v>
      </c>
      <c r="G19" s="4">
        <v>84.4</v>
      </c>
      <c r="H19" s="4">
        <v>4.91</v>
      </c>
    </row>
    <row r="20" spans="2:8">
      <c r="B20" s="1" t="s">
        <v>2136</v>
      </c>
      <c r="C20" s="14" t="s">
        <v>138</v>
      </c>
      <c r="D20" s="1" t="s">
        <v>274</v>
      </c>
      <c r="E20" s="1" t="s">
        <v>380</v>
      </c>
      <c r="F20" s="4">
        <v>35309</v>
      </c>
      <c r="G20" s="4">
        <v>79.37</v>
      </c>
      <c r="H20" s="4">
        <v>4.62</v>
      </c>
    </row>
    <row r="21" spans="2:8">
      <c r="B21" s="1" t="s">
        <v>2576</v>
      </c>
      <c r="C21" s="14" t="s">
        <v>138</v>
      </c>
      <c r="D21" s="1" t="s">
        <v>176</v>
      </c>
      <c r="E21" s="1" t="s">
        <v>446</v>
      </c>
      <c r="F21" s="4">
        <v>2239</v>
      </c>
      <c r="G21" s="4">
        <v>78.349999999999994</v>
      </c>
      <c r="H21" s="4">
        <v>4.5599999999999996</v>
      </c>
    </row>
    <row r="22" spans="2:8">
      <c r="B22" s="1" t="s">
        <v>2210</v>
      </c>
      <c r="C22" s="14" t="s">
        <v>138</v>
      </c>
      <c r="D22" s="1" t="s">
        <v>187</v>
      </c>
      <c r="E22" s="1" t="s">
        <v>447</v>
      </c>
      <c r="F22" s="4">
        <v>4964</v>
      </c>
      <c r="G22" s="4">
        <v>73.05</v>
      </c>
      <c r="H22" s="4">
        <v>4.25</v>
      </c>
    </row>
    <row r="23" spans="2:8">
      <c r="B23" s="1" t="s">
        <v>2518</v>
      </c>
      <c r="C23" s="14" t="s">
        <v>138</v>
      </c>
      <c r="D23" s="1" t="s">
        <v>144</v>
      </c>
      <c r="E23" s="1" t="s">
        <v>448</v>
      </c>
      <c r="F23" s="4">
        <v>894</v>
      </c>
      <c r="G23" s="4">
        <v>62.67</v>
      </c>
      <c r="H23" s="4">
        <v>3.64</v>
      </c>
    </row>
    <row r="24" spans="2:8">
      <c r="B24" s="1" t="s">
        <v>2577</v>
      </c>
      <c r="C24" s="14" t="s">
        <v>138</v>
      </c>
      <c r="D24" s="1" t="s">
        <v>233</v>
      </c>
      <c r="E24" s="1" t="s">
        <v>449</v>
      </c>
      <c r="F24" s="4">
        <v>13709</v>
      </c>
      <c r="G24" s="4">
        <v>61.7</v>
      </c>
      <c r="H24" s="4">
        <v>3.59</v>
      </c>
    </row>
    <row r="25" spans="2:8">
      <c r="B25" s="1" t="s">
        <v>2438</v>
      </c>
      <c r="C25" s="14" t="s">
        <v>138</v>
      </c>
      <c r="D25" s="1" t="s">
        <v>156</v>
      </c>
      <c r="E25" s="1" t="s">
        <v>231</v>
      </c>
      <c r="F25" s="4">
        <v>2195</v>
      </c>
      <c r="G25" s="4">
        <v>60.83</v>
      </c>
      <c r="H25" s="4">
        <v>3.54</v>
      </c>
    </row>
    <row r="26" spans="2:8">
      <c r="B26" s="1" t="s">
        <v>2553</v>
      </c>
      <c r="C26" s="14" t="s">
        <v>138</v>
      </c>
      <c r="D26" s="1" t="s">
        <v>214</v>
      </c>
      <c r="E26" s="1" t="s">
        <v>450</v>
      </c>
      <c r="F26" s="4">
        <v>7633</v>
      </c>
      <c r="G26" s="4">
        <v>56.19</v>
      </c>
      <c r="H26" s="4">
        <v>3.27</v>
      </c>
    </row>
    <row r="27" spans="2:8">
      <c r="B27" s="1" t="s">
        <v>2459</v>
      </c>
      <c r="C27" s="14" t="s">
        <v>138</v>
      </c>
      <c r="D27" s="1" t="s">
        <v>144</v>
      </c>
      <c r="E27" s="1" t="s">
        <v>189</v>
      </c>
      <c r="F27" s="4">
        <v>1127</v>
      </c>
      <c r="G27" s="4">
        <v>46.82</v>
      </c>
      <c r="H27" s="4">
        <v>2.72</v>
      </c>
    </row>
    <row r="28" spans="2:8">
      <c r="B28" s="1" t="s">
        <v>2578</v>
      </c>
      <c r="C28" s="14" t="s">
        <v>138</v>
      </c>
      <c r="D28" s="1" t="s">
        <v>274</v>
      </c>
      <c r="E28" s="1" t="s">
        <v>451</v>
      </c>
      <c r="F28" s="4">
        <v>14609</v>
      </c>
      <c r="G28" s="4">
        <v>45.02</v>
      </c>
      <c r="H28" s="4">
        <v>2.62</v>
      </c>
    </row>
    <row r="29" spans="2:8">
      <c r="B29" s="1" t="s">
        <v>452</v>
      </c>
      <c r="C29" s="14" t="s">
        <v>138</v>
      </c>
      <c r="D29" s="1" t="s">
        <v>139</v>
      </c>
      <c r="E29" s="1" t="s">
        <v>453</v>
      </c>
      <c r="F29" s="4">
        <v>13441</v>
      </c>
      <c r="G29" s="4">
        <v>42.3</v>
      </c>
      <c r="H29" s="4">
        <v>2.46</v>
      </c>
    </row>
    <row r="30" spans="2:8">
      <c r="B30" s="1" t="s">
        <v>2497</v>
      </c>
      <c r="C30" s="14" t="s">
        <v>138</v>
      </c>
      <c r="D30" s="1" t="s">
        <v>407</v>
      </c>
      <c r="E30" s="1" t="s">
        <v>454</v>
      </c>
      <c r="F30" s="4">
        <v>1773</v>
      </c>
      <c r="G30" s="4">
        <v>40.54</v>
      </c>
      <c r="H30" s="4">
        <v>2.36</v>
      </c>
    </row>
    <row r="31" spans="2:8">
      <c r="B31" s="1" t="s">
        <v>2399</v>
      </c>
      <c r="C31" s="14" t="s">
        <v>138</v>
      </c>
      <c r="D31" s="1" t="s">
        <v>167</v>
      </c>
      <c r="E31" s="1" t="s">
        <v>455</v>
      </c>
      <c r="F31" s="4">
        <v>1344</v>
      </c>
      <c r="G31" s="4">
        <v>40.33</v>
      </c>
      <c r="H31" s="4">
        <v>2.34</v>
      </c>
    </row>
    <row r="32" spans="2:8">
      <c r="B32" s="1" t="s">
        <v>2391</v>
      </c>
      <c r="C32" s="14" t="s">
        <v>138</v>
      </c>
      <c r="D32" s="1" t="s">
        <v>163</v>
      </c>
      <c r="E32" s="1" t="s">
        <v>409</v>
      </c>
      <c r="F32" s="4">
        <v>2696</v>
      </c>
      <c r="G32" s="4">
        <v>38.11</v>
      </c>
      <c r="H32" s="4">
        <v>2.2200000000000002</v>
      </c>
    </row>
    <row r="33" spans="2:8">
      <c r="B33" s="1" t="s">
        <v>2457</v>
      </c>
      <c r="C33" s="14" t="s">
        <v>138</v>
      </c>
      <c r="D33" s="1" t="s">
        <v>250</v>
      </c>
      <c r="E33" s="1" t="s">
        <v>456</v>
      </c>
      <c r="F33" s="4">
        <v>2405</v>
      </c>
      <c r="G33" s="4">
        <v>35.08</v>
      </c>
      <c r="H33" s="4">
        <v>2.04</v>
      </c>
    </row>
    <row r="34" spans="2:8">
      <c r="B34" s="1" t="s">
        <v>2150</v>
      </c>
      <c r="C34" s="14" t="s">
        <v>138</v>
      </c>
      <c r="D34" s="1" t="s">
        <v>176</v>
      </c>
      <c r="E34" s="1" t="s">
        <v>457</v>
      </c>
      <c r="F34" s="4">
        <v>3317</v>
      </c>
      <c r="G34" s="4">
        <v>34.35</v>
      </c>
      <c r="H34" s="4">
        <v>2</v>
      </c>
    </row>
    <row r="35" spans="2:8">
      <c r="B35" s="1" t="s">
        <v>2198</v>
      </c>
      <c r="C35" s="14" t="s">
        <v>138</v>
      </c>
      <c r="D35" s="1" t="s">
        <v>144</v>
      </c>
      <c r="E35" s="1" t="s">
        <v>458</v>
      </c>
      <c r="F35" s="4">
        <v>1623</v>
      </c>
      <c r="G35" s="4">
        <v>32.74</v>
      </c>
      <c r="H35" s="4">
        <v>1.9</v>
      </c>
    </row>
    <row r="36" spans="2:8">
      <c r="B36" s="1" t="s">
        <v>2153</v>
      </c>
      <c r="C36" s="14" t="s">
        <v>138</v>
      </c>
      <c r="D36" s="1" t="s">
        <v>185</v>
      </c>
      <c r="E36" s="1" t="s">
        <v>459</v>
      </c>
      <c r="F36" s="4">
        <v>20596</v>
      </c>
      <c r="G36" s="4">
        <v>30.45</v>
      </c>
      <c r="H36" s="4">
        <v>1.77</v>
      </c>
    </row>
    <row r="37" spans="2:8">
      <c r="B37" s="1" t="s">
        <v>1062</v>
      </c>
      <c r="C37" s="14" t="s">
        <v>138</v>
      </c>
      <c r="D37" s="1" t="s">
        <v>163</v>
      </c>
      <c r="E37" s="1" t="s">
        <v>314</v>
      </c>
      <c r="F37" s="4">
        <v>2682</v>
      </c>
      <c r="G37" s="4">
        <v>30.05</v>
      </c>
      <c r="H37" s="4">
        <v>1.75</v>
      </c>
    </row>
    <row r="38" spans="2:8">
      <c r="B38" s="1" t="s">
        <v>2503</v>
      </c>
      <c r="C38" s="14" t="s">
        <v>138</v>
      </c>
      <c r="D38" s="1" t="s">
        <v>176</v>
      </c>
      <c r="E38" s="1" t="s">
        <v>323</v>
      </c>
      <c r="F38" s="4">
        <v>765</v>
      </c>
      <c r="G38" s="4">
        <v>29.66</v>
      </c>
      <c r="H38" s="4">
        <v>1.72</v>
      </c>
    </row>
    <row r="39" spans="2:8">
      <c r="B39" s="1" t="s">
        <v>2463</v>
      </c>
      <c r="C39" s="14" t="s">
        <v>138</v>
      </c>
      <c r="D39" s="1" t="s">
        <v>163</v>
      </c>
      <c r="E39" s="1" t="s">
        <v>460</v>
      </c>
      <c r="F39" s="4">
        <v>629</v>
      </c>
      <c r="G39" s="4">
        <v>29.63</v>
      </c>
      <c r="H39" s="4">
        <v>1.72</v>
      </c>
    </row>
    <row r="40" spans="2:8">
      <c r="B40" s="1" t="s">
        <v>1067</v>
      </c>
      <c r="C40" s="14" t="s">
        <v>138</v>
      </c>
      <c r="D40" s="1" t="s">
        <v>163</v>
      </c>
      <c r="E40" s="1" t="s">
        <v>315</v>
      </c>
      <c r="F40" s="4">
        <v>994</v>
      </c>
      <c r="G40" s="4">
        <v>25.5</v>
      </c>
      <c r="H40" s="4">
        <v>1.48</v>
      </c>
    </row>
    <row r="41" spans="2:8">
      <c r="B41" s="1" t="s">
        <v>2460</v>
      </c>
      <c r="C41" s="14" t="s">
        <v>138</v>
      </c>
      <c r="D41" s="1" t="s">
        <v>156</v>
      </c>
      <c r="E41" s="1" t="s">
        <v>461</v>
      </c>
      <c r="F41" s="4">
        <v>4514</v>
      </c>
      <c r="G41" s="4">
        <v>24.83</v>
      </c>
      <c r="H41" s="4">
        <v>1.44</v>
      </c>
    </row>
    <row r="42" spans="2:8">
      <c r="B42" s="1" t="s">
        <v>2579</v>
      </c>
      <c r="C42" s="14" t="s">
        <v>138</v>
      </c>
      <c r="D42" s="1" t="s">
        <v>274</v>
      </c>
      <c r="E42" s="1" t="s">
        <v>462</v>
      </c>
      <c r="F42" s="4">
        <v>56868</v>
      </c>
      <c r="G42" s="4">
        <v>23.91</v>
      </c>
      <c r="H42" s="4">
        <v>1.39</v>
      </c>
    </row>
    <row r="43" spans="2:8">
      <c r="B43" s="1" t="s">
        <v>2397</v>
      </c>
      <c r="C43" s="14" t="s">
        <v>138</v>
      </c>
      <c r="D43" s="1" t="s">
        <v>176</v>
      </c>
      <c r="E43" s="1" t="s">
        <v>208</v>
      </c>
      <c r="F43" s="4">
        <v>742</v>
      </c>
      <c r="G43" s="4">
        <v>22.64</v>
      </c>
      <c r="H43" s="4">
        <v>1.32</v>
      </c>
    </row>
    <row r="44" spans="2:8">
      <c r="B44" s="1" t="s">
        <v>2506</v>
      </c>
      <c r="C44" s="14" t="s">
        <v>138</v>
      </c>
      <c r="D44" s="1" t="s">
        <v>163</v>
      </c>
      <c r="E44" s="1" t="s">
        <v>164</v>
      </c>
      <c r="F44" s="4">
        <v>1138</v>
      </c>
      <c r="G44" s="4">
        <v>21.84</v>
      </c>
      <c r="H44" s="4">
        <v>1.27</v>
      </c>
    </row>
    <row r="45" spans="2:8">
      <c r="B45" s="1" t="s">
        <v>2187</v>
      </c>
      <c r="C45" s="14" t="s">
        <v>138</v>
      </c>
      <c r="D45" s="1" t="s">
        <v>187</v>
      </c>
      <c r="E45" s="1" t="s">
        <v>463</v>
      </c>
      <c r="F45" s="4">
        <v>6855</v>
      </c>
      <c r="G45" s="4">
        <v>21.55</v>
      </c>
      <c r="H45" s="4">
        <v>1.25</v>
      </c>
    </row>
    <row r="46" spans="2:8">
      <c r="B46" s="1" t="s">
        <v>2580</v>
      </c>
      <c r="C46" s="14" t="s">
        <v>138</v>
      </c>
      <c r="D46" s="1" t="s">
        <v>464</v>
      </c>
      <c r="E46" s="1" t="s">
        <v>465</v>
      </c>
      <c r="F46" s="4">
        <v>10509</v>
      </c>
      <c r="G46" s="4">
        <v>21.51</v>
      </c>
      <c r="H46" s="4">
        <v>1.25</v>
      </c>
    </row>
    <row r="47" spans="2:8">
      <c r="B47" s="1" t="s">
        <v>2539</v>
      </c>
      <c r="C47" s="14" t="s">
        <v>138</v>
      </c>
      <c r="D47" s="1" t="s">
        <v>176</v>
      </c>
      <c r="E47" s="1" t="s">
        <v>177</v>
      </c>
      <c r="F47" s="4">
        <v>982</v>
      </c>
      <c r="G47" s="4">
        <v>21.36</v>
      </c>
      <c r="H47" s="4">
        <v>1.24</v>
      </c>
    </row>
    <row r="48" spans="2:8">
      <c r="B48" s="1" t="s">
        <v>1041</v>
      </c>
      <c r="C48" s="14" t="s">
        <v>138</v>
      </c>
      <c r="D48" s="1" t="s">
        <v>250</v>
      </c>
      <c r="E48" s="1" t="s">
        <v>320</v>
      </c>
      <c r="F48" s="4">
        <v>2135</v>
      </c>
      <c r="G48" s="4">
        <v>19.73</v>
      </c>
      <c r="H48" s="4">
        <v>1.1499999999999999</v>
      </c>
    </row>
    <row r="49" spans="2:8">
      <c r="B49" s="1" t="s">
        <v>2222</v>
      </c>
      <c r="C49" s="14" t="s">
        <v>138</v>
      </c>
      <c r="D49" s="1" t="s">
        <v>150</v>
      </c>
      <c r="E49" s="1" t="s">
        <v>330</v>
      </c>
      <c r="F49" s="4">
        <v>2347</v>
      </c>
      <c r="G49" s="4">
        <v>19.23</v>
      </c>
      <c r="H49" s="4">
        <v>1.1200000000000001</v>
      </c>
    </row>
    <row r="50" spans="2:8">
      <c r="B50" s="1" t="s">
        <v>2581</v>
      </c>
      <c r="C50" s="14" t="s">
        <v>138</v>
      </c>
      <c r="D50" s="1" t="s">
        <v>165</v>
      </c>
      <c r="E50" s="1" t="s">
        <v>466</v>
      </c>
      <c r="F50" s="4">
        <v>1126</v>
      </c>
      <c r="G50" s="4">
        <v>18.989999999999998</v>
      </c>
      <c r="H50" s="4">
        <v>1.1000000000000001</v>
      </c>
    </row>
    <row r="51" spans="2:8">
      <c r="B51" s="1" t="s">
        <v>2560</v>
      </c>
      <c r="C51" s="14" t="s">
        <v>138</v>
      </c>
      <c r="D51" s="1" t="s">
        <v>467</v>
      </c>
      <c r="E51" s="1" t="s">
        <v>468</v>
      </c>
      <c r="F51" s="4">
        <v>474</v>
      </c>
      <c r="G51" s="4">
        <v>18.079999999999998</v>
      </c>
      <c r="H51" s="4">
        <v>1.05</v>
      </c>
    </row>
    <row r="52" spans="2:8">
      <c r="B52" s="1" t="s">
        <v>2423</v>
      </c>
      <c r="C52" s="14" t="s">
        <v>138</v>
      </c>
      <c r="D52" s="1" t="s">
        <v>167</v>
      </c>
      <c r="E52" s="1" t="s">
        <v>168</v>
      </c>
      <c r="F52" s="4">
        <v>872</v>
      </c>
      <c r="G52" s="4">
        <v>17.87</v>
      </c>
      <c r="H52" s="4">
        <v>1.04</v>
      </c>
    </row>
    <row r="53" spans="2:8">
      <c r="B53" s="1" t="s">
        <v>469</v>
      </c>
      <c r="C53" s="14" t="s">
        <v>138</v>
      </c>
      <c r="D53" s="1" t="s">
        <v>154</v>
      </c>
      <c r="E53" s="1" t="s">
        <v>470</v>
      </c>
      <c r="F53" s="4">
        <v>607</v>
      </c>
      <c r="G53" s="4">
        <v>17.760000000000002</v>
      </c>
      <c r="H53" s="4">
        <v>1.03</v>
      </c>
    </row>
    <row r="54" spans="2:8">
      <c r="B54" s="1" t="s">
        <v>2569</v>
      </c>
      <c r="C54" s="14" t="s">
        <v>138</v>
      </c>
      <c r="D54" s="1" t="s">
        <v>250</v>
      </c>
      <c r="E54" s="1" t="s">
        <v>471</v>
      </c>
      <c r="F54" s="4">
        <v>1791</v>
      </c>
      <c r="G54" s="4">
        <v>17.649999999999999</v>
      </c>
      <c r="H54" s="4">
        <v>1.03</v>
      </c>
    </row>
    <row r="55" spans="2:8">
      <c r="B55" s="1" t="s">
        <v>2573</v>
      </c>
      <c r="C55" s="14" t="s">
        <v>138</v>
      </c>
      <c r="D55" s="1" t="s">
        <v>250</v>
      </c>
      <c r="E55" s="1" t="s">
        <v>472</v>
      </c>
      <c r="F55" s="4">
        <v>3466</v>
      </c>
      <c r="G55" s="4">
        <v>16.45</v>
      </c>
      <c r="H55" s="4">
        <v>0.96</v>
      </c>
    </row>
    <row r="56" spans="2:8">
      <c r="B56" s="1" t="s">
        <v>2149</v>
      </c>
      <c r="C56" s="14" t="s">
        <v>138</v>
      </c>
      <c r="D56" s="1" t="s">
        <v>250</v>
      </c>
      <c r="E56" s="1" t="s">
        <v>473</v>
      </c>
      <c r="F56" s="4">
        <v>1218</v>
      </c>
      <c r="G56" s="4">
        <v>15.9</v>
      </c>
      <c r="H56" s="4">
        <v>0.92</v>
      </c>
    </row>
    <row r="57" spans="2:8">
      <c r="B57" s="1" t="s">
        <v>2452</v>
      </c>
      <c r="C57" s="14" t="s">
        <v>138</v>
      </c>
      <c r="D57" s="1" t="s">
        <v>233</v>
      </c>
      <c r="E57" s="1" t="s">
        <v>474</v>
      </c>
      <c r="F57" s="4">
        <v>5425</v>
      </c>
      <c r="G57" s="4">
        <v>15.74</v>
      </c>
      <c r="H57" s="4">
        <v>0.92</v>
      </c>
    </row>
    <row r="58" spans="2:8">
      <c r="B58" s="1" t="s">
        <v>2558</v>
      </c>
      <c r="C58" s="14" t="s">
        <v>138</v>
      </c>
      <c r="D58" s="1" t="s">
        <v>144</v>
      </c>
      <c r="E58" s="1" t="s">
        <v>475</v>
      </c>
      <c r="F58" s="4">
        <v>386</v>
      </c>
      <c r="G58" s="4">
        <v>15.58</v>
      </c>
      <c r="H58" s="4">
        <v>0.91</v>
      </c>
    </row>
    <row r="59" spans="2:8">
      <c r="B59" s="1" t="s">
        <v>2540</v>
      </c>
      <c r="C59" s="14" t="s">
        <v>138</v>
      </c>
      <c r="D59" s="1" t="s">
        <v>248</v>
      </c>
      <c r="E59" s="1" t="s">
        <v>388</v>
      </c>
      <c r="F59" s="4">
        <v>2551</v>
      </c>
      <c r="G59" s="4">
        <v>12.07</v>
      </c>
      <c r="H59" s="4">
        <v>0.7</v>
      </c>
    </row>
    <row r="60" spans="2:8">
      <c r="B60" s="1" t="s">
        <v>1048</v>
      </c>
      <c r="C60" s="14" t="s">
        <v>138</v>
      </c>
      <c r="D60" s="1" t="s">
        <v>150</v>
      </c>
      <c r="E60" s="1" t="s">
        <v>318</v>
      </c>
      <c r="F60" s="4">
        <v>971</v>
      </c>
      <c r="G60" s="4">
        <v>11.18</v>
      </c>
      <c r="H60" s="4">
        <v>0.65</v>
      </c>
    </row>
    <row r="61" spans="2:8">
      <c r="B61" s="1" t="s">
        <v>2582</v>
      </c>
      <c r="C61" s="14" t="s">
        <v>138</v>
      </c>
      <c r="D61" s="1" t="s">
        <v>150</v>
      </c>
      <c r="E61" s="1" t="s">
        <v>476</v>
      </c>
      <c r="F61" s="4">
        <v>1322</v>
      </c>
      <c r="G61" s="4">
        <v>10.050000000000001</v>
      </c>
      <c r="H61" s="4">
        <v>0.57999999999999996</v>
      </c>
    </row>
    <row r="62" spans="2:8">
      <c r="B62" s="1" t="s">
        <v>2200</v>
      </c>
      <c r="C62" s="14" t="s">
        <v>138</v>
      </c>
      <c r="D62" s="1" t="s">
        <v>274</v>
      </c>
      <c r="E62" s="1" t="s">
        <v>383</v>
      </c>
      <c r="F62" s="4">
        <v>1759</v>
      </c>
      <c r="G62" s="4">
        <v>9.4600000000000009</v>
      </c>
      <c r="H62" s="4">
        <v>0.55000000000000004</v>
      </c>
    </row>
    <row r="63" spans="2:8">
      <c r="B63" s="1" t="s">
        <v>2583</v>
      </c>
      <c r="C63" s="14" t="s">
        <v>138</v>
      </c>
      <c r="D63" s="1" t="s">
        <v>222</v>
      </c>
      <c r="E63" s="1" t="s">
        <v>477</v>
      </c>
      <c r="F63" s="4">
        <v>124</v>
      </c>
      <c r="G63" s="4">
        <v>9.43</v>
      </c>
      <c r="H63" s="4">
        <v>0.55000000000000004</v>
      </c>
    </row>
    <row r="64" spans="2:8">
      <c r="B64" s="1" t="s">
        <v>2436</v>
      </c>
      <c r="C64" s="14" t="s">
        <v>138</v>
      </c>
      <c r="D64" s="1" t="s">
        <v>156</v>
      </c>
      <c r="E64" s="1" t="s">
        <v>478</v>
      </c>
      <c r="F64" s="4">
        <v>968</v>
      </c>
      <c r="G64" s="4">
        <v>8.86</v>
      </c>
      <c r="H64" s="4">
        <v>0.52</v>
      </c>
    </row>
    <row r="65" spans="2:8">
      <c r="B65" s="1" t="s">
        <v>2584</v>
      </c>
      <c r="C65" s="14" t="s">
        <v>138</v>
      </c>
      <c r="D65" s="1" t="s">
        <v>302</v>
      </c>
      <c r="E65" s="1" t="s">
        <v>479</v>
      </c>
      <c r="F65" s="4">
        <v>622</v>
      </c>
      <c r="G65" s="4">
        <v>5.52</v>
      </c>
      <c r="H65" s="4">
        <v>0.32</v>
      </c>
    </row>
    <row r="66" spans="2:8">
      <c r="B66" s="2" t="s">
        <v>216</v>
      </c>
      <c r="C66" s="9"/>
      <c r="D66" s="2"/>
      <c r="E66" s="2"/>
      <c r="F66" s="10"/>
      <c r="G66" s="10">
        <f>SUM(G13:G65)</f>
        <v>1762.5199999999998</v>
      </c>
      <c r="H66" s="10">
        <f>SUM(H13:H65)</f>
        <v>102.49</v>
      </c>
    </row>
    <row r="67" spans="2:8">
      <c r="B67" s="2" t="s">
        <v>217</v>
      </c>
      <c r="C67" s="9"/>
      <c r="D67" s="2"/>
      <c r="E67" s="2"/>
      <c r="F67" s="10"/>
      <c r="G67" s="10">
        <v>36.39</v>
      </c>
      <c r="H67" s="10">
        <v>2.12</v>
      </c>
    </row>
    <row r="68" spans="2:8">
      <c r="B68" s="2" t="s">
        <v>125</v>
      </c>
      <c r="C68" s="9"/>
      <c r="D68" s="2"/>
      <c r="E68" s="2"/>
      <c r="F68" s="10"/>
      <c r="G68" s="10">
        <v>1798.91</v>
      </c>
      <c r="H68" s="10">
        <v>104.6</v>
      </c>
    </row>
    <row r="69" spans="2:8">
      <c r="B69" s="2" t="s">
        <v>126</v>
      </c>
      <c r="C69" s="9"/>
      <c r="D69" s="2"/>
      <c r="E69" s="2"/>
      <c r="F69" s="10"/>
      <c r="G69" s="10">
        <v>-79.027627789999897</v>
      </c>
      <c r="H69" s="10">
        <v>-4.5999999999999943</v>
      </c>
    </row>
    <row r="70" spans="2:8">
      <c r="B70" s="2" t="s">
        <v>127</v>
      </c>
      <c r="C70" s="9"/>
      <c r="D70" s="2"/>
      <c r="E70" s="2"/>
      <c r="F70" s="10"/>
      <c r="G70" s="10">
        <v>1719.8823722100001</v>
      </c>
      <c r="H70" s="10">
        <v>100</v>
      </c>
    </row>
    <row r="71" spans="2:8">
      <c r="B71" s="1" t="s">
        <v>128</v>
      </c>
    </row>
    <row r="72" spans="2:8">
      <c r="B72" s="1" t="s">
        <v>129</v>
      </c>
    </row>
    <row r="73" spans="2:8">
      <c r="B73" s="1" t="s">
        <v>130</v>
      </c>
      <c r="C73" s="13">
        <v>44895</v>
      </c>
    </row>
    <row r="74" spans="2:8" ht="25.5">
      <c r="B74" s="11" t="s">
        <v>131</v>
      </c>
      <c r="C74" s="5" t="s">
        <v>132</v>
      </c>
    </row>
    <row r="75" spans="2:8">
      <c r="B75" s="2"/>
    </row>
    <row r="76" spans="2:8">
      <c r="B76" s="2" t="s">
        <v>3261</v>
      </c>
      <c r="C76" s="5" t="s">
        <v>132</v>
      </c>
    </row>
    <row r="77" spans="2:8">
      <c r="B77" s="2" t="s">
        <v>3262</v>
      </c>
      <c r="C77" s="5" t="s">
        <v>132</v>
      </c>
    </row>
    <row r="78" spans="2:8">
      <c r="B78" s="2" t="s">
        <v>3263</v>
      </c>
      <c r="C78" s="5" t="s">
        <v>132</v>
      </c>
    </row>
    <row r="79" spans="2:8">
      <c r="B79" s="2" t="s">
        <v>480</v>
      </c>
      <c r="C79" s="9"/>
    </row>
    <row r="80" spans="2:8">
      <c r="B80" s="2" t="s">
        <v>481</v>
      </c>
      <c r="C80" s="9"/>
    </row>
    <row r="81" spans="2:3">
      <c r="B81" s="2" t="s">
        <v>482</v>
      </c>
      <c r="C81" s="9"/>
    </row>
    <row r="82" spans="2:3">
      <c r="B82" s="2" t="s">
        <v>483</v>
      </c>
      <c r="C82" s="9"/>
    </row>
    <row r="83" spans="2:3">
      <c r="B83" s="162" t="s">
        <v>2627</v>
      </c>
      <c r="C83" s="9"/>
    </row>
    <row r="84" spans="2:3">
      <c r="B84" s="162" t="s">
        <v>133</v>
      </c>
    </row>
    <row r="85" spans="2:3">
      <c r="B85" s="162" t="s">
        <v>134</v>
      </c>
    </row>
  </sheetData>
  <mergeCells count="3">
    <mergeCell ref="B1:E1"/>
    <mergeCell ref="C3:C7"/>
    <mergeCell ref="D3:D7"/>
  </mergeCells>
  <hyperlinks>
    <hyperlink ref="A1" location="Index!A1" display="Index" xr:uid="{6F0F37D7-8775-4CD2-B1B5-0A0E223CCF4B}"/>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82D7C-B743-42C7-90E3-F89D9035CBC8}">
  <dimension ref="A1:I82"/>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0" t="s">
        <v>91</v>
      </c>
      <c r="C1" s="390"/>
      <c r="D1" s="390"/>
      <c r="E1" s="390"/>
    </row>
    <row r="2" spans="1:9" ht="13.5" thickBot="1"/>
    <row r="3" spans="1:9" s="16" customFormat="1" ht="15">
      <c r="B3" s="23" t="s">
        <v>2729</v>
      </c>
      <c r="C3" s="418"/>
      <c r="D3" s="394"/>
      <c r="F3" s="17"/>
      <c r="G3" s="17"/>
      <c r="H3" s="17"/>
    </row>
    <row r="4" spans="1:9" s="16" customFormat="1" ht="30">
      <c r="B4" s="24" t="s">
        <v>1082</v>
      </c>
      <c r="C4" s="419"/>
      <c r="D4" s="395"/>
      <c r="F4" s="17"/>
      <c r="G4" s="17"/>
      <c r="H4" s="17"/>
    </row>
    <row r="5" spans="1:9" s="16" customFormat="1" ht="15">
      <c r="B5" s="24" t="s">
        <v>1081</v>
      </c>
      <c r="C5" s="419"/>
      <c r="D5" s="395"/>
      <c r="F5" s="17"/>
      <c r="G5" s="17"/>
      <c r="H5" s="17"/>
    </row>
    <row r="6" spans="1:9" s="16" customFormat="1" ht="45.75" thickBot="1">
      <c r="B6" s="25" t="s">
        <v>2730</v>
      </c>
      <c r="C6" s="420"/>
      <c r="D6" s="396"/>
      <c r="F6" s="17"/>
      <c r="G6" s="17"/>
      <c r="H6" s="17"/>
    </row>
    <row r="7" spans="1:9" s="16" customFormat="1">
      <c r="C7" s="19" t="s">
        <v>1079</v>
      </c>
      <c r="D7" s="19" t="s">
        <v>1078</v>
      </c>
      <c r="F7" s="17"/>
      <c r="G7" s="17"/>
      <c r="H7" s="17"/>
    </row>
    <row r="10" spans="1:9">
      <c r="B10" s="1" t="s">
        <v>101</v>
      </c>
    </row>
    <row r="12" spans="1:9">
      <c r="B12" s="6" t="s">
        <v>102</v>
      </c>
      <c r="C12" s="7" t="s">
        <v>103</v>
      </c>
      <c r="D12" s="6" t="s">
        <v>135</v>
      </c>
      <c r="E12" s="6" t="s">
        <v>105</v>
      </c>
      <c r="F12" s="8" t="s">
        <v>106</v>
      </c>
      <c r="G12" s="8" t="s">
        <v>107</v>
      </c>
      <c r="H12" s="8" t="s">
        <v>108</v>
      </c>
      <c r="I12" s="2" t="s">
        <v>136</v>
      </c>
    </row>
    <row r="13" spans="1:9">
      <c r="B13" s="2" t="s">
        <v>137</v>
      </c>
      <c r="C13" s="14"/>
    </row>
    <row r="14" spans="1:9">
      <c r="B14" s="2" t="s">
        <v>110</v>
      </c>
      <c r="C14" s="14"/>
    </row>
    <row r="15" spans="1:9">
      <c r="B15" s="1" t="s">
        <v>1077</v>
      </c>
      <c r="C15" s="14" t="s">
        <v>138</v>
      </c>
      <c r="D15" s="1" t="s">
        <v>139</v>
      </c>
      <c r="E15" s="1" t="s">
        <v>140</v>
      </c>
      <c r="F15" s="4">
        <v>1209000</v>
      </c>
      <c r="G15" s="4">
        <v>11520.56</v>
      </c>
      <c r="H15" s="4">
        <v>8.65</v>
      </c>
    </row>
    <row r="16" spans="1:9">
      <c r="B16" s="1" t="s">
        <v>1076</v>
      </c>
      <c r="C16" s="14" t="s">
        <v>138</v>
      </c>
      <c r="D16" s="1" t="s">
        <v>139</v>
      </c>
      <c r="E16" s="1" t="s">
        <v>141</v>
      </c>
      <c r="F16" s="4">
        <v>682500</v>
      </c>
      <c r="G16" s="4">
        <v>10977.67</v>
      </c>
      <c r="H16" s="4">
        <v>8.25</v>
      </c>
    </row>
    <row r="17" spans="2:8">
      <c r="B17" s="1" t="s">
        <v>1075</v>
      </c>
      <c r="C17" s="14" t="s">
        <v>138</v>
      </c>
      <c r="D17" s="1" t="s">
        <v>142</v>
      </c>
      <c r="E17" s="1" t="s">
        <v>143</v>
      </c>
      <c r="F17" s="4">
        <v>268000</v>
      </c>
      <c r="G17" s="4">
        <v>7320.02</v>
      </c>
      <c r="H17" s="4">
        <v>5.5</v>
      </c>
    </row>
    <row r="18" spans="2:8">
      <c r="B18" s="1" t="s">
        <v>1074</v>
      </c>
      <c r="C18" s="14" t="s">
        <v>138</v>
      </c>
      <c r="D18" s="1" t="s">
        <v>147</v>
      </c>
      <c r="E18" s="1" t="s">
        <v>148</v>
      </c>
      <c r="F18" s="4">
        <v>1640000</v>
      </c>
      <c r="G18" s="4">
        <v>5576</v>
      </c>
      <c r="H18" s="4">
        <v>4.1900000000000004</v>
      </c>
    </row>
    <row r="19" spans="2:8">
      <c r="B19" s="1" t="s">
        <v>1073</v>
      </c>
      <c r="C19" s="14" t="s">
        <v>138</v>
      </c>
      <c r="D19" s="1" t="s">
        <v>154</v>
      </c>
      <c r="E19" s="1" t="s">
        <v>309</v>
      </c>
      <c r="F19" s="4">
        <v>531800</v>
      </c>
      <c r="G19" s="4">
        <v>4383.3599999999997</v>
      </c>
      <c r="H19" s="4">
        <v>3.29</v>
      </c>
    </row>
    <row r="20" spans="2:8">
      <c r="B20" s="1" t="s">
        <v>1072</v>
      </c>
      <c r="C20" s="14" t="s">
        <v>138</v>
      </c>
      <c r="D20" s="1" t="s">
        <v>139</v>
      </c>
      <c r="E20" s="1" t="s">
        <v>152</v>
      </c>
      <c r="F20" s="4">
        <v>353000</v>
      </c>
      <c r="G20" s="4">
        <v>3181.41</v>
      </c>
      <c r="H20" s="4">
        <v>2.39</v>
      </c>
    </row>
    <row r="21" spans="2:8">
      <c r="B21" s="1" t="s">
        <v>1068</v>
      </c>
      <c r="C21" s="14" t="s">
        <v>138</v>
      </c>
      <c r="D21" s="1" t="s">
        <v>172</v>
      </c>
      <c r="E21" s="1" t="s">
        <v>310</v>
      </c>
      <c r="F21" s="4">
        <v>550000</v>
      </c>
      <c r="G21" s="4">
        <v>3139.13</v>
      </c>
      <c r="H21" s="4">
        <v>2.36</v>
      </c>
    </row>
    <row r="22" spans="2:8">
      <c r="B22" s="1" t="s">
        <v>1051</v>
      </c>
      <c r="C22" s="14" t="s">
        <v>138</v>
      </c>
      <c r="D22" s="1" t="s">
        <v>150</v>
      </c>
      <c r="E22" s="1" t="s">
        <v>195</v>
      </c>
      <c r="F22" s="4">
        <v>373000</v>
      </c>
      <c r="G22" s="4">
        <v>3102.05</v>
      </c>
      <c r="H22" s="4">
        <v>2.33</v>
      </c>
    </row>
    <row r="23" spans="2:8">
      <c r="B23" s="1" t="s">
        <v>1066</v>
      </c>
      <c r="C23" s="14" t="s">
        <v>138</v>
      </c>
      <c r="D23" s="1" t="s">
        <v>180</v>
      </c>
      <c r="E23" s="1" t="s">
        <v>311</v>
      </c>
      <c r="F23" s="4">
        <v>2948400</v>
      </c>
      <c r="G23" s="4">
        <v>3098.77</v>
      </c>
      <c r="H23" s="4">
        <v>2.33</v>
      </c>
    </row>
    <row r="24" spans="2:8">
      <c r="B24" s="1" t="s">
        <v>1070</v>
      </c>
      <c r="C24" s="14" t="s">
        <v>138</v>
      </c>
      <c r="D24" s="1" t="s">
        <v>214</v>
      </c>
      <c r="E24" s="1" t="s">
        <v>312</v>
      </c>
      <c r="F24" s="4">
        <v>564000</v>
      </c>
      <c r="G24" s="4">
        <v>3084.23</v>
      </c>
      <c r="H24" s="4">
        <v>2.3199999999999998</v>
      </c>
    </row>
    <row r="25" spans="2:8">
      <c r="B25" s="1" t="s">
        <v>1071</v>
      </c>
      <c r="C25" s="14" t="s">
        <v>138</v>
      </c>
      <c r="D25" s="1" t="s">
        <v>165</v>
      </c>
      <c r="E25" s="1" t="s">
        <v>237</v>
      </c>
      <c r="F25" s="4">
        <v>289000</v>
      </c>
      <c r="G25" s="4">
        <v>3061.52</v>
      </c>
      <c r="H25" s="4">
        <v>2.2999999999999998</v>
      </c>
    </row>
    <row r="26" spans="2:8">
      <c r="B26" s="1" t="s">
        <v>1069</v>
      </c>
      <c r="C26" s="14" t="s">
        <v>138</v>
      </c>
      <c r="D26" s="1" t="s">
        <v>150</v>
      </c>
      <c r="E26" s="1" t="s">
        <v>263</v>
      </c>
      <c r="F26" s="4">
        <v>53800</v>
      </c>
      <c r="G26" s="4">
        <v>2879.97</v>
      </c>
      <c r="H26" s="4">
        <v>2.16</v>
      </c>
    </row>
    <row r="27" spans="2:8">
      <c r="B27" s="1" t="s">
        <v>1065</v>
      </c>
      <c r="C27" s="14" t="s">
        <v>138</v>
      </c>
      <c r="D27" s="1" t="s">
        <v>144</v>
      </c>
      <c r="E27" s="1" t="s">
        <v>146</v>
      </c>
      <c r="F27" s="4">
        <v>82000</v>
      </c>
      <c r="G27" s="4">
        <v>2780.46</v>
      </c>
      <c r="H27" s="4">
        <v>2.09</v>
      </c>
    </row>
    <row r="28" spans="2:8">
      <c r="B28" s="1" t="s">
        <v>1047</v>
      </c>
      <c r="C28" s="14" t="s">
        <v>138</v>
      </c>
      <c r="D28" s="1" t="s">
        <v>196</v>
      </c>
      <c r="E28" s="1" t="s">
        <v>200</v>
      </c>
      <c r="F28" s="4">
        <v>463000</v>
      </c>
      <c r="G28" s="4">
        <v>2734.48</v>
      </c>
      <c r="H28" s="4">
        <v>2.0499999999999998</v>
      </c>
    </row>
    <row r="29" spans="2:8">
      <c r="B29" s="1" t="s">
        <v>1058</v>
      </c>
      <c r="C29" s="14" t="s">
        <v>138</v>
      </c>
      <c r="D29" s="1" t="s">
        <v>270</v>
      </c>
      <c r="E29" s="1" t="s">
        <v>313</v>
      </c>
      <c r="F29" s="4">
        <v>1030000</v>
      </c>
      <c r="G29" s="4">
        <v>2725.38</v>
      </c>
      <c r="H29" s="4">
        <v>2.0499999999999998</v>
      </c>
    </row>
    <row r="30" spans="2:8">
      <c r="B30" s="1" t="s">
        <v>1062</v>
      </c>
      <c r="C30" s="14" t="s">
        <v>138</v>
      </c>
      <c r="D30" s="1" t="s">
        <v>163</v>
      </c>
      <c r="E30" s="1" t="s">
        <v>314</v>
      </c>
      <c r="F30" s="4">
        <v>232500</v>
      </c>
      <c r="G30" s="4">
        <v>2605.0500000000002</v>
      </c>
      <c r="H30" s="4">
        <v>1.96</v>
      </c>
    </row>
    <row r="31" spans="2:8">
      <c r="B31" s="1" t="s">
        <v>1061</v>
      </c>
      <c r="C31" s="14" t="s">
        <v>138</v>
      </c>
      <c r="D31" s="1" t="s">
        <v>206</v>
      </c>
      <c r="E31" s="1" t="s">
        <v>207</v>
      </c>
      <c r="F31" s="4">
        <v>74000</v>
      </c>
      <c r="G31" s="4">
        <v>2578.5300000000002</v>
      </c>
      <c r="H31" s="4">
        <v>1.94</v>
      </c>
    </row>
    <row r="32" spans="2:8">
      <c r="B32" s="1" t="s">
        <v>1067</v>
      </c>
      <c r="C32" s="14" t="s">
        <v>138</v>
      </c>
      <c r="D32" s="1" t="s">
        <v>163</v>
      </c>
      <c r="E32" s="1" t="s">
        <v>315</v>
      </c>
      <c r="F32" s="4">
        <v>94800</v>
      </c>
      <c r="G32" s="4">
        <v>2431.62</v>
      </c>
      <c r="H32" s="4">
        <v>1.83</v>
      </c>
    </row>
    <row r="33" spans="2:8">
      <c r="B33" s="1" t="s">
        <v>1059</v>
      </c>
      <c r="C33" s="14" t="s">
        <v>138</v>
      </c>
      <c r="D33" s="1" t="s">
        <v>150</v>
      </c>
      <c r="E33" s="1" t="s">
        <v>316</v>
      </c>
      <c r="F33" s="4">
        <v>186500</v>
      </c>
      <c r="G33" s="4">
        <v>2337.87</v>
      </c>
      <c r="H33" s="4">
        <v>1.76</v>
      </c>
    </row>
    <row r="34" spans="2:8">
      <c r="B34" s="1" t="s">
        <v>1057</v>
      </c>
      <c r="C34" s="14" t="s">
        <v>138</v>
      </c>
      <c r="D34" s="1" t="s">
        <v>150</v>
      </c>
      <c r="E34" s="1" t="s">
        <v>291</v>
      </c>
      <c r="F34" s="4">
        <v>73500</v>
      </c>
      <c r="G34" s="4">
        <v>2333.7399999999998</v>
      </c>
      <c r="H34" s="4">
        <v>1.75</v>
      </c>
    </row>
    <row r="35" spans="2:8">
      <c r="B35" s="1" t="s">
        <v>1054</v>
      </c>
      <c r="C35" s="14" t="s">
        <v>138</v>
      </c>
      <c r="D35" s="1" t="s">
        <v>144</v>
      </c>
      <c r="E35" s="1" t="s">
        <v>294</v>
      </c>
      <c r="F35" s="4">
        <v>198000</v>
      </c>
      <c r="G35" s="4">
        <v>2219.1799999999998</v>
      </c>
      <c r="H35" s="4">
        <v>1.67</v>
      </c>
    </row>
    <row r="36" spans="2:8">
      <c r="B36" s="1" t="s">
        <v>1055</v>
      </c>
      <c r="C36" s="14" t="s">
        <v>138</v>
      </c>
      <c r="D36" s="1" t="s">
        <v>165</v>
      </c>
      <c r="E36" s="1" t="s">
        <v>166</v>
      </c>
      <c r="F36" s="4">
        <v>226781</v>
      </c>
      <c r="G36" s="4">
        <v>2114.2800000000002</v>
      </c>
      <c r="H36" s="4">
        <v>1.59</v>
      </c>
    </row>
    <row r="37" spans="2:8">
      <c r="B37" s="1" t="s">
        <v>1053</v>
      </c>
      <c r="C37" s="14" t="s">
        <v>138</v>
      </c>
      <c r="D37" s="1" t="s">
        <v>204</v>
      </c>
      <c r="E37" s="1" t="s">
        <v>205</v>
      </c>
      <c r="F37" s="4">
        <v>8800</v>
      </c>
      <c r="G37" s="4">
        <v>2055.11</v>
      </c>
      <c r="H37" s="4">
        <v>1.54</v>
      </c>
    </row>
    <row r="38" spans="2:8">
      <c r="B38" s="1" t="s">
        <v>1046</v>
      </c>
      <c r="C38" s="14" t="s">
        <v>138</v>
      </c>
      <c r="D38" s="1" t="s">
        <v>172</v>
      </c>
      <c r="E38" s="1" t="s">
        <v>173</v>
      </c>
      <c r="F38" s="4">
        <v>80000</v>
      </c>
      <c r="G38" s="4">
        <v>2050.6</v>
      </c>
      <c r="H38" s="4">
        <v>1.54</v>
      </c>
    </row>
    <row r="39" spans="2:8">
      <c r="B39" s="1" t="s">
        <v>1052</v>
      </c>
      <c r="C39" s="14" t="s">
        <v>138</v>
      </c>
      <c r="D39" s="1" t="s">
        <v>139</v>
      </c>
      <c r="E39" s="1" t="s">
        <v>149</v>
      </c>
      <c r="F39" s="4">
        <v>105000</v>
      </c>
      <c r="G39" s="4">
        <v>2044.4</v>
      </c>
      <c r="H39" s="4">
        <v>1.54</v>
      </c>
    </row>
    <row r="40" spans="2:8">
      <c r="B40" s="1" t="s">
        <v>1064</v>
      </c>
      <c r="C40" s="14" t="s">
        <v>138</v>
      </c>
      <c r="D40" s="1" t="s">
        <v>182</v>
      </c>
      <c r="E40" s="1" t="s">
        <v>183</v>
      </c>
      <c r="F40" s="4">
        <v>248649</v>
      </c>
      <c r="G40" s="4">
        <v>2034.07</v>
      </c>
      <c r="H40" s="4">
        <v>1.53</v>
      </c>
    </row>
    <row r="41" spans="2:8">
      <c r="B41" s="1" t="s">
        <v>1060</v>
      </c>
      <c r="C41" s="14" t="s">
        <v>138</v>
      </c>
      <c r="D41" s="1" t="s">
        <v>150</v>
      </c>
      <c r="E41" s="1" t="s">
        <v>151</v>
      </c>
      <c r="F41" s="4">
        <v>74000</v>
      </c>
      <c r="G41" s="4">
        <v>1963.22</v>
      </c>
      <c r="H41" s="4">
        <v>1.47</v>
      </c>
    </row>
    <row r="42" spans="2:8">
      <c r="B42" s="1" t="s">
        <v>1049</v>
      </c>
      <c r="C42" s="14" t="s">
        <v>138</v>
      </c>
      <c r="D42" s="1" t="s">
        <v>196</v>
      </c>
      <c r="E42" s="1" t="s">
        <v>317</v>
      </c>
      <c r="F42" s="4">
        <v>149000</v>
      </c>
      <c r="G42" s="4">
        <v>1911.52</v>
      </c>
      <c r="H42" s="4">
        <v>1.44</v>
      </c>
    </row>
    <row r="43" spans="2:8">
      <c r="B43" s="1" t="s">
        <v>1048</v>
      </c>
      <c r="C43" s="14" t="s">
        <v>138</v>
      </c>
      <c r="D43" s="1" t="s">
        <v>150</v>
      </c>
      <c r="E43" s="1" t="s">
        <v>318</v>
      </c>
      <c r="F43" s="4">
        <v>150000</v>
      </c>
      <c r="G43" s="4">
        <v>1726.95</v>
      </c>
      <c r="H43" s="4">
        <v>1.3</v>
      </c>
    </row>
    <row r="44" spans="2:8">
      <c r="B44" s="1" t="s">
        <v>1036</v>
      </c>
      <c r="C44" s="14" t="s">
        <v>138</v>
      </c>
      <c r="D44" s="1" t="s">
        <v>163</v>
      </c>
      <c r="E44" s="1" t="s">
        <v>229</v>
      </c>
      <c r="F44" s="4">
        <v>275000</v>
      </c>
      <c r="G44" s="4">
        <v>1688.91</v>
      </c>
      <c r="H44" s="4">
        <v>1.27</v>
      </c>
    </row>
    <row r="45" spans="2:8">
      <c r="B45" s="1" t="s">
        <v>1045</v>
      </c>
      <c r="C45" s="14" t="s">
        <v>138</v>
      </c>
      <c r="D45" s="1" t="s">
        <v>185</v>
      </c>
      <c r="E45" s="1" t="s">
        <v>319</v>
      </c>
      <c r="F45" s="4">
        <v>76000</v>
      </c>
      <c r="G45" s="4">
        <v>1662.2</v>
      </c>
      <c r="H45" s="4">
        <v>1.25</v>
      </c>
    </row>
    <row r="46" spans="2:8">
      <c r="B46" s="1" t="s">
        <v>1041</v>
      </c>
      <c r="C46" s="14" t="s">
        <v>138</v>
      </c>
      <c r="D46" s="1" t="s">
        <v>250</v>
      </c>
      <c r="E46" s="1" t="s">
        <v>320</v>
      </c>
      <c r="F46" s="4">
        <v>175000</v>
      </c>
      <c r="G46" s="4">
        <v>1616.83</v>
      </c>
      <c r="H46" s="4">
        <v>1.21</v>
      </c>
    </row>
    <row r="47" spans="2:8">
      <c r="B47" s="1" t="s">
        <v>2219</v>
      </c>
      <c r="C47" s="14" t="s">
        <v>138</v>
      </c>
      <c r="D47" s="1" t="s">
        <v>187</v>
      </c>
      <c r="E47" s="1" t="s">
        <v>321</v>
      </c>
      <c r="F47" s="4">
        <v>38660</v>
      </c>
      <c r="G47" s="4">
        <v>1543.93</v>
      </c>
      <c r="H47" s="4">
        <v>1.1599999999999999</v>
      </c>
    </row>
    <row r="48" spans="2:8">
      <c r="B48" s="1" t="s">
        <v>2176</v>
      </c>
      <c r="C48" s="14" t="s">
        <v>138</v>
      </c>
      <c r="D48" s="1" t="s">
        <v>139</v>
      </c>
      <c r="E48" s="1" t="s">
        <v>322</v>
      </c>
      <c r="F48" s="4">
        <v>1000000</v>
      </c>
      <c r="G48" s="4">
        <v>1534</v>
      </c>
      <c r="H48" s="4">
        <v>1.1499999999999999</v>
      </c>
    </row>
    <row r="49" spans="2:8">
      <c r="B49" s="1" t="s">
        <v>1037</v>
      </c>
      <c r="C49" s="14" t="s">
        <v>138</v>
      </c>
      <c r="D49" s="1" t="s">
        <v>185</v>
      </c>
      <c r="E49" s="1" t="s">
        <v>186</v>
      </c>
      <c r="F49" s="4">
        <v>189400</v>
      </c>
      <c r="G49" s="4">
        <v>1479.5</v>
      </c>
      <c r="H49" s="4">
        <v>1.1100000000000001</v>
      </c>
    </row>
    <row r="50" spans="2:8">
      <c r="B50" s="1" t="s">
        <v>1063</v>
      </c>
      <c r="C50" s="14" t="s">
        <v>138</v>
      </c>
      <c r="D50" s="1" t="s">
        <v>214</v>
      </c>
      <c r="E50" s="1" t="s">
        <v>215</v>
      </c>
      <c r="F50" s="4">
        <v>200000</v>
      </c>
      <c r="G50" s="4">
        <v>1449.8</v>
      </c>
      <c r="H50" s="4">
        <v>1.0900000000000001</v>
      </c>
    </row>
    <row r="51" spans="2:8">
      <c r="B51" s="1" t="s">
        <v>1044</v>
      </c>
      <c r="C51" s="14" t="s">
        <v>138</v>
      </c>
      <c r="D51" s="1" t="s">
        <v>156</v>
      </c>
      <c r="E51" s="1" t="s">
        <v>264</v>
      </c>
      <c r="F51" s="4">
        <v>47250</v>
      </c>
      <c r="G51" s="4">
        <v>1437.96</v>
      </c>
      <c r="H51" s="4">
        <v>1.08</v>
      </c>
    </row>
    <row r="52" spans="2:8">
      <c r="B52" s="1" t="s">
        <v>2503</v>
      </c>
      <c r="C52" s="14" t="s">
        <v>138</v>
      </c>
      <c r="D52" s="1" t="s">
        <v>176</v>
      </c>
      <c r="E52" s="1" t="s">
        <v>323</v>
      </c>
      <c r="F52" s="4">
        <v>35000</v>
      </c>
      <c r="G52" s="4">
        <v>1357.21</v>
      </c>
      <c r="H52" s="4">
        <v>1.02</v>
      </c>
    </row>
    <row r="53" spans="2:8">
      <c r="B53" s="1" t="s">
        <v>1050</v>
      </c>
      <c r="C53" s="14" t="s">
        <v>138</v>
      </c>
      <c r="D53" s="1" t="s">
        <v>163</v>
      </c>
      <c r="E53" s="1" t="s">
        <v>324</v>
      </c>
      <c r="F53" s="4">
        <v>69000</v>
      </c>
      <c r="G53" s="4">
        <v>1300.4100000000001</v>
      </c>
      <c r="H53" s="4">
        <v>0.98</v>
      </c>
    </row>
    <row r="54" spans="2:8">
      <c r="B54" s="1" t="s">
        <v>1043</v>
      </c>
      <c r="C54" s="14" t="s">
        <v>138</v>
      </c>
      <c r="D54" s="1" t="s">
        <v>187</v>
      </c>
      <c r="E54" s="1" t="s">
        <v>325</v>
      </c>
      <c r="F54" s="4">
        <v>211216</v>
      </c>
      <c r="G54" s="4">
        <v>1297.71</v>
      </c>
      <c r="H54" s="4">
        <v>0.97</v>
      </c>
    </row>
    <row r="55" spans="2:8">
      <c r="B55" s="1" t="s">
        <v>1042</v>
      </c>
      <c r="C55" s="14" t="s">
        <v>138</v>
      </c>
      <c r="D55" s="1" t="s">
        <v>274</v>
      </c>
      <c r="E55" s="1" t="s">
        <v>300</v>
      </c>
      <c r="F55" s="4">
        <v>575000</v>
      </c>
      <c r="G55" s="4">
        <v>1288</v>
      </c>
      <c r="H55" s="4">
        <v>0.97</v>
      </c>
    </row>
    <row r="56" spans="2:8">
      <c r="B56" s="1" t="s">
        <v>1039</v>
      </c>
      <c r="C56" s="14" t="s">
        <v>138</v>
      </c>
      <c r="D56" s="1" t="s">
        <v>139</v>
      </c>
      <c r="E56" s="1" t="s">
        <v>301</v>
      </c>
      <c r="F56" s="4">
        <v>110000</v>
      </c>
      <c r="G56" s="4">
        <v>1284.58</v>
      </c>
      <c r="H56" s="4">
        <v>0.96</v>
      </c>
    </row>
    <row r="57" spans="2:8">
      <c r="B57" s="1" t="s">
        <v>2239</v>
      </c>
      <c r="C57" s="14" t="s">
        <v>138</v>
      </c>
      <c r="D57" s="1" t="s">
        <v>150</v>
      </c>
      <c r="E57" s="1" t="s">
        <v>326</v>
      </c>
      <c r="F57" s="4">
        <v>29900</v>
      </c>
      <c r="G57" s="4">
        <v>1271.32</v>
      </c>
      <c r="H57" s="4">
        <v>0.95</v>
      </c>
    </row>
    <row r="58" spans="2:8">
      <c r="B58" s="1" t="s">
        <v>2143</v>
      </c>
      <c r="C58" s="14" t="s">
        <v>138</v>
      </c>
      <c r="D58" s="1" t="s">
        <v>196</v>
      </c>
      <c r="E58" s="1" t="s">
        <v>327</v>
      </c>
      <c r="F58" s="4">
        <v>265000</v>
      </c>
      <c r="G58" s="4">
        <v>1261.93</v>
      </c>
      <c r="H58" s="4">
        <v>0.95</v>
      </c>
    </row>
    <row r="59" spans="2:8">
      <c r="B59" s="1" t="s">
        <v>1056</v>
      </c>
      <c r="C59" s="14" t="s">
        <v>138</v>
      </c>
      <c r="D59" s="1" t="s">
        <v>187</v>
      </c>
      <c r="E59" s="1" t="s">
        <v>188</v>
      </c>
      <c r="F59" s="4">
        <v>30000</v>
      </c>
      <c r="G59" s="4">
        <v>1207.6500000000001</v>
      </c>
      <c r="H59" s="4">
        <v>0.91</v>
      </c>
    </row>
    <row r="60" spans="2:8">
      <c r="B60" s="1" t="s">
        <v>1038</v>
      </c>
      <c r="C60" s="14" t="s">
        <v>138</v>
      </c>
      <c r="D60" s="1" t="s">
        <v>167</v>
      </c>
      <c r="E60" s="1" t="s">
        <v>328</v>
      </c>
      <c r="F60" s="4">
        <v>39000</v>
      </c>
      <c r="G60" s="4">
        <v>1151.77</v>
      </c>
      <c r="H60" s="4">
        <v>0.87</v>
      </c>
    </row>
    <row r="61" spans="2:8">
      <c r="B61" s="1" t="s">
        <v>1040</v>
      </c>
      <c r="C61" s="14" t="s">
        <v>138</v>
      </c>
      <c r="D61" s="1" t="s">
        <v>174</v>
      </c>
      <c r="E61" s="1" t="s">
        <v>329</v>
      </c>
      <c r="F61" s="4">
        <v>27000</v>
      </c>
      <c r="G61" s="4">
        <v>1124.28</v>
      </c>
      <c r="H61" s="4">
        <v>0.84</v>
      </c>
    </row>
    <row r="62" spans="2:8">
      <c r="B62" s="1" t="s">
        <v>2222</v>
      </c>
      <c r="C62" s="14" t="s">
        <v>138</v>
      </c>
      <c r="D62" s="1" t="s">
        <v>150</v>
      </c>
      <c r="E62" s="1" t="s">
        <v>330</v>
      </c>
      <c r="F62" s="4">
        <v>124000</v>
      </c>
      <c r="G62" s="4">
        <v>1016.18</v>
      </c>
      <c r="H62" s="4">
        <v>0.76</v>
      </c>
    </row>
    <row r="63" spans="2:8">
      <c r="B63" s="2" t="s">
        <v>216</v>
      </c>
      <c r="C63" s="9"/>
      <c r="D63" s="2"/>
      <c r="E63" s="2"/>
      <c r="F63" s="10"/>
      <c r="G63" s="10">
        <f>SUM(G12:G62)</f>
        <v>125945.32000000002</v>
      </c>
      <c r="H63" s="10">
        <f>SUM(H12:H62)</f>
        <v>94.62</v>
      </c>
    </row>
    <row r="64" spans="2:8">
      <c r="B64" s="2" t="s">
        <v>217</v>
      </c>
      <c r="C64" s="9"/>
      <c r="D64" s="2"/>
      <c r="E64" s="2"/>
      <c r="F64" s="10"/>
      <c r="G64" s="10">
        <v>7611.86</v>
      </c>
      <c r="H64" s="10">
        <v>5.72</v>
      </c>
    </row>
    <row r="65" spans="2:8">
      <c r="B65" s="2" t="s">
        <v>125</v>
      </c>
      <c r="C65" s="9"/>
      <c r="D65" s="2"/>
      <c r="E65" s="2"/>
      <c r="F65" s="10"/>
      <c r="G65" s="10">
        <v>133557.18</v>
      </c>
      <c r="H65" s="10">
        <v>100.32</v>
      </c>
    </row>
    <row r="66" spans="2:8">
      <c r="B66" s="2" t="s">
        <v>126</v>
      </c>
      <c r="C66" s="9"/>
      <c r="D66" s="2"/>
      <c r="E66" s="2"/>
      <c r="F66" s="10"/>
      <c r="G66" s="10">
        <v>-422.32627020000564</v>
      </c>
      <c r="H66" s="10">
        <v>-0.31999999999999318</v>
      </c>
    </row>
    <row r="67" spans="2:8">
      <c r="B67" s="2" t="s">
        <v>127</v>
      </c>
      <c r="C67" s="9"/>
      <c r="D67" s="2"/>
      <c r="E67" s="2"/>
      <c r="F67" s="10"/>
      <c r="G67" s="10">
        <v>133134.8537298</v>
      </c>
      <c r="H67" s="10">
        <v>100</v>
      </c>
    </row>
    <row r="68" spans="2:8">
      <c r="B68" s="1" t="s">
        <v>128</v>
      </c>
    </row>
    <row r="69" spans="2:8">
      <c r="B69" s="1" t="s">
        <v>129</v>
      </c>
    </row>
    <row r="70" spans="2:8">
      <c r="B70" s="1" t="s">
        <v>130</v>
      </c>
      <c r="C70" s="13">
        <v>44895</v>
      </c>
    </row>
    <row r="71" spans="2:8" ht="25.5">
      <c r="B71" s="11" t="s">
        <v>131</v>
      </c>
      <c r="C71" s="5" t="s">
        <v>132</v>
      </c>
    </row>
    <row r="72" spans="2:8">
      <c r="B72" s="2"/>
    </row>
    <row r="73" spans="2:8">
      <c r="B73" s="2" t="s">
        <v>3261</v>
      </c>
      <c r="C73" s="5" t="s">
        <v>132</v>
      </c>
    </row>
    <row r="74" spans="2:8">
      <c r="B74" s="2" t="s">
        <v>3262</v>
      </c>
      <c r="C74" s="5" t="s">
        <v>132</v>
      </c>
    </row>
    <row r="75" spans="2:8">
      <c r="B75" s="2" t="s">
        <v>3263</v>
      </c>
      <c r="C75" s="5" t="s">
        <v>132</v>
      </c>
    </row>
    <row r="76" spans="2:8">
      <c r="B76" s="2" t="s">
        <v>331</v>
      </c>
      <c r="C76" s="9"/>
    </row>
    <row r="77" spans="2:8">
      <c r="B77" s="2" t="s">
        <v>332</v>
      </c>
      <c r="C77" s="9"/>
    </row>
    <row r="78" spans="2:8">
      <c r="B78" s="2" t="s">
        <v>333</v>
      </c>
      <c r="C78" s="9"/>
    </row>
    <row r="79" spans="2:8">
      <c r="B79" s="2" t="s">
        <v>334</v>
      </c>
      <c r="C79" s="9"/>
    </row>
    <row r="80" spans="2:8">
      <c r="B80" s="162" t="s">
        <v>3224</v>
      </c>
      <c r="C80" s="9"/>
    </row>
    <row r="81" spans="2:2">
      <c r="B81" s="162" t="s">
        <v>133</v>
      </c>
    </row>
    <row r="82" spans="2:2">
      <c r="B82" s="162" t="s">
        <v>134</v>
      </c>
    </row>
  </sheetData>
  <mergeCells count="3">
    <mergeCell ref="B1:E1"/>
    <mergeCell ref="C3:C6"/>
    <mergeCell ref="D3:D6"/>
  </mergeCells>
  <hyperlinks>
    <hyperlink ref="A1" location="Index!A1" display="Index" xr:uid="{DEB6E31E-741A-4F26-8A19-2F175B18E321}"/>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9D72D-D459-4460-A5DC-C5634AFEFE63}">
  <dimension ref="A1:I131"/>
  <sheetViews>
    <sheetView workbookViewId="0">
      <selection activeCell="B1" sqref="B1:E1"/>
    </sheetView>
  </sheetViews>
  <sheetFormatPr defaultRowHeight="12.75"/>
  <cols>
    <col min="1" max="1" width="5.42578125" style="1" bestFit="1" customWidth="1"/>
    <col min="2" max="2" width="82"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2" style="1" bestFit="1" customWidth="1"/>
    <col min="259" max="259" width="13.140625" style="1" bestFit="1" customWidth="1"/>
    <col min="260" max="260" width="30.28515625" style="1" bestFit="1" customWidth="1"/>
    <col min="261" max="261" width="14" style="1" bestFit="1" customWidth="1"/>
    <col min="262" max="262" width="10.5703125" style="1" bestFit="1" customWidth="1"/>
    <col min="263" max="263" width="18.140625" style="1" bestFit="1" customWidth="1"/>
    <col min="264" max="264" width="9.140625" style="1" bestFit="1"/>
    <col min="265" max="512" width="9.140625" style="1"/>
    <col min="513" max="513" width="5.42578125" style="1" bestFit="1" customWidth="1"/>
    <col min="514" max="514" width="82" style="1" bestFit="1" customWidth="1"/>
    <col min="515" max="515" width="13.140625" style="1" bestFit="1" customWidth="1"/>
    <col min="516" max="516" width="30.28515625" style="1" bestFit="1" customWidth="1"/>
    <col min="517" max="517" width="14" style="1" bestFit="1" customWidth="1"/>
    <col min="518" max="518" width="10.5703125" style="1" bestFit="1" customWidth="1"/>
    <col min="519" max="519" width="18.140625" style="1" bestFit="1" customWidth="1"/>
    <col min="520" max="520" width="9.140625" style="1" bestFit="1"/>
    <col min="521" max="768" width="9.140625" style="1"/>
    <col min="769" max="769" width="5.42578125" style="1" bestFit="1" customWidth="1"/>
    <col min="770" max="770" width="82" style="1" bestFit="1" customWidth="1"/>
    <col min="771" max="771" width="13.140625" style="1" bestFit="1" customWidth="1"/>
    <col min="772" max="772" width="30.28515625" style="1" bestFit="1" customWidth="1"/>
    <col min="773" max="773" width="14" style="1" bestFit="1" customWidth="1"/>
    <col min="774" max="774" width="10.5703125" style="1" bestFit="1" customWidth="1"/>
    <col min="775" max="775" width="18.140625" style="1" bestFit="1" customWidth="1"/>
    <col min="776" max="776" width="9.140625" style="1" bestFit="1"/>
    <col min="777" max="1024" width="9.140625" style="1"/>
    <col min="1025" max="1025" width="5.42578125" style="1" bestFit="1" customWidth="1"/>
    <col min="1026" max="1026" width="82" style="1" bestFit="1" customWidth="1"/>
    <col min="1027" max="1027" width="13.140625" style="1" bestFit="1" customWidth="1"/>
    <col min="1028" max="1028" width="30.28515625" style="1" bestFit="1" customWidth="1"/>
    <col min="1029" max="1029" width="14" style="1" bestFit="1" customWidth="1"/>
    <col min="1030" max="1030" width="10.5703125" style="1" bestFit="1" customWidth="1"/>
    <col min="1031" max="1031" width="18.140625" style="1" bestFit="1" customWidth="1"/>
    <col min="1032" max="1032" width="9.140625" style="1" bestFit="1"/>
    <col min="1033" max="1280" width="9.140625" style="1"/>
    <col min="1281" max="1281" width="5.42578125" style="1" bestFit="1" customWidth="1"/>
    <col min="1282" max="1282" width="82" style="1" bestFit="1" customWidth="1"/>
    <col min="1283" max="1283" width="13.140625" style="1" bestFit="1" customWidth="1"/>
    <col min="1284" max="1284" width="30.28515625" style="1" bestFit="1" customWidth="1"/>
    <col min="1285" max="1285" width="14" style="1" bestFit="1" customWidth="1"/>
    <col min="1286" max="1286" width="10.5703125" style="1" bestFit="1" customWidth="1"/>
    <col min="1287" max="1287" width="18.140625" style="1" bestFit="1" customWidth="1"/>
    <col min="1288" max="1288" width="9.140625" style="1" bestFit="1"/>
    <col min="1289" max="1536" width="9.140625" style="1"/>
    <col min="1537" max="1537" width="5.42578125" style="1" bestFit="1" customWidth="1"/>
    <col min="1538" max="1538" width="82" style="1" bestFit="1" customWidth="1"/>
    <col min="1539" max="1539" width="13.140625" style="1" bestFit="1" customWidth="1"/>
    <col min="1540" max="1540" width="30.28515625" style="1" bestFit="1" customWidth="1"/>
    <col min="1541" max="1541" width="14" style="1" bestFit="1" customWidth="1"/>
    <col min="1542" max="1542" width="10.5703125" style="1" bestFit="1" customWidth="1"/>
    <col min="1543" max="1543" width="18.140625" style="1" bestFit="1" customWidth="1"/>
    <col min="1544" max="1544" width="9.140625" style="1" bestFit="1"/>
    <col min="1545" max="1792" width="9.140625" style="1"/>
    <col min="1793" max="1793" width="5.42578125" style="1" bestFit="1" customWidth="1"/>
    <col min="1794" max="1794" width="82" style="1" bestFit="1" customWidth="1"/>
    <col min="1795" max="1795" width="13.140625" style="1" bestFit="1" customWidth="1"/>
    <col min="1796" max="1796" width="30.28515625" style="1" bestFit="1" customWidth="1"/>
    <col min="1797" max="1797" width="14" style="1" bestFit="1" customWidth="1"/>
    <col min="1798" max="1798" width="10.5703125" style="1" bestFit="1" customWidth="1"/>
    <col min="1799" max="1799" width="18.140625" style="1" bestFit="1" customWidth="1"/>
    <col min="1800" max="1800" width="9.140625" style="1" bestFit="1"/>
    <col min="1801" max="2048" width="9.140625" style="1"/>
    <col min="2049" max="2049" width="5.42578125" style="1" bestFit="1" customWidth="1"/>
    <col min="2050" max="2050" width="82" style="1" bestFit="1" customWidth="1"/>
    <col min="2051" max="2051" width="13.140625" style="1" bestFit="1" customWidth="1"/>
    <col min="2052" max="2052" width="30.28515625" style="1" bestFit="1" customWidth="1"/>
    <col min="2053" max="2053" width="14" style="1" bestFit="1" customWidth="1"/>
    <col min="2054" max="2054" width="10.5703125" style="1" bestFit="1" customWidth="1"/>
    <col min="2055" max="2055" width="18.140625" style="1" bestFit="1" customWidth="1"/>
    <col min="2056" max="2056" width="9.140625" style="1" bestFit="1"/>
    <col min="2057" max="2304" width="9.140625" style="1"/>
    <col min="2305" max="2305" width="5.42578125" style="1" bestFit="1" customWidth="1"/>
    <col min="2306" max="2306" width="82" style="1" bestFit="1" customWidth="1"/>
    <col min="2307" max="2307" width="13.140625" style="1" bestFit="1" customWidth="1"/>
    <col min="2308" max="2308" width="30.28515625" style="1" bestFit="1" customWidth="1"/>
    <col min="2309" max="2309" width="14" style="1" bestFit="1" customWidth="1"/>
    <col min="2310" max="2310" width="10.5703125" style="1" bestFit="1" customWidth="1"/>
    <col min="2311" max="2311" width="18.140625" style="1" bestFit="1" customWidth="1"/>
    <col min="2312" max="2312" width="9.140625" style="1" bestFit="1"/>
    <col min="2313" max="2560" width="9.140625" style="1"/>
    <col min="2561" max="2561" width="5.42578125" style="1" bestFit="1" customWidth="1"/>
    <col min="2562" max="2562" width="82" style="1" bestFit="1" customWidth="1"/>
    <col min="2563" max="2563" width="13.140625" style="1" bestFit="1" customWidth="1"/>
    <col min="2564" max="2564" width="30.28515625" style="1" bestFit="1" customWidth="1"/>
    <col min="2565" max="2565" width="14" style="1" bestFit="1" customWidth="1"/>
    <col min="2566" max="2566" width="10.5703125" style="1" bestFit="1" customWidth="1"/>
    <col min="2567" max="2567" width="18.140625" style="1" bestFit="1" customWidth="1"/>
    <col min="2568" max="2568" width="9.140625" style="1" bestFit="1"/>
    <col min="2569" max="2816" width="9.140625" style="1"/>
    <col min="2817" max="2817" width="5.42578125" style="1" bestFit="1" customWidth="1"/>
    <col min="2818" max="2818" width="82" style="1" bestFit="1" customWidth="1"/>
    <col min="2819" max="2819" width="13.140625" style="1" bestFit="1" customWidth="1"/>
    <col min="2820" max="2820" width="30.28515625" style="1" bestFit="1" customWidth="1"/>
    <col min="2821" max="2821" width="14" style="1" bestFit="1" customWidth="1"/>
    <col min="2822" max="2822" width="10.5703125" style="1" bestFit="1" customWidth="1"/>
    <col min="2823" max="2823" width="18.140625" style="1" bestFit="1" customWidth="1"/>
    <col min="2824" max="2824" width="9.140625" style="1" bestFit="1"/>
    <col min="2825" max="3072" width="9.140625" style="1"/>
    <col min="3073" max="3073" width="5.42578125" style="1" bestFit="1" customWidth="1"/>
    <col min="3074" max="3074" width="82" style="1" bestFit="1" customWidth="1"/>
    <col min="3075" max="3075" width="13.140625" style="1" bestFit="1" customWidth="1"/>
    <col min="3076" max="3076" width="30.28515625" style="1" bestFit="1" customWidth="1"/>
    <col min="3077" max="3077" width="14" style="1" bestFit="1" customWidth="1"/>
    <col min="3078" max="3078" width="10.5703125" style="1" bestFit="1" customWidth="1"/>
    <col min="3079" max="3079" width="18.140625" style="1" bestFit="1" customWidth="1"/>
    <col min="3080" max="3080" width="9.140625" style="1" bestFit="1"/>
    <col min="3081" max="3328" width="9.140625" style="1"/>
    <col min="3329" max="3329" width="5.42578125" style="1" bestFit="1" customWidth="1"/>
    <col min="3330" max="3330" width="82" style="1" bestFit="1" customWidth="1"/>
    <col min="3331" max="3331" width="13.140625" style="1" bestFit="1" customWidth="1"/>
    <col min="3332" max="3332" width="30.28515625" style="1" bestFit="1" customWidth="1"/>
    <col min="3333" max="3333" width="14" style="1" bestFit="1" customWidth="1"/>
    <col min="3334" max="3334" width="10.5703125" style="1" bestFit="1" customWidth="1"/>
    <col min="3335" max="3335" width="18.140625" style="1" bestFit="1" customWidth="1"/>
    <col min="3336" max="3336" width="9.140625" style="1" bestFit="1"/>
    <col min="3337" max="3584" width="9.140625" style="1"/>
    <col min="3585" max="3585" width="5.42578125" style="1" bestFit="1" customWidth="1"/>
    <col min="3586" max="3586" width="82" style="1" bestFit="1" customWidth="1"/>
    <col min="3587" max="3587" width="13.140625" style="1" bestFit="1" customWidth="1"/>
    <col min="3588" max="3588" width="30.28515625" style="1" bestFit="1" customWidth="1"/>
    <col min="3589" max="3589" width="14" style="1" bestFit="1" customWidth="1"/>
    <col min="3590" max="3590" width="10.5703125" style="1" bestFit="1" customWidth="1"/>
    <col min="3591" max="3591" width="18.140625" style="1" bestFit="1" customWidth="1"/>
    <col min="3592" max="3592" width="9.140625" style="1" bestFit="1"/>
    <col min="3593" max="3840" width="9.140625" style="1"/>
    <col min="3841" max="3841" width="5.42578125" style="1" bestFit="1" customWidth="1"/>
    <col min="3842" max="3842" width="82" style="1" bestFit="1" customWidth="1"/>
    <col min="3843" max="3843" width="13.140625" style="1" bestFit="1" customWidth="1"/>
    <col min="3844" max="3844" width="30.28515625" style="1" bestFit="1" customWidth="1"/>
    <col min="3845" max="3845" width="14" style="1" bestFit="1" customWidth="1"/>
    <col min="3846" max="3846" width="10.5703125" style="1" bestFit="1" customWidth="1"/>
    <col min="3847" max="3847" width="18.140625" style="1" bestFit="1" customWidth="1"/>
    <col min="3848" max="3848" width="9.140625" style="1" bestFit="1"/>
    <col min="3849" max="4096" width="9.140625" style="1"/>
    <col min="4097" max="4097" width="5.42578125" style="1" bestFit="1" customWidth="1"/>
    <col min="4098" max="4098" width="82" style="1" bestFit="1" customWidth="1"/>
    <col min="4099" max="4099" width="13.140625" style="1" bestFit="1" customWidth="1"/>
    <col min="4100" max="4100" width="30.28515625" style="1" bestFit="1" customWidth="1"/>
    <col min="4101" max="4101" width="14" style="1" bestFit="1" customWidth="1"/>
    <col min="4102" max="4102" width="10.5703125" style="1" bestFit="1" customWidth="1"/>
    <col min="4103" max="4103" width="18.140625" style="1" bestFit="1" customWidth="1"/>
    <col min="4104" max="4104" width="9.140625" style="1" bestFit="1"/>
    <col min="4105" max="4352" width="9.140625" style="1"/>
    <col min="4353" max="4353" width="5.42578125" style="1" bestFit="1" customWidth="1"/>
    <col min="4354" max="4354" width="82" style="1" bestFit="1" customWidth="1"/>
    <col min="4355" max="4355" width="13.140625" style="1" bestFit="1" customWidth="1"/>
    <col min="4356" max="4356" width="30.28515625" style="1" bestFit="1" customWidth="1"/>
    <col min="4357" max="4357" width="14" style="1" bestFit="1" customWidth="1"/>
    <col min="4358" max="4358" width="10.5703125" style="1" bestFit="1" customWidth="1"/>
    <col min="4359" max="4359" width="18.140625" style="1" bestFit="1" customWidth="1"/>
    <col min="4360" max="4360" width="9.140625" style="1" bestFit="1"/>
    <col min="4361" max="4608" width="9.140625" style="1"/>
    <col min="4609" max="4609" width="5.42578125" style="1" bestFit="1" customWidth="1"/>
    <col min="4610" max="4610" width="82" style="1" bestFit="1" customWidth="1"/>
    <col min="4611" max="4611" width="13.140625" style="1" bestFit="1" customWidth="1"/>
    <col min="4612" max="4612" width="30.28515625" style="1" bestFit="1" customWidth="1"/>
    <col min="4613" max="4613" width="14" style="1" bestFit="1" customWidth="1"/>
    <col min="4614" max="4614" width="10.5703125" style="1" bestFit="1" customWidth="1"/>
    <col min="4615" max="4615" width="18.140625" style="1" bestFit="1" customWidth="1"/>
    <col min="4616" max="4616" width="9.140625" style="1" bestFit="1"/>
    <col min="4617" max="4864" width="9.140625" style="1"/>
    <col min="4865" max="4865" width="5.42578125" style="1" bestFit="1" customWidth="1"/>
    <col min="4866" max="4866" width="82" style="1" bestFit="1" customWidth="1"/>
    <col min="4867" max="4867" width="13.140625" style="1" bestFit="1" customWidth="1"/>
    <col min="4868" max="4868" width="30.28515625" style="1" bestFit="1" customWidth="1"/>
    <col min="4869" max="4869" width="14" style="1" bestFit="1" customWidth="1"/>
    <col min="4870" max="4870" width="10.5703125" style="1" bestFit="1" customWidth="1"/>
    <col min="4871" max="4871" width="18.140625" style="1" bestFit="1" customWidth="1"/>
    <col min="4872" max="4872" width="9.140625" style="1" bestFit="1"/>
    <col min="4873" max="5120" width="9.140625" style="1"/>
    <col min="5121" max="5121" width="5.42578125" style="1" bestFit="1" customWidth="1"/>
    <col min="5122" max="5122" width="82" style="1" bestFit="1" customWidth="1"/>
    <col min="5123" max="5123" width="13.140625" style="1" bestFit="1" customWidth="1"/>
    <col min="5124" max="5124" width="30.28515625" style="1" bestFit="1" customWidth="1"/>
    <col min="5125" max="5125" width="14" style="1" bestFit="1" customWidth="1"/>
    <col min="5126" max="5126" width="10.5703125" style="1" bestFit="1" customWidth="1"/>
    <col min="5127" max="5127" width="18.140625" style="1" bestFit="1" customWidth="1"/>
    <col min="5128" max="5128" width="9.140625" style="1" bestFit="1"/>
    <col min="5129" max="5376" width="9.140625" style="1"/>
    <col min="5377" max="5377" width="5.42578125" style="1" bestFit="1" customWidth="1"/>
    <col min="5378" max="5378" width="82" style="1" bestFit="1" customWidth="1"/>
    <col min="5379" max="5379" width="13.140625" style="1" bestFit="1" customWidth="1"/>
    <col min="5380" max="5380" width="30.28515625" style="1" bestFit="1" customWidth="1"/>
    <col min="5381" max="5381" width="14" style="1" bestFit="1" customWidth="1"/>
    <col min="5382" max="5382" width="10.5703125" style="1" bestFit="1" customWidth="1"/>
    <col min="5383" max="5383" width="18.140625" style="1" bestFit="1" customWidth="1"/>
    <col min="5384" max="5384" width="9.140625" style="1" bestFit="1"/>
    <col min="5385" max="5632" width="9.140625" style="1"/>
    <col min="5633" max="5633" width="5.42578125" style="1" bestFit="1" customWidth="1"/>
    <col min="5634" max="5634" width="82" style="1" bestFit="1" customWidth="1"/>
    <col min="5635" max="5635" width="13.140625" style="1" bestFit="1" customWidth="1"/>
    <col min="5636" max="5636" width="30.28515625" style="1" bestFit="1" customWidth="1"/>
    <col min="5637" max="5637" width="14" style="1" bestFit="1" customWidth="1"/>
    <col min="5638" max="5638" width="10.5703125" style="1" bestFit="1" customWidth="1"/>
    <col min="5639" max="5639" width="18.140625" style="1" bestFit="1" customWidth="1"/>
    <col min="5640" max="5640" width="9.140625" style="1" bestFit="1"/>
    <col min="5641" max="5888" width="9.140625" style="1"/>
    <col min="5889" max="5889" width="5.42578125" style="1" bestFit="1" customWidth="1"/>
    <col min="5890" max="5890" width="82" style="1" bestFit="1" customWidth="1"/>
    <col min="5891" max="5891" width="13.140625" style="1" bestFit="1" customWidth="1"/>
    <col min="5892" max="5892" width="30.28515625" style="1" bestFit="1" customWidth="1"/>
    <col min="5893" max="5893" width="14" style="1" bestFit="1" customWidth="1"/>
    <col min="5894" max="5894" width="10.5703125" style="1" bestFit="1" customWidth="1"/>
    <col min="5895" max="5895" width="18.140625" style="1" bestFit="1" customWidth="1"/>
    <col min="5896" max="5896" width="9.140625" style="1" bestFit="1"/>
    <col min="5897" max="6144" width="9.140625" style="1"/>
    <col min="6145" max="6145" width="5.42578125" style="1" bestFit="1" customWidth="1"/>
    <col min="6146" max="6146" width="82" style="1" bestFit="1" customWidth="1"/>
    <col min="6147" max="6147" width="13.140625" style="1" bestFit="1" customWidth="1"/>
    <col min="6148" max="6148" width="30.28515625" style="1" bestFit="1" customWidth="1"/>
    <col min="6149" max="6149" width="14" style="1" bestFit="1" customWidth="1"/>
    <col min="6150" max="6150" width="10.5703125" style="1" bestFit="1" customWidth="1"/>
    <col min="6151" max="6151" width="18.140625" style="1" bestFit="1" customWidth="1"/>
    <col min="6152" max="6152" width="9.140625" style="1" bestFit="1"/>
    <col min="6153" max="6400" width="9.140625" style="1"/>
    <col min="6401" max="6401" width="5.42578125" style="1" bestFit="1" customWidth="1"/>
    <col min="6402" max="6402" width="82" style="1" bestFit="1" customWidth="1"/>
    <col min="6403" max="6403" width="13.140625" style="1" bestFit="1" customWidth="1"/>
    <col min="6404" max="6404" width="30.28515625" style="1" bestFit="1" customWidth="1"/>
    <col min="6405" max="6405" width="14" style="1" bestFit="1" customWidth="1"/>
    <col min="6406" max="6406" width="10.5703125" style="1" bestFit="1" customWidth="1"/>
    <col min="6407" max="6407" width="18.140625" style="1" bestFit="1" customWidth="1"/>
    <col min="6408" max="6408" width="9.140625" style="1" bestFit="1"/>
    <col min="6409" max="6656" width="9.140625" style="1"/>
    <col min="6657" max="6657" width="5.42578125" style="1" bestFit="1" customWidth="1"/>
    <col min="6658" max="6658" width="82" style="1" bestFit="1" customWidth="1"/>
    <col min="6659" max="6659" width="13.140625" style="1" bestFit="1" customWidth="1"/>
    <col min="6660" max="6660" width="30.28515625" style="1" bestFit="1" customWidth="1"/>
    <col min="6661" max="6661" width="14" style="1" bestFit="1" customWidth="1"/>
    <col min="6662" max="6662" width="10.5703125" style="1" bestFit="1" customWidth="1"/>
    <col min="6663" max="6663" width="18.140625" style="1" bestFit="1" customWidth="1"/>
    <col min="6664" max="6664" width="9.140625" style="1" bestFit="1"/>
    <col min="6665" max="6912" width="9.140625" style="1"/>
    <col min="6913" max="6913" width="5.42578125" style="1" bestFit="1" customWidth="1"/>
    <col min="6914" max="6914" width="82" style="1" bestFit="1" customWidth="1"/>
    <col min="6915" max="6915" width="13.140625" style="1" bestFit="1" customWidth="1"/>
    <col min="6916" max="6916" width="30.28515625" style="1" bestFit="1" customWidth="1"/>
    <col min="6917" max="6917" width="14" style="1" bestFit="1" customWidth="1"/>
    <col min="6918" max="6918" width="10.5703125" style="1" bestFit="1" customWidth="1"/>
    <col min="6919" max="6919" width="18.140625" style="1" bestFit="1" customWidth="1"/>
    <col min="6920" max="6920" width="9.140625" style="1" bestFit="1"/>
    <col min="6921" max="7168" width="9.140625" style="1"/>
    <col min="7169" max="7169" width="5.42578125" style="1" bestFit="1" customWidth="1"/>
    <col min="7170" max="7170" width="82" style="1" bestFit="1" customWidth="1"/>
    <col min="7171" max="7171" width="13.140625" style="1" bestFit="1" customWidth="1"/>
    <col min="7172" max="7172" width="30.28515625" style="1" bestFit="1" customWidth="1"/>
    <col min="7173" max="7173" width="14" style="1" bestFit="1" customWidth="1"/>
    <col min="7174" max="7174" width="10.5703125" style="1" bestFit="1" customWidth="1"/>
    <col min="7175" max="7175" width="18.140625" style="1" bestFit="1" customWidth="1"/>
    <col min="7176" max="7176" width="9.140625" style="1" bestFit="1"/>
    <col min="7177" max="7424" width="9.140625" style="1"/>
    <col min="7425" max="7425" width="5.42578125" style="1" bestFit="1" customWidth="1"/>
    <col min="7426" max="7426" width="82" style="1" bestFit="1" customWidth="1"/>
    <col min="7427" max="7427" width="13.140625" style="1" bestFit="1" customWidth="1"/>
    <col min="7428" max="7428" width="30.28515625" style="1" bestFit="1" customWidth="1"/>
    <col min="7429" max="7429" width="14" style="1" bestFit="1" customWidth="1"/>
    <col min="7430" max="7430" width="10.5703125" style="1" bestFit="1" customWidth="1"/>
    <col min="7431" max="7431" width="18.140625" style="1" bestFit="1" customWidth="1"/>
    <col min="7432" max="7432" width="9.140625" style="1" bestFit="1"/>
    <col min="7433" max="7680" width="9.140625" style="1"/>
    <col min="7681" max="7681" width="5.42578125" style="1" bestFit="1" customWidth="1"/>
    <col min="7682" max="7682" width="82" style="1" bestFit="1" customWidth="1"/>
    <col min="7683" max="7683" width="13.140625" style="1" bestFit="1" customWidth="1"/>
    <col min="7684" max="7684" width="30.28515625" style="1" bestFit="1" customWidth="1"/>
    <col min="7685" max="7685" width="14" style="1" bestFit="1" customWidth="1"/>
    <col min="7686" max="7686" width="10.5703125" style="1" bestFit="1" customWidth="1"/>
    <col min="7687" max="7687" width="18.140625" style="1" bestFit="1" customWidth="1"/>
    <col min="7688" max="7688" width="9.140625" style="1" bestFit="1"/>
    <col min="7689" max="7936" width="9.140625" style="1"/>
    <col min="7937" max="7937" width="5.42578125" style="1" bestFit="1" customWidth="1"/>
    <col min="7938" max="7938" width="82" style="1" bestFit="1" customWidth="1"/>
    <col min="7939" max="7939" width="13.140625" style="1" bestFit="1" customWidth="1"/>
    <col min="7940" max="7940" width="30.28515625" style="1" bestFit="1" customWidth="1"/>
    <col min="7941" max="7941" width="14" style="1" bestFit="1" customWidth="1"/>
    <col min="7942" max="7942" width="10.5703125" style="1" bestFit="1" customWidth="1"/>
    <col min="7943" max="7943" width="18.140625" style="1" bestFit="1" customWidth="1"/>
    <col min="7944" max="7944" width="9.140625" style="1" bestFit="1"/>
    <col min="7945" max="8192" width="9.140625" style="1"/>
    <col min="8193" max="8193" width="5.42578125" style="1" bestFit="1" customWidth="1"/>
    <col min="8194" max="8194" width="82" style="1" bestFit="1" customWidth="1"/>
    <col min="8195" max="8195" width="13.140625" style="1" bestFit="1" customWidth="1"/>
    <col min="8196" max="8196" width="30.28515625" style="1" bestFit="1" customWidth="1"/>
    <col min="8197" max="8197" width="14" style="1" bestFit="1" customWidth="1"/>
    <col min="8198" max="8198" width="10.5703125" style="1" bestFit="1" customWidth="1"/>
    <col min="8199" max="8199" width="18.140625" style="1" bestFit="1" customWidth="1"/>
    <col min="8200" max="8200" width="9.140625" style="1" bestFit="1"/>
    <col min="8201" max="8448" width="9.140625" style="1"/>
    <col min="8449" max="8449" width="5.42578125" style="1" bestFit="1" customWidth="1"/>
    <col min="8450" max="8450" width="82" style="1" bestFit="1" customWidth="1"/>
    <col min="8451" max="8451" width="13.140625" style="1" bestFit="1" customWidth="1"/>
    <col min="8452" max="8452" width="30.28515625" style="1" bestFit="1" customWidth="1"/>
    <col min="8453" max="8453" width="14" style="1" bestFit="1" customWidth="1"/>
    <col min="8454" max="8454" width="10.5703125" style="1" bestFit="1" customWidth="1"/>
    <col min="8455" max="8455" width="18.140625" style="1" bestFit="1" customWidth="1"/>
    <col min="8456" max="8456" width="9.140625" style="1" bestFit="1"/>
    <col min="8457" max="8704" width="9.140625" style="1"/>
    <col min="8705" max="8705" width="5.42578125" style="1" bestFit="1" customWidth="1"/>
    <col min="8706" max="8706" width="82" style="1" bestFit="1" customWidth="1"/>
    <col min="8707" max="8707" width="13.140625" style="1" bestFit="1" customWidth="1"/>
    <col min="8708" max="8708" width="30.28515625" style="1" bestFit="1" customWidth="1"/>
    <col min="8709" max="8709" width="14" style="1" bestFit="1" customWidth="1"/>
    <col min="8710" max="8710" width="10.5703125" style="1" bestFit="1" customWidth="1"/>
    <col min="8711" max="8711" width="18.140625" style="1" bestFit="1" customWidth="1"/>
    <col min="8712" max="8712" width="9.140625" style="1" bestFit="1"/>
    <col min="8713" max="8960" width="9.140625" style="1"/>
    <col min="8961" max="8961" width="5.42578125" style="1" bestFit="1" customWidth="1"/>
    <col min="8962" max="8962" width="82" style="1" bestFit="1" customWidth="1"/>
    <col min="8963" max="8963" width="13.140625" style="1" bestFit="1" customWidth="1"/>
    <col min="8964" max="8964" width="30.28515625" style="1" bestFit="1" customWidth="1"/>
    <col min="8965" max="8965" width="14" style="1" bestFit="1" customWidth="1"/>
    <col min="8966" max="8966" width="10.5703125" style="1" bestFit="1" customWidth="1"/>
    <col min="8967" max="8967" width="18.140625" style="1" bestFit="1" customWidth="1"/>
    <col min="8968" max="8968" width="9.140625" style="1" bestFit="1"/>
    <col min="8969" max="9216" width="9.140625" style="1"/>
    <col min="9217" max="9217" width="5.42578125" style="1" bestFit="1" customWidth="1"/>
    <col min="9218" max="9218" width="82" style="1" bestFit="1" customWidth="1"/>
    <col min="9219" max="9219" width="13.140625" style="1" bestFit="1" customWidth="1"/>
    <col min="9220" max="9220" width="30.28515625" style="1" bestFit="1" customWidth="1"/>
    <col min="9221" max="9221" width="14" style="1" bestFit="1" customWidth="1"/>
    <col min="9222" max="9222" width="10.5703125" style="1" bestFit="1" customWidth="1"/>
    <col min="9223" max="9223" width="18.140625" style="1" bestFit="1" customWidth="1"/>
    <col min="9224" max="9224" width="9.140625" style="1" bestFit="1"/>
    <col min="9225" max="9472" width="9.140625" style="1"/>
    <col min="9473" max="9473" width="5.42578125" style="1" bestFit="1" customWidth="1"/>
    <col min="9474" max="9474" width="82" style="1" bestFit="1" customWidth="1"/>
    <col min="9475" max="9475" width="13.140625" style="1" bestFit="1" customWidth="1"/>
    <col min="9476" max="9476" width="30.28515625" style="1" bestFit="1" customWidth="1"/>
    <col min="9477" max="9477" width="14" style="1" bestFit="1" customWidth="1"/>
    <col min="9478" max="9478" width="10.5703125" style="1" bestFit="1" customWidth="1"/>
    <col min="9479" max="9479" width="18.140625" style="1" bestFit="1" customWidth="1"/>
    <col min="9480" max="9480" width="9.140625" style="1" bestFit="1"/>
    <col min="9481" max="9728" width="9.140625" style="1"/>
    <col min="9729" max="9729" width="5.42578125" style="1" bestFit="1" customWidth="1"/>
    <col min="9730" max="9730" width="82" style="1" bestFit="1" customWidth="1"/>
    <col min="9731" max="9731" width="13.140625" style="1" bestFit="1" customWidth="1"/>
    <col min="9732" max="9732" width="30.28515625" style="1" bestFit="1" customWidth="1"/>
    <col min="9733" max="9733" width="14" style="1" bestFit="1" customWidth="1"/>
    <col min="9734" max="9734" width="10.5703125" style="1" bestFit="1" customWidth="1"/>
    <col min="9735" max="9735" width="18.140625" style="1" bestFit="1" customWidth="1"/>
    <col min="9736" max="9736" width="9.140625" style="1" bestFit="1"/>
    <col min="9737" max="9984" width="9.140625" style="1"/>
    <col min="9985" max="9985" width="5.42578125" style="1" bestFit="1" customWidth="1"/>
    <col min="9986" max="9986" width="82" style="1" bestFit="1" customWidth="1"/>
    <col min="9987" max="9987" width="13.140625" style="1" bestFit="1" customWidth="1"/>
    <col min="9988" max="9988" width="30.28515625" style="1" bestFit="1" customWidth="1"/>
    <col min="9989" max="9989" width="14" style="1" bestFit="1" customWidth="1"/>
    <col min="9990" max="9990" width="10.5703125" style="1" bestFit="1" customWidth="1"/>
    <col min="9991" max="9991" width="18.140625" style="1" bestFit="1" customWidth="1"/>
    <col min="9992" max="9992" width="9.140625" style="1" bestFit="1"/>
    <col min="9993" max="10240" width="9.140625" style="1"/>
    <col min="10241" max="10241" width="5.42578125" style="1" bestFit="1" customWidth="1"/>
    <col min="10242" max="10242" width="82" style="1" bestFit="1" customWidth="1"/>
    <col min="10243" max="10243" width="13.140625" style="1" bestFit="1" customWidth="1"/>
    <col min="10244" max="10244" width="30.28515625" style="1" bestFit="1" customWidth="1"/>
    <col min="10245" max="10245" width="14" style="1" bestFit="1" customWidth="1"/>
    <col min="10246" max="10246" width="10.5703125" style="1" bestFit="1" customWidth="1"/>
    <col min="10247" max="10247" width="18.140625" style="1" bestFit="1" customWidth="1"/>
    <col min="10248" max="10248" width="9.140625" style="1" bestFit="1"/>
    <col min="10249" max="10496" width="9.140625" style="1"/>
    <col min="10497" max="10497" width="5.42578125" style="1" bestFit="1" customWidth="1"/>
    <col min="10498" max="10498" width="82" style="1" bestFit="1" customWidth="1"/>
    <col min="10499" max="10499" width="13.140625" style="1" bestFit="1" customWidth="1"/>
    <col min="10500" max="10500" width="30.28515625" style="1" bestFit="1" customWidth="1"/>
    <col min="10501" max="10501" width="14" style="1" bestFit="1" customWidth="1"/>
    <col min="10502" max="10502" width="10.5703125" style="1" bestFit="1" customWidth="1"/>
    <col min="10503" max="10503" width="18.140625" style="1" bestFit="1" customWidth="1"/>
    <col min="10504" max="10504" width="9.140625" style="1" bestFit="1"/>
    <col min="10505" max="10752" width="9.140625" style="1"/>
    <col min="10753" max="10753" width="5.42578125" style="1" bestFit="1" customWidth="1"/>
    <col min="10754" max="10754" width="82" style="1" bestFit="1" customWidth="1"/>
    <col min="10755" max="10755" width="13.140625" style="1" bestFit="1" customWidth="1"/>
    <col min="10756" max="10756" width="30.28515625" style="1" bestFit="1" customWidth="1"/>
    <col min="10757" max="10757" width="14" style="1" bestFit="1" customWidth="1"/>
    <col min="10758" max="10758" width="10.5703125" style="1" bestFit="1" customWidth="1"/>
    <col min="10759" max="10759" width="18.140625" style="1" bestFit="1" customWidth="1"/>
    <col min="10760" max="10760" width="9.140625" style="1" bestFit="1"/>
    <col min="10761" max="11008" width="9.140625" style="1"/>
    <col min="11009" max="11009" width="5.42578125" style="1" bestFit="1" customWidth="1"/>
    <col min="11010" max="11010" width="82" style="1" bestFit="1" customWidth="1"/>
    <col min="11011" max="11011" width="13.140625" style="1" bestFit="1" customWidth="1"/>
    <col min="11012" max="11012" width="30.28515625" style="1" bestFit="1" customWidth="1"/>
    <col min="11013" max="11013" width="14" style="1" bestFit="1" customWidth="1"/>
    <col min="11014" max="11014" width="10.5703125" style="1" bestFit="1" customWidth="1"/>
    <col min="11015" max="11015" width="18.140625" style="1" bestFit="1" customWidth="1"/>
    <col min="11016" max="11016" width="9.140625" style="1" bestFit="1"/>
    <col min="11017" max="11264" width="9.140625" style="1"/>
    <col min="11265" max="11265" width="5.42578125" style="1" bestFit="1" customWidth="1"/>
    <col min="11266" max="11266" width="82" style="1" bestFit="1" customWidth="1"/>
    <col min="11267" max="11267" width="13.140625" style="1" bestFit="1" customWidth="1"/>
    <col min="11268" max="11268" width="30.28515625" style="1" bestFit="1" customWidth="1"/>
    <col min="11269" max="11269" width="14" style="1" bestFit="1" customWidth="1"/>
    <col min="11270" max="11270" width="10.5703125" style="1" bestFit="1" customWidth="1"/>
    <col min="11271" max="11271" width="18.140625" style="1" bestFit="1" customWidth="1"/>
    <col min="11272" max="11272" width="9.140625" style="1" bestFit="1"/>
    <col min="11273" max="11520" width="9.140625" style="1"/>
    <col min="11521" max="11521" width="5.42578125" style="1" bestFit="1" customWidth="1"/>
    <col min="11522" max="11522" width="82" style="1" bestFit="1" customWidth="1"/>
    <col min="11523" max="11523" width="13.140625" style="1" bestFit="1" customWidth="1"/>
    <col min="11524" max="11524" width="30.28515625" style="1" bestFit="1" customWidth="1"/>
    <col min="11525" max="11525" width="14" style="1" bestFit="1" customWidth="1"/>
    <col min="11526" max="11526" width="10.5703125" style="1" bestFit="1" customWidth="1"/>
    <col min="11527" max="11527" width="18.140625" style="1" bestFit="1" customWidth="1"/>
    <col min="11528" max="11528" width="9.140625" style="1" bestFit="1"/>
    <col min="11529" max="11776" width="9.140625" style="1"/>
    <col min="11777" max="11777" width="5.42578125" style="1" bestFit="1" customWidth="1"/>
    <col min="11778" max="11778" width="82" style="1" bestFit="1" customWidth="1"/>
    <col min="11779" max="11779" width="13.140625" style="1" bestFit="1" customWidth="1"/>
    <col min="11780" max="11780" width="30.28515625" style="1" bestFit="1" customWidth="1"/>
    <col min="11781" max="11781" width="14" style="1" bestFit="1" customWidth="1"/>
    <col min="11782" max="11782" width="10.5703125" style="1" bestFit="1" customWidth="1"/>
    <col min="11783" max="11783" width="18.140625" style="1" bestFit="1" customWidth="1"/>
    <col min="11784" max="11784" width="9.140625" style="1" bestFit="1"/>
    <col min="11785" max="12032" width="9.140625" style="1"/>
    <col min="12033" max="12033" width="5.42578125" style="1" bestFit="1" customWidth="1"/>
    <col min="12034" max="12034" width="82" style="1" bestFit="1" customWidth="1"/>
    <col min="12035" max="12035" width="13.140625" style="1" bestFit="1" customWidth="1"/>
    <col min="12036" max="12036" width="30.28515625" style="1" bestFit="1" customWidth="1"/>
    <col min="12037" max="12037" width="14" style="1" bestFit="1" customWidth="1"/>
    <col min="12038" max="12038" width="10.5703125" style="1" bestFit="1" customWidth="1"/>
    <col min="12039" max="12039" width="18.140625" style="1" bestFit="1" customWidth="1"/>
    <col min="12040" max="12040" width="9.140625" style="1" bestFit="1"/>
    <col min="12041" max="12288" width="9.140625" style="1"/>
    <col min="12289" max="12289" width="5.42578125" style="1" bestFit="1" customWidth="1"/>
    <col min="12290" max="12290" width="82" style="1" bestFit="1" customWidth="1"/>
    <col min="12291" max="12291" width="13.140625" style="1" bestFit="1" customWidth="1"/>
    <col min="12292" max="12292" width="30.28515625" style="1" bestFit="1" customWidth="1"/>
    <col min="12293" max="12293" width="14" style="1" bestFit="1" customWidth="1"/>
    <col min="12294" max="12294" width="10.5703125" style="1" bestFit="1" customWidth="1"/>
    <col min="12295" max="12295" width="18.140625" style="1" bestFit="1" customWidth="1"/>
    <col min="12296" max="12296" width="9.140625" style="1" bestFit="1"/>
    <col min="12297" max="12544" width="9.140625" style="1"/>
    <col min="12545" max="12545" width="5.42578125" style="1" bestFit="1" customWidth="1"/>
    <col min="12546" max="12546" width="82" style="1" bestFit="1" customWidth="1"/>
    <col min="12547" max="12547" width="13.140625" style="1" bestFit="1" customWidth="1"/>
    <col min="12548" max="12548" width="30.28515625" style="1" bestFit="1" customWidth="1"/>
    <col min="12549" max="12549" width="14" style="1" bestFit="1" customWidth="1"/>
    <col min="12550" max="12550" width="10.5703125" style="1" bestFit="1" customWidth="1"/>
    <col min="12551" max="12551" width="18.140625" style="1" bestFit="1" customWidth="1"/>
    <col min="12552" max="12552" width="9.140625" style="1" bestFit="1"/>
    <col min="12553" max="12800" width="9.140625" style="1"/>
    <col min="12801" max="12801" width="5.42578125" style="1" bestFit="1" customWidth="1"/>
    <col min="12802" max="12802" width="82" style="1" bestFit="1" customWidth="1"/>
    <col min="12803" max="12803" width="13.140625" style="1" bestFit="1" customWidth="1"/>
    <col min="12804" max="12804" width="30.28515625" style="1" bestFit="1" customWidth="1"/>
    <col min="12805" max="12805" width="14" style="1" bestFit="1" customWidth="1"/>
    <col min="12806" max="12806" width="10.5703125" style="1" bestFit="1" customWidth="1"/>
    <col min="12807" max="12807" width="18.140625" style="1" bestFit="1" customWidth="1"/>
    <col min="12808" max="12808" width="9.140625" style="1" bestFit="1"/>
    <col min="12809" max="13056" width="9.140625" style="1"/>
    <col min="13057" max="13057" width="5.42578125" style="1" bestFit="1" customWidth="1"/>
    <col min="13058" max="13058" width="82" style="1" bestFit="1" customWidth="1"/>
    <col min="13059" max="13059" width="13.140625" style="1" bestFit="1" customWidth="1"/>
    <col min="13060" max="13060" width="30.28515625" style="1" bestFit="1" customWidth="1"/>
    <col min="13061" max="13061" width="14" style="1" bestFit="1" customWidth="1"/>
    <col min="13062" max="13062" width="10.5703125" style="1" bestFit="1" customWidth="1"/>
    <col min="13063" max="13063" width="18.140625" style="1" bestFit="1" customWidth="1"/>
    <col min="13064" max="13064" width="9.140625" style="1" bestFit="1"/>
    <col min="13065" max="13312" width="9.140625" style="1"/>
    <col min="13313" max="13313" width="5.42578125" style="1" bestFit="1" customWidth="1"/>
    <col min="13314" max="13314" width="82" style="1" bestFit="1" customWidth="1"/>
    <col min="13315" max="13315" width="13.140625" style="1" bestFit="1" customWidth="1"/>
    <col min="13316" max="13316" width="30.28515625" style="1" bestFit="1" customWidth="1"/>
    <col min="13317" max="13317" width="14" style="1" bestFit="1" customWidth="1"/>
    <col min="13318" max="13318" width="10.5703125" style="1" bestFit="1" customWidth="1"/>
    <col min="13319" max="13319" width="18.140625" style="1" bestFit="1" customWidth="1"/>
    <col min="13320" max="13320" width="9.140625" style="1" bestFit="1"/>
    <col min="13321" max="13568" width="9.140625" style="1"/>
    <col min="13569" max="13569" width="5.42578125" style="1" bestFit="1" customWidth="1"/>
    <col min="13570" max="13570" width="82" style="1" bestFit="1" customWidth="1"/>
    <col min="13571" max="13571" width="13.140625" style="1" bestFit="1" customWidth="1"/>
    <col min="13572" max="13572" width="30.28515625" style="1" bestFit="1" customWidth="1"/>
    <col min="13573" max="13573" width="14" style="1" bestFit="1" customWidth="1"/>
    <col min="13574" max="13574" width="10.5703125" style="1" bestFit="1" customWidth="1"/>
    <col min="13575" max="13575" width="18.140625" style="1" bestFit="1" customWidth="1"/>
    <col min="13576" max="13576" width="9.140625" style="1" bestFit="1"/>
    <col min="13577" max="13824" width="9.140625" style="1"/>
    <col min="13825" max="13825" width="5.42578125" style="1" bestFit="1" customWidth="1"/>
    <col min="13826" max="13826" width="82" style="1" bestFit="1" customWidth="1"/>
    <col min="13827" max="13827" width="13.140625" style="1" bestFit="1" customWidth="1"/>
    <col min="13828" max="13828" width="30.28515625" style="1" bestFit="1" customWidth="1"/>
    <col min="13829" max="13829" width="14" style="1" bestFit="1" customWidth="1"/>
    <col min="13830" max="13830" width="10.5703125" style="1" bestFit="1" customWidth="1"/>
    <col min="13831" max="13831" width="18.140625" style="1" bestFit="1" customWidth="1"/>
    <col min="13832" max="13832" width="9.140625" style="1" bestFit="1"/>
    <col min="13833" max="14080" width="9.140625" style="1"/>
    <col min="14081" max="14081" width="5.42578125" style="1" bestFit="1" customWidth="1"/>
    <col min="14082" max="14082" width="82" style="1" bestFit="1" customWidth="1"/>
    <col min="14083" max="14083" width="13.140625" style="1" bestFit="1" customWidth="1"/>
    <col min="14084" max="14084" width="30.28515625" style="1" bestFit="1" customWidth="1"/>
    <col min="14085" max="14085" width="14" style="1" bestFit="1" customWidth="1"/>
    <col min="14086" max="14086" width="10.5703125" style="1" bestFit="1" customWidth="1"/>
    <col min="14087" max="14087" width="18.140625" style="1" bestFit="1" customWidth="1"/>
    <col min="14088" max="14088" width="9.140625" style="1" bestFit="1"/>
    <col min="14089" max="14336" width="9.140625" style="1"/>
    <col min="14337" max="14337" width="5.42578125" style="1" bestFit="1" customWidth="1"/>
    <col min="14338" max="14338" width="82" style="1" bestFit="1" customWidth="1"/>
    <col min="14339" max="14339" width="13.140625" style="1" bestFit="1" customWidth="1"/>
    <col min="14340" max="14340" width="30.28515625" style="1" bestFit="1" customWidth="1"/>
    <col min="14341" max="14341" width="14" style="1" bestFit="1" customWidth="1"/>
    <col min="14342" max="14342" width="10.5703125" style="1" bestFit="1" customWidth="1"/>
    <col min="14343" max="14343" width="18.140625" style="1" bestFit="1" customWidth="1"/>
    <col min="14344" max="14344" width="9.140625" style="1" bestFit="1"/>
    <col min="14345" max="14592" width="9.140625" style="1"/>
    <col min="14593" max="14593" width="5.42578125" style="1" bestFit="1" customWidth="1"/>
    <col min="14594" max="14594" width="82" style="1" bestFit="1" customWidth="1"/>
    <col min="14595" max="14595" width="13.140625" style="1" bestFit="1" customWidth="1"/>
    <col min="14596" max="14596" width="30.28515625" style="1" bestFit="1" customWidth="1"/>
    <col min="14597" max="14597" width="14" style="1" bestFit="1" customWidth="1"/>
    <col min="14598" max="14598" width="10.5703125" style="1" bestFit="1" customWidth="1"/>
    <col min="14599" max="14599" width="18.140625" style="1" bestFit="1" customWidth="1"/>
    <col min="14600" max="14600" width="9.140625" style="1" bestFit="1"/>
    <col min="14601" max="14848" width="9.140625" style="1"/>
    <col min="14849" max="14849" width="5.42578125" style="1" bestFit="1" customWidth="1"/>
    <col min="14850" max="14850" width="82" style="1" bestFit="1" customWidth="1"/>
    <col min="14851" max="14851" width="13.140625" style="1" bestFit="1" customWidth="1"/>
    <col min="14852" max="14852" width="30.28515625" style="1" bestFit="1" customWidth="1"/>
    <col min="14853" max="14853" width="14" style="1" bestFit="1" customWidth="1"/>
    <col min="14854" max="14854" width="10.5703125" style="1" bestFit="1" customWidth="1"/>
    <col min="14855" max="14855" width="18.140625" style="1" bestFit="1" customWidth="1"/>
    <col min="14856" max="14856" width="9.140625" style="1" bestFit="1"/>
    <col min="14857" max="15104" width="9.140625" style="1"/>
    <col min="15105" max="15105" width="5.42578125" style="1" bestFit="1" customWidth="1"/>
    <col min="15106" max="15106" width="82" style="1" bestFit="1" customWidth="1"/>
    <col min="15107" max="15107" width="13.140625" style="1" bestFit="1" customWidth="1"/>
    <col min="15108" max="15108" width="30.28515625" style="1" bestFit="1" customWidth="1"/>
    <col min="15109" max="15109" width="14" style="1" bestFit="1" customWidth="1"/>
    <col min="15110" max="15110" width="10.5703125" style="1" bestFit="1" customWidth="1"/>
    <col min="15111" max="15111" width="18.140625" style="1" bestFit="1" customWidth="1"/>
    <col min="15112" max="15112" width="9.140625" style="1" bestFit="1"/>
    <col min="15113" max="15360" width="9.140625" style="1"/>
    <col min="15361" max="15361" width="5.42578125" style="1" bestFit="1" customWidth="1"/>
    <col min="15362" max="15362" width="82" style="1" bestFit="1" customWidth="1"/>
    <col min="15363" max="15363" width="13.140625" style="1" bestFit="1" customWidth="1"/>
    <col min="15364" max="15364" width="30.28515625" style="1" bestFit="1" customWidth="1"/>
    <col min="15365" max="15365" width="14" style="1" bestFit="1" customWidth="1"/>
    <col min="15366" max="15366" width="10.5703125" style="1" bestFit="1" customWidth="1"/>
    <col min="15367" max="15367" width="18.140625" style="1" bestFit="1" customWidth="1"/>
    <col min="15368" max="15368" width="9.140625" style="1" bestFit="1"/>
    <col min="15369" max="15616" width="9.140625" style="1"/>
    <col min="15617" max="15617" width="5.42578125" style="1" bestFit="1" customWidth="1"/>
    <col min="15618" max="15618" width="82" style="1" bestFit="1" customWidth="1"/>
    <col min="15619" max="15619" width="13.140625" style="1" bestFit="1" customWidth="1"/>
    <col min="15620" max="15620" width="30.28515625" style="1" bestFit="1" customWidth="1"/>
    <col min="15621" max="15621" width="14" style="1" bestFit="1" customWidth="1"/>
    <col min="15622" max="15622" width="10.5703125" style="1" bestFit="1" customWidth="1"/>
    <col min="15623" max="15623" width="18.140625" style="1" bestFit="1" customWidth="1"/>
    <col min="15624" max="15624" width="9.140625" style="1" bestFit="1"/>
    <col min="15625" max="15872" width="9.140625" style="1"/>
    <col min="15873" max="15873" width="5.42578125" style="1" bestFit="1" customWidth="1"/>
    <col min="15874" max="15874" width="82" style="1" bestFit="1" customWidth="1"/>
    <col min="15875" max="15875" width="13.140625" style="1" bestFit="1" customWidth="1"/>
    <col min="15876" max="15876" width="30.28515625" style="1" bestFit="1" customWidth="1"/>
    <col min="15877" max="15877" width="14" style="1" bestFit="1" customWidth="1"/>
    <col min="15878" max="15878" width="10.5703125" style="1" bestFit="1" customWidth="1"/>
    <col min="15879" max="15879" width="18.140625" style="1" bestFit="1" customWidth="1"/>
    <col min="15880" max="15880" width="9.140625" style="1" bestFit="1"/>
    <col min="15881" max="16128" width="9.140625" style="1"/>
    <col min="16129" max="16129" width="5.42578125" style="1" bestFit="1" customWidth="1"/>
    <col min="16130" max="16130" width="82" style="1" bestFit="1" customWidth="1"/>
    <col min="16131" max="16131" width="13.140625" style="1" bestFit="1" customWidth="1"/>
    <col min="16132" max="16132" width="30.28515625" style="1" bestFit="1" customWidth="1"/>
    <col min="16133" max="16133" width="14" style="1" bestFit="1" customWidth="1"/>
    <col min="16134" max="16134" width="10.5703125" style="1" bestFit="1" customWidth="1"/>
    <col min="16135" max="16135" width="18.140625" style="1" bestFit="1" customWidth="1"/>
    <col min="16136" max="16136" width="9.140625" style="1" bestFit="1"/>
    <col min="16137" max="16384" width="9.140625" style="1"/>
  </cols>
  <sheetData>
    <row r="1" spans="1:9">
      <c r="A1" s="3" t="s">
        <v>0</v>
      </c>
      <c r="B1" s="390" t="s">
        <v>89</v>
      </c>
      <c r="C1" s="390"/>
      <c r="D1" s="390"/>
      <c r="E1" s="390"/>
    </row>
    <row r="2" spans="1:9" ht="13.5" thickBot="1"/>
    <row r="3" spans="1:9" s="16" customFormat="1" ht="15">
      <c r="B3" s="87" t="s">
        <v>2731</v>
      </c>
      <c r="C3" s="421"/>
      <c r="D3" s="394"/>
      <c r="F3" s="17"/>
      <c r="G3" s="17"/>
      <c r="H3" s="17"/>
    </row>
    <row r="4" spans="1:9" s="16" customFormat="1" ht="30">
      <c r="B4" s="90" t="s">
        <v>1082</v>
      </c>
      <c r="C4" s="422"/>
      <c r="D4" s="395"/>
      <c r="F4" s="17"/>
      <c r="G4" s="17"/>
      <c r="H4" s="17"/>
    </row>
    <row r="5" spans="1:9" s="16" customFormat="1" ht="15">
      <c r="B5" s="90" t="s">
        <v>1081</v>
      </c>
      <c r="C5" s="422"/>
      <c r="D5" s="395"/>
      <c r="F5" s="17"/>
      <c r="G5" s="17"/>
      <c r="H5" s="17"/>
    </row>
    <row r="6" spans="1:9" s="16" customFormat="1" ht="45.75" thickBot="1">
      <c r="B6" s="91" t="s">
        <v>2732</v>
      </c>
      <c r="C6" s="423"/>
      <c r="D6" s="396"/>
      <c r="F6" s="17"/>
      <c r="G6" s="17"/>
      <c r="H6" s="17"/>
    </row>
    <row r="7" spans="1:9" s="16" customFormat="1">
      <c r="C7" s="19" t="s">
        <v>1079</v>
      </c>
      <c r="D7" s="19" t="s">
        <v>1078</v>
      </c>
      <c r="F7" s="17"/>
      <c r="G7" s="17"/>
      <c r="H7" s="17"/>
    </row>
    <row r="10" spans="1:9">
      <c r="B10" s="1" t="s">
        <v>101</v>
      </c>
    </row>
    <row r="12" spans="1:9">
      <c r="B12" s="6" t="s">
        <v>102</v>
      </c>
      <c r="C12" s="7" t="s">
        <v>103</v>
      </c>
      <c r="D12" s="6" t="s">
        <v>135</v>
      </c>
      <c r="E12" s="6" t="s">
        <v>105</v>
      </c>
      <c r="F12" s="8" t="s">
        <v>106</v>
      </c>
      <c r="G12" s="8" t="s">
        <v>107</v>
      </c>
      <c r="H12" s="8" t="s">
        <v>108</v>
      </c>
      <c r="I12" s="2" t="s">
        <v>136</v>
      </c>
    </row>
    <row r="13" spans="1:9">
      <c r="B13" s="2" t="s">
        <v>137</v>
      </c>
      <c r="C13" s="14"/>
    </row>
    <row r="14" spans="1:9">
      <c r="B14" s="2" t="s">
        <v>110</v>
      </c>
      <c r="C14" s="14"/>
    </row>
    <row r="15" spans="1:9">
      <c r="B15" s="1" t="s">
        <v>1077</v>
      </c>
      <c r="C15" s="14" t="s">
        <v>138</v>
      </c>
      <c r="D15" s="1" t="s">
        <v>139</v>
      </c>
      <c r="E15" s="1" t="s">
        <v>140</v>
      </c>
      <c r="F15" s="4">
        <v>1324000</v>
      </c>
      <c r="G15" s="4">
        <v>12616.4</v>
      </c>
      <c r="H15" s="4">
        <v>7.61</v>
      </c>
    </row>
    <row r="16" spans="1:9">
      <c r="B16" s="1" t="s">
        <v>1076</v>
      </c>
      <c r="C16" s="14" t="s">
        <v>138</v>
      </c>
      <c r="D16" s="1" t="s">
        <v>139</v>
      </c>
      <c r="E16" s="1" t="s">
        <v>141</v>
      </c>
      <c r="F16" s="4">
        <v>725500</v>
      </c>
      <c r="G16" s="4">
        <v>11669.3</v>
      </c>
      <c r="H16" s="4">
        <v>7.04</v>
      </c>
    </row>
    <row r="17" spans="2:8">
      <c r="B17" s="1" t="s">
        <v>1075</v>
      </c>
      <c r="C17" s="14" t="s">
        <v>138</v>
      </c>
      <c r="D17" s="1" t="s">
        <v>142</v>
      </c>
      <c r="E17" s="1" t="s">
        <v>143</v>
      </c>
      <c r="F17" s="4">
        <v>291000</v>
      </c>
      <c r="G17" s="4">
        <v>7948.23</v>
      </c>
      <c r="H17" s="4">
        <v>4.79</v>
      </c>
    </row>
    <row r="18" spans="2:8">
      <c r="B18" s="1" t="s">
        <v>1074</v>
      </c>
      <c r="C18" s="14" t="s">
        <v>138</v>
      </c>
      <c r="D18" s="1" t="s">
        <v>147</v>
      </c>
      <c r="E18" s="1" t="s">
        <v>148</v>
      </c>
      <c r="F18" s="4">
        <v>1786000</v>
      </c>
      <c r="G18" s="4">
        <v>6072.4</v>
      </c>
      <c r="H18" s="4">
        <v>3.66</v>
      </c>
    </row>
    <row r="19" spans="2:8">
      <c r="B19" s="1" t="s">
        <v>1073</v>
      </c>
      <c r="C19" s="14" t="s">
        <v>138</v>
      </c>
      <c r="D19" s="1" t="s">
        <v>154</v>
      </c>
      <c r="E19" s="1" t="s">
        <v>309</v>
      </c>
      <c r="F19" s="4">
        <v>580000</v>
      </c>
      <c r="G19" s="4">
        <v>4780.6499999999996</v>
      </c>
      <c r="H19" s="4">
        <v>2.88</v>
      </c>
    </row>
    <row r="20" spans="2:8">
      <c r="B20" s="1" t="s">
        <v>1071</v>
      </c>
      <c r="C20" s="14" t="s">
        <v>138</v>
      </c>
      <c r="D20" s="1" t="s">
        <v>165</v>
      </c>
      <c r="E20" s="1" t="s">
        <v>237</v>
      </c>
      <c r="F20" s="4">
        <v>338300</v>
      </c>
      <c r="G20" s="4">
        <v>3583.78</v>
      </c>
      <c r="H20" s="4">
        <v>2.16</v>
      </c>
    </row>
    <row r="21" spans="2:8">
      <c r="B21" s="1" t="s">
        <v>1072</v>
      </c>
      <c r="C21" s="14" t="s">
        <v>138</v>
      </c>
      <c r="D21" s="1" t="s">
        <v>139</v>
      </c>
      <c r="E21" s="1" t="s">
        <v>152</v>
      </c>
      <c r="F21" s="4">
        <v>391000</v>
      </c>
      <c r="G21" s="4">
        <v>3523.89</v>
      </c>
      <c r="H21" s="4">
        <v>2.13</v>
      </c>
    </row>
    <row r="22" spans="2:8">
      <c r="B22" s="1" t="s">
        <v>1051</v>
      </c>
      <c r="C22" s="14" t="s">
        <v>138</v>
      </c>
      <c r="D22" s="1" t="s">
        <v>150</v>
      </c>
      <c r="E22" s="1" t="s">
        <v>195</v>
      </c>
      <c r="F22" s="4">
        <v>413000</v>
      </c>
      <c r="G22" s="4">
        <v>3434.71</v>
      </c>
      <c r="H22" s="4">
        <v>2.0699999999999998</v>
      </c>
    </row>
    <row r="23" spans="2:8">
      <c r="B23" s="1" t="s">
        <v>1070</v>
      </c>
      <c r="C23" s="14" t="s">
        <v>138</v>
      </c>
      <c r="D23" s="1" t="s">
        <v>214</v>
      </c>
      <c r="E23" s="1" t="s">
        <v>312</v>
      </c>
      <c r="F23" s="4">
        <v>625000</v>
      </c>
      <c r="G23" s="4">
        <v>3417.81</v>
      </c>
      <c r="H23" s="4">
        <v>2.06</v>
      </c>
    </row>
    <row r="24" spans="2:8">
      <c r="B24" s="1" t="s">
        <v>1066</v>
      </c>
      <c r="C24" s="14" t="s">
        <v>138</v>
      </c>
      <c r="D24" s="1" t="s">
        <v>180</v>
      </c>
      <c r="E24" s="1" t="s">
        <v>311</v>
      </c>
      <c r="F24" s="4">
        <v>3210600</v>
      </c>
      <c r="G24" s="4">
        <v>3374.34</v>
      </c>
      <c r="H24" s="4">
        <v>2.0299999999999998</v>
      </c>
    </row>
    <row r="25" spans="2:8">
      <c r="B25" s="1" t="s">
        <v>1068</v>
      </c>
      <c r="C25" s="14" t="s">
        <v>138</v>
      </c>
      <c r="D25" s="1" t="s">
        <v>172</v>
      </c>
      <c r="E25" s="1" t="s">
        <v>310</v>
      </c>
      <c r="F25" s="4">
        <v>590000</v>
      </c>
      <c r="G25" s="4">
        <v>3367.43</v>
      </c>
      <c r="H25" s="4">
        <v>2.0299999999999998</v>
      </c>
    </row>
    <row r="26" spans="2:8">
      <c r="B26" s="1" t="s">
        <v>1069</v>
      </c>
      <c r="C26" s="14" t="s">
        <v>138</v>
      </c>
      <c r="D26" s="1" t="s">
        <v>150</v>
      </c>
      <c r="E26" s="1" t="s">
        <v>263</v>
      </c>
      <c r="F26" s="4">
        <v>58800</v>
      </c>
      <c r="G26" s="4">
        <v>3147.62</v>
      </c>
      <c r="H26" s="4">
        <v>1.9</v>
      </c>
    </row>
    <row r="27" spans="2:8">
      <c r="B27" s="1" t="s">
        <v>1065</v>
      </c>
      <c r="C27" s="14" t="s">
        <v>138</v>
      </c>
      <c r="D27" s="1" t="s">
        <v>144</v>
      </c>
      <c r="E27" s="1" t="s">
        <v>146</v>
      </c>
      <c r="F27" s="4">
        <v>88000</v>
      </c>
      <c r="G27" s="4">
        <v>2983.9</v>
      </c>
      <c r="H27" s="4">
        <v>1.8</v>
      </c>
    </row>
    <row r="28" spans="2:8">
      <c r="B28" s="1" t="s">
        <v>1047</v>
      </c>
      <c r="C28" s="14" t="s">
        <v>138</v>
      </c>
      <c r="D28" s="1" t="s">
        <v>196</v>
      </c>
      <c r="E28" s="1" t="s">
        <v>200</v>
      </c>
      <c r="F28" s="4">
        <v>505000</v>
      </c>
      <c r="G28" s="4">
        <v>2982.53</v>
      </c>
      <c r="H28" s="4">
        <v>1.8</v>
      </c>
    </row>
    <row r="29" spans="2:8">
      <c r="B29" s="1" t="s">
        <v>1058</v>
      </c>
      <c r="C29" s="14" t="s">
        <v>138</v>
      </c>
      <c r="D29" s="1" t="s">
        <v>270</v>
      </c>
      <c r="E29" s="1" t="s">
        <v>313</v>
      </c>
      <c r="F29" s="4">
        <v>1095000</v>
      </c>
      <c r="G29" s="4">
        <v>2897.37</v>
      </c>
      <c r="H29" s="4">
        <v>1.75</v>
      </c>
    </row>
    <row r="30" spans="2:8">
      <c r="B30" s="1" t="s">
        <v>1062</v>
      </c>
      <c r="C30" s="14" t="s">
        <v>138</v>
      </c>
      <c r="D30" s="1" t="s">
        <v>163</v>
      </c>
      <c r="E30" s="1" t="s">
        <v>314</v>
      </c>
      <c r="F30" s="4">
        <v>248978</v>
      </c>
      <c r="G30" s="4">
        <v>2789.67</v>
      </c>
      <c r="H30" s="4">
        <v>1.68</v>
      </c>
    </row>
    <row r="31" spans="2:8">
      <c r="B31" s="1" t="s">
        <v>1061</v>
      </c>
      <c r="C31" s="14" t="s">
        <v>138</v>
      </c>
      <c r="D31" s="1" t="s">
        <v>206</v>
      </c>
      <c r="E31" s="1" t="s">
        <v>207</v>
      </c>
      <c r="F31" s="4">
        <v>80000</v>
      </c>
      <c r="G31" s="4">
        <v>2787.6</v>
      </c>
      <c r="H31" s="4">
        <v>1.68</v>
      </c>
    </row>
    <row r="32" spans="2:8">
      <c r="B32" s="1" t="s">
        <v>1067</v>
      </c>
      <c r="C32" s="14" t="s">
        <v>138</v>
      </c>
      <c r="D32" s="1" t="s">
        <v>163</v>
      </c>
      <c r="E32" s="1" t="s">
        <v>315</v>
      </c>
      <c r="F32" s="4">
        <v>101400</v>
      </c>
      <c r="G32" s="4">
        <v>2600.91</v>
      </c>
      <c r="H32" s="4">
        <v>1.57</v>
      </c>
    </row>
    <row r="33" spans="2:8">
      <c r="B33" s="1" t="s">
        <v>1057</v>
      </c>
      <c r="C33" s="14" t="s">
        <v>138</v>
      </c>
      <c r="D33" s="1" t="s">
        <v>150</v>
      </c>
      <c r="E33" s="1" t="s">
        <v>291</v>
      </c>
      <c r="F33" s="4">
        <v>80000</v>
      </c>
      <c r="G33" s="4">
        <v>2540.12</v>
      </c>
      <c r="H33" s="4">
        <v>1.53</v>
      </c>
    </row>
    <row r="34" spans="2:8">
      <c r="B34" s="1" t="s">
        <v>1059</v>
      </c>
      <c r="C34" s="14" t="s">
        <v>138</v>
      </c>
      <c r="D34" s="1" t="s">
        <v>150</v>
      </c>
      <c r="E34" s="1" t="s">
        <v>316</v>
      </c>
      <c r="F34" s="4">
        <v>201000</v>
      </c>
      <c r="G34" s="4">
        <v>2519.64</v>
      </c>
      <c r="H34" s="4">
        <v>1.52</v>
      </c>
    </row>
    <row r="35" spans="2:8">
      <c r="B35" s="1" t="s">
        <v>1054</v>
      </c>
      <c r="C35" s="14" t="s">
        <v>138</v>
      </c>
      <c r="D35" s="1" t="s">
        <v>144</v>
      </c>
      <c r="E35" s="1" t="s">
        <v>294</v>
      </c>
      <c r="F35" s="4">
        <v>213000</v>
      </c>
      <c r="G35" s="4">
        <v>2387.3000000000002</v>
      </c>
      <c r="H35" s="4">
        <v>1.44</v>
      </c>
    </row>
    <row r="36" spans="2:8">
      <c r="B36" s="1" t="s">
        <v>1052</v>
      </c>
      <c r="C36" s="14" t="s">
        <v>138</v>
      </c>
      <c r="D36" s="1" t="s">
        <v>139</v>
      </c>
      <c r="E36" s="1" t="s">
        <v>149</v>
      </c>
      <c r="F36" s="4">
        <v>121000</v>
      </c>
      <c r="G36" s="4">
        <v>2355.9299999999998</v>
      </c>
      <c r="H36" s="4">
        <v>1.42</v>
      </c>
    </row>
    <row r="37" spans="2:8">
      <c r="B37" s="1" t="s">
        <v>1055</v>
      </c>
      <c r="C37" s="14" t="s">
        <v>138</v>
      </c>
      <c r="D37" s="1" t="s">
        <v>165</v>
      </c>
      <c r="E37" s="1" t="s">
        <v>166</v>
      </c>
      <c r="F37" s="4">
        <v>251781</v>
      </c>
      <c r="G37" s="4">
        <v>2347.35</v>
      </c>
      <c r="H37" s="4">
        <v>1.42</v>
      </c>
    </row>
    <row r="38" spans="2:8">
      <c r="B38" s="1" t="s">
        <v>1053</v>
      </c>
      <c r="C38" s="14" t="s">
        <v>138</v>
      </c>
      <c r="D38" s="1" t="s">
        <v>204</v>
      </c>
      <c r="E38" s="1" t="s">
        <v>205</v>
      </c>
      <c r="F38" s="4">
        <v>9500</v>
      </c>
      <c r="G38" s="4">
        <v>2218.58</v>
      </c>
      <c r="H38" s="4">
        <v>1.34</v>
      </c>
    </row>
    <row r="39" spans="2:8">
      <c r="B39" s="1" t="s">
        <v>1046</v>
      </c>
      <c r="C39" s="14" t="s">
        <v>138</v>
      </c>
      <c r="D39" s="1" t="s">
        <v>172</v>
      </c>
      <c r="E39" s="1" t="s">
        <v>173</v>
      </c>
      <c r="F39" s="4">
        <v>85000</v>
      </c>
      <c r="G39" s="4">
        <v>2178.7600000000002</v>
      </c>
      <c r="H39" s="4">
        <v>1.31</v>
      </c>
    </row>
    <row r="40" spans="2:8">
      <c r="B40" s="1" t="s">
        <v>1064</v>
      </c>
      <c r="C40" s="14" t="s">
        <v>138</v>
      </c>
      <c r="D40" s="1" t="s">
        <v>182</v>
      </c>
      <c r="E40" s="1" t="s">
        <v>183</v>
      </c>
      <c r="F40" s="4">
        <v>263456</v>
      </c>
      <c r="G40" s="4">
        <v>2155.1999999999998</v>
      </c>
      <c r="H40" s="4">
        <v>1.3</v>
      </c>
    </row>
    <row r="41" spans="2:8">
      <c r="B41" s="1" t="s">
        <v>1060</v>
      </c>
      <c r="C41" s="14" t="s">
        <v>138</v>
      </c>
      <c r="D41" s="1" t="s">
        <v>150</v>
      </c>
      <c r="E41" s="1" t="s">
        <v>151</v>
      </c>
      <c r="F41" s="4">
        <v>79500</v>
      </c>
      <c r="G41" s="4">
        <v>2109.14</v>
      </c>
      <c r="H41" s="4">
        <v>1.27</v>
      </c>
    </row>
    <row r="42" spans="2:8">
      <c r="B42" s="1" t="s">
        <v>1049</v>
      </c>
      <c r="C42" s="14" t="s">
        <v>138</v>
      </c>
      <c r="D42" s="1" t="s">
        <v>196</v>
      </c>
      <c r="E42" s="1" t="s">
        <v>317</v>
      </c>
      <c r="F42" s="4">
        <v>161000</v>
      </c>
      <c r="G42" s="4">
        <v>2065.4699999999998</v>
      </c>
      <c r="H42" s="4">
        <v>1.25</v>
      </c>
    </row>
    <row r="43" spans="2:8">
      <c r="B43" s="1" t="s">
        <v>1048</v>
      </c>
      <c r="C43" s="14" t="s">
        <v>138</v>
      </c>
      <c r="D43" s="1" t="s">
        <v>150</v>
      </c>
      <c r="E43" s="1" t="s">
        <v>318</v>
      </c>
      <c r="F43" s="4">
        <v>165000</v>
      </c>
      <c r="G43" s="4">
        <v>1899.65</v>
      </c>
      <c r="H43" s="4">
        <v>1.1499999999999999</v>
      </c>
    </row>
    <row r="44" spans="2:8">
      <c r="B44" s="1" t="s">
        <v>1036</v>
      </c>
      <c r="C44" s="14" t="s">
        <v>138</v>
      </c>
      <c r="D44" s="1" t="s">
        <v>163</v>
      </c>
      <c r="E44" s="1" t="s">
        <v>229</v>
      </c>
      <c r="F44" s="4">
        <v>305000</v>
      </c>
      <c r="G44" s="4">
        <v>1873.16</v>
      </c>
      <c r="H44" s="4">
        <v>1.1299999999999999</v>
      </c>
    </row>
    <row r="45" spans="2:8">
      <c r="B45" s="1" t="s">
        <v>1045</v>
      </c>
      <c r="C45" s="14" t="s">
        <v>138</v>
      </c>
      <c r="D45" s="1" t="s">
        <v>185</v>
      </c>
      <c r="E45" s="1" t="s">
        <v>319</v>
      </c>
      <c r="F45" s="4">
        <v>80000</v>
      </c>
      <c r="G45" s="4">
        <v>1749.68</v>
      </c>
      <c r="H45" s="4">
        <v>1.06</v>
      </c>
    </row>
    <row r="46" spans="2:8">
      <c r="B46" s="1" t="s">
        <v>2219</v>
      </c>
      <c r="C46" s="14" t="s">
        <v>138</v>
      </c>
      <c r="D46" s="1" t="s">
        <v>187</v>
      </c>
      <c r="E46" s="1" t="s">
        <v>321</v>
      </c>
      <c r="F46" s="4">
        <v>43262</v>
      </c>
      <c r="G46" s="4">
        <v>1727.71</v>
      </c>
      <c r="H46" s="4">
        <v>1.04</v>
      </c>
    </row>
    <row r="47" spans="2:8">
      <c r="B47" s="1" t="s">
        <v>1063</v>
      </c>
      <c r="C47" s="14" t="s">
        <v>138</v>
      </c>
      <c r="D47" s="1" t="s">
        <v>214</v>
      </c>
      <c r="E47" s="1" t="s">
        <v>215</v>
      </c>
      <c r="F47" s="4">
        <v>232664</v>
      </c>
      <c r="G47" s="4">
        <v>1686.58</v>
      </c>
      <c r="H47" s="4">
        <v>1.02</v>
      </c>
    </row>
    <row r="48" spans="2:8">
      <c r="B48" s="1" t="s">
        <v>1041</v>
      </c>
      <c r="C48" s="14" t="s">
        <v>138</v>
      </c>
      <c r="D48" s="1" t="s">
        <v>250</v>
      </c>
      <c r="E48" s="1" t="s">
        <v>320</v>
      </c>
      <c r="F48" s="4">
        <v>179500</v>
      </c>
      <c r="G48" s="4">
        <v>1658.4</v>
      </c>
      <c r="H48" s="4">
        <v>1</v>
      </c>
    </row>
    <row r="49" spans="2:8">
      <c r="B49" s="1" t="s">
        <v>1037</v>
      </c>
      <c r="C49" s="14" t="s">
        <v>138</v>
      </c>
      <c r="D49" s="1" t="s">
        <v>185</v>
      </c>
      <c r="E49" s="1" t="s">
        <v>186</v>
      </c>
      <c r="F49" s="4">
        <v>201752</v>
      </c>
      <c r="G49" s="4">
        <v>1575.99</v>
      </c>
      <c r="H49" s="4">
        <v>0.95</v>
      </c>
    </row>
    <row r="50" spans="2:8">
      <c r="B50" s="1" t="s">
        <v>2176</v>
      </c>
      <c r="C50" s="14" t="s">
        <v>138</v>
      </c>
      <c r="D50" s="1" t="s">
        <v>139</v>
      </c>
      <c r="E50" s="1" t="s">
        <v>322</v>
      </c>
      <c r="F50" s="4">
        <v>1022000</v>
      </c>
      <c r="G50" s="4">
        <v>1567.75</v>
      </c>
      <c r="H50" s="4">
        <v>0.95</v>
      </c>
    </row>
    <row r="51" spans="2:8">
      <c r="B51" s="1" t="s">
        <v>1044</v>
      </c>
      <c r="C51" s="14" t="s">
        <v>138</v>
      </c>
      <c r="D51" s="1" t="s">
        <v>156</v>
      </c>
      <c r="E51" s="1" t="s">
        <v>264</v>
      </c>
      <c r="F51" s="4">
        <v>51250</v>
      </c>
      <c r="G51" s="4">
        <v>1559.69</v>
      </c>
      <c r="H51" s="4">
        <v>0.94</v>
      </c>
    </row>
    <row r="52" spans="2:8">
      <c r="B52" s="1" t="s">
        <v>2503</v>
      </c>
      <c r="C52" s="14" t="s">
        <v>138</v>
      </c>
      <c r="D52" s="1" t="s">
        <v>176</v>
      </c>
      <c r="E52" s="1" t="s">
        <v>323</v>
      </c>
      <c r="F52" s="4">
        <v>38000</v>
      </c>
      <c r="G52" s="4">
        <v>1473.55</v>
      </c>
      <c r="H52" s="4">
        <v>0.89</v>
      </c>
    </row>
    <row r="53" spans="2:8">
      <c r="B53" s="1" t="s">
        <v>1050</v>
      </c>
      <c r="C53" s="14" t="s">
        <v>138</v>
      </c>
      <c r="D53" s="1" t="s">
        <v>163</v>
      </c>
      <c r="E53" s="1" t="s">
        <v>324</v>
      </c>
      <c r="F53" s="4">
        <v>78000</v>
      </c>
      <c r="G53" s="4">
        <v>1470.03</v>
      </c>
      <c r="H53" s="4">
        <v>0.89</v>
      </c>
    </row>
    <row r="54" spans="2:8">
      <c r="B54" s="1" t="s">
        <v>1043</v>
      </c>
      <c r="C54" s="14" t="s">
        <v>138</v>
      </c>
      <c r="D54" s="1" t="s">
        <v>187</v>
      </c>
      <c r="E54" s="1" t="s">
        <v>325</v>
      </c>
      <c r="F54" s="4">
        <v>232557</v>
      </c>
      <c r="G54" s="4">
        <v>1428.83</v>
      </c>
      <c r="H54" s="4">
        <v>0.86</v>
      </c>
    </row>
    <row r="55" spans="2:8">
      <c r="B55" s="1" t="s">
        <v>2143</v>
      </c>
      <c r="C55" s="14" t="s">
        <v>138</v>
      </c>
      <c r="D55" s="1" t="s">
        <v>196</v>
      </c>
      <c r="E55" s="1" t="s">
        <v>327</v>
      </c>
      <c r="F55" s="4">
        <v>297000</v>
      </c>
      <c r="G55" s="4">
        <v>1414.31</v>
      </c>
      <c r="H55" s="4">
        <v>0.85</v>
      </c>
    </row>
    <row r="56" spans="2:8">
      <c r="B56" s="1" t="s">
        <v>1039</v>
      </c>
      <c r="C56" s="14" t="s">
        <v>138</v>
      </c>
      <c r="D56" s="1" t="s">
        <v>139</v>
      </c>
      <c r="E56" s="1" t="s">
        <v>301</v>
      </c>
      <c r="F56" s="4">
        <v>120000</v>
      </c>
      <c r="G56" s="4">
        <v>1401.36</v>
      </c>
      <c r="H56" s="4">
        <v>0.85</v>
      </c>
    </row>
    <row r="57" spans="2:8">
      <c r="B57" s="1" t="s">
        <v>1042</v>
      </c>
      <c r="C57" s="14" t="s">
        <v>138</v>
      </c>
      <c r="D57" s="1" t="s">
        <v>274</v>
      </c>
      <c r="E57" s="1" t="s">
        <v>300</v>
      </c>
      <c r="F57" s="4">
        <v>620000</v>
      </c>
      <c r="G57" s="4">
        <v>1388.8</v>
      </c>
      <c r="H57" s="4">
        <v>0.84</v>
      </c>
    </row>
    <row r="58" spans="2:8">
      <c r="B58" s="1" t="s">
        <v>2239</v>
      </c>
      <c r="C58" s="14" t="s">
        <v>138</v>
      </c>
      <c r="D58" s="1" t="s">
        <v>150</v>
      </c>
      <c r="E58" s="1" t="s">
        <v>326</v>
      </c>
      <c r="F58" s="4">
        <v>32000</v>
      </c>
      <c r="G58" s="4">
        <v>1360.61</v>
      </c>
      <c r="H58" s="4">
        <v>0.82</v>
      </c>
    </row>
    <row r="59" spans="2:8">
      <c r="B59" s="1" t="s">
        <v>1056</v>
      </c>
      <c r="C59" s="14" t="s">
        <v>138</v>
      </c>
      <c r="D59" s="1" t="s">
        <v>187</v>
      </c>
      <c r="E59" s="1" t="s">
        <v>188</v>
      </c>
      <c r="F59" s="4">
        <v>33000</v>
      </c>
      <c r="G59" s="4">
        <v>1328.42</v>
      </c>
      <c r="H59" s="4">
        <v>0.8</v>
      </c>
    </row>
    <row r="60" spans="2:8">
      <c r="B60" s="1" t="s">
        <v>1040</v>
      </c>
      <c r="C60" s="14" t="s">
        <v>138</v>
      </c>
      <c r="D60" s="1" t="s">
        <v>174</v>
      </c>
      <c r="E60" s="1" t="s">
        <v>329</v>
      </c>
      <c r="F60" s="4">
        <v>31000</v>
      </c>
      <c r="G60" s="4">
        <v>1290.8399999999999</v>
      </c>
      <c r="H60" s="4">
        <v>0.78</v>
      </c>
    </row>
    <row r="61" spans="2:8">
      <c r="B61" s="1" t="s">
        <v>2462</v>
      </c>
      <c r="C61" s="14" t="s">
        <v>138</v>
      </c>
      <c r="D61" s="1" t="s">
        <v>163</v>
      </c>
      <c r="E61" s="1" t="s">
        <v>235</v>
      </c>
      <c r="F61" s="4">
        <v>150000</v>
      </c>
      <c r="G61" s="4">
        <v>1279.8</v>
      </c>
      <c r="H61" s="4">
        <v>0.77</v>
      </c>
    </row>
    <row r="62" spans="2:8">
      <c r="B62" s="1" t="s">
        <v>1038</v>
      </c>
      <c r="C62" s="14" t="s">
        <v>138</v>
      </c>
      <c r="D62" s="1" t="s">
        <v>167</v>
      </c>
      <c r="E62" s="1" t="s">
        <v>328</v>
      </c>
      <c r="F62" s="4">
        <v>42000</v>
      </c>
      <c r="G62" s="4">
        <v>1240.3699999999999</v>
      </c>
      <c r="H62" s="4">
        <v>0.75</v>
      </c>
    </row>
    <row r="63" spans="2:8">
      <c r="B63" s="1" t="s">
        <v>2222</v>
      </c>
      <c r="C63" s="14" t="s">
        <v>138</v>
      </c>
      <c r="D63" s="1" t="s">
        <v>150</v>
      </c>
      <c r="E63" s="1" t="s">
        <v>330</v>
      </c>
      <c r="F63" s="4">
        <v>135000</v>
      </c>
      <c r="G63" s="4">
        <v>1106.33</v>
      </c>
      <c r="H63" s="4">
        <v>0.67</v>
      </c>
    </row>
    <row r="64" spans="2:8">
      <c r="B64" s="2" t="s">
        <v>216</v>
      </c>
      <c r="C64" s="15"/>
      <c r="D64" s="2"/>
      <c r="E64" s="2"/>
      <c r="F64" s="10"/>
      <c r="G64" s="10">
        <f>SUM(G12:G63)</f>
        <v>138337.88999999996</v>
      </c>
      <c r="H64" s="10">
        <f>SUM(H12:H63)</f>
        <v>83.449999999999989</v>
      </c>
    </row>
    <row r="65" spans="2:8">
      <c r="B65" s="6" t="s">
        <v>102</v>
      </c>
      <c r="C65" s="7" t="s">
        <v>103</v>
      </c>
      <c r="D65" s="6" t="s">
        <v>104</v>
      </c>
      <c r="E65" s="6" t="s">
        <v>105</v>
      </c>
      <c r="F65" s="8" t="s">
        <v>106</v>
      </c>
      <c r="G65" s="8" t="s">
        <v>107</v>
      </c>
      <c r="H65" s="8" t="s">
        <v>108</v>
      </c>
    </row>
    <row r="66" spans="2:8">
      <c r="B66" s="2" t="s">
        <v>109</v>
      </c>
      <c r="C66" s="14"/>
    </row>
    <row r="67" spans="2:8">
      <c r="B67" s="2" t="s">
        <v>110</v>
      </c>
      <c r="C67" s="14"/>
    </row>
    <row r="68" spans="2:8">
      <c r="B68" s="2" t="s">
        <v>111</v>
      </c>
      <c r="C68" s="14"/>
    </row>
    <row r="69" spans="2:8">
      <c r="B69" s="1" t="s">
        <v>335</v>
      </c>
      <c r="C69" s="14">
        <v>7.14</v>
      </c>
      <c r="D69" s="1" t="s">
        <v>113</v>
      </c>
      <c r="E69" s="1" t="s">
        <v>336</v>
      </c>
      <c r="F69" s="4">
        <v>3000000</v>
      </c>
      <c r="G69" s="4">
        <v>3027.59</v>
      </c>
      <c r="H69" s="4">
        <v>1.83</v>
      </c>
    </row>
    <row r="70" spans="2:8">
      <c r="B70" s="1" t="s">
        <v>337</v>
      </c>
      <c r="C70" s="14">
        <v>7.09</v>
      </c>
      <c r="D70" s="1" t="s">
        <v>113</v>
      </c>
      <c r="E70" s="1" t="s">
        <v>338</v>
      </c>
      <c r="F70" s="4">
        <v>3000000</v>
      </c>
      <c r="G70" s="4">
        <v>3015.45</v>
      </c>
      <c r="H70" s="4">
        <v>1.82</v>
      </c>
    </row>
    <row r="71" spans="2:8">
      <c r="B71" s="1" t="s">
        <v>339</v>
      </c>
      <c r="C71" s="14">
        <v>7.27</v>
      </c>
      <c r="D71" s="1" t="s">
        <v>113</v>
      </c>
      <c r="E71" s="1" t="s">
        <v>340</v>
      </c>
      <c r="F71" s="4">
        <v>2000000</v>
      </c>
      <c r="G71" s="4">
        <v>1947</v>
      </c>
      <c r="H71" s="4">
        <v>1.17</v>
      </c>
    </row>
    <row r="72" spans="2:8">
      <c r="B72" s="1" t="s">
        <v>341</v>
      </c>
      <c r="C72" s="14">
        <v>7.29</v>
      </c>
      <c r="D72" s="1" t="s">
        <v>113</v>
      </c>
      <c r="E72" s="1" t="s">
        <v>342</v>
      </c>
      <c r="F72" s="4">
        <v>1162900</v>
      </c>
      <c r="G72" s="4">
        <v>1075.3900000000001</v>
      </c>
      <c r="H72" s="4">
        <v>0.65</v>
      </c>
    </row>
    <row r="73" spans="2:8">
      <c r="B73" s="1" t="s">
        <v>343</v>
      </c>
      <c r="C73" s="14">
        <v>7.24</v>
      </c>
      <c r="D73" s="1" t="s">
        <v>113</v>
      </c>
      <c r="E73" s="1" t="s">
        <v>344</v>
      </c>
      <c r="F73" s="4">
        <v>200000</v>
      </c>
      <c r="G73" s="4">
        <v>200.15</v>
      </c>
      <c r="H73" s="4">
        <v>0.12</v>
      </c>
    </row>
    <row r="74" spans="2:8">
      <c r="B74" s="2" t="s">
        <v>115</v>
      </c>
      <c r="C74" s="15"/>
      <c r="D74" s="2"/>
      <c r="E74" s="2"/>
      <c r="F74" s="10"/>
      <c r="G74" s="10">
        <f>SUM(G65:G73)</f>
        <v>9265.58</v>
      </c>
      <c r="H74" s="10">
        <f>SUM(H65:H73)</f>
        <v>5.5900000000000007</v>
      </c>
    </row>
    <row r="75" spans="2:8">
      <c r="B75" s="2" t="s">
        <v>116</v>
      </c>
      <c r="C75" s="14"/>
    </row>
    <row r="76" spans="2:8">
      <c r="B76" s="1" t="s">
        <v>345</v>
      </c>
      <c r="C76" s="14">
        <v>8.25</v>
      </c>
      <c r="D76" s="1" t="s">
        <v>117</v>
      </c>
      <c r="E76" s="1" t="s">
        <v>346</v>
      </c>
      <c r="F76" s="4">
        <v>220</v>
      </c>
      <c r="G76" s="4">
        <v>2130.79</v>
      </c>
      <c r="H76" s="4">
        <v>1.29</v>
      </c>
    </row>
    <row r="77" spans="2:8">
      <c r="B77" s="1" t="s">
        <v>1029</v>
      </c>
      <c r="C77" s="14">
        <v>7.7</v>
      </c>
      <c r="D77" s="1" t="s">
        <v>117</v>
      </c>
      <c r="E77" s="1" t="s">
        <v>347</v>
      </c>
      <c r="F77" s="4">
        <v>150</v>
      </c>
      <c r="G77" s="4">
        <v>1457.58</v>
      </c>
      <c r="H77" s="4">
        <v>0.88</v>
      </c>
    </row>
    <row r="78" spans="2:8">
      <c r="B78" s="1" t="s">
        <v>1819</v>
      </c>
      <c r="C78" s="14">
        <v>8.5</v>
      </c>
      <c r="D78" s="1" t="s">
        <v>117</v>
      </c>
      <c r="E78" s="1" t="s">
        <v>348</v>
      </c>
      <c r="F78" s="4">
        <v>160</v>
      </c>
      <c r="G78" s="4">
        <v>1452.6</v>
      </c>
      <c r="H78" s="4">
        <v>0.88</v>
      </c>
    </row>
    <row r="79" spans="2:8">
      <c r="B79" s="1" t="s">
        <v>1028</v>
      </c>
      <c r="C79" s="14">
        <v>7.72</v>
      </c>
      <c r="D79" s="1" t="s">
        <v>117</v>
      </c>
      <c r="E79" s="1" t="s">
        <v>349</v>
      </c>
      <c r="F79" s="4">
        <v>150</v>
      </c>
      <c r="G79" s="4">
        <v>1435.97</v>
      </c>
      <c r="H79" s="4">
        <v>0.87</v>
      </c>
    </row>
    <row r="80" spans="2:8">
      <c r="B80" s="1" t="s">
        <v>1292</v>
      </c>
      <c r="C80" s="14">
        <v>8.5</v>
      </c>
      <c r="D80" s="1" t="s">
        <v>117</v>
      </c>
      <c r="E80" s="1" t="s">
        <v>350</v>
      </c>
      <c r="F80" s="4">
        <v>120</v>
      </c>
      <c r="G80" s="4">
        <v>1098.04</v>
      </c>
      <c r="H80" s="4">
        <v>0.66</v>
      </c>
    </row>
    <row r="81" spans="2:8">
      <c r="B81" s="1" t="s">
        <v>1817</v>
      </c>
      <c r="C81" s="14">
        <v>8.5</v>
      </c>
      <c r="D81" s="1" t="s">
        <v>117</v>
      </c>
      <c r="E81" s="1" t="s">
        <v>351</v>
      </c>
      <c r="F81" s="4">
        <v>110</v>
      </c>
      <c r="G81" s="4">
        <v>999.51</v>
      </c>
      <c r="H81" s="4">
        <v>0.6</v>
      </c>
    </row>
    <row r="82" spans="2:8">
      <c r="B82" s="1" t="s">
        <v>2585</v>
      </c>
      <c r="C82" s="14">
        <v>7.71</v>
      </c>
      <c r="D82" s="1" t="s">
        <v>352</v>
      </c>
      <c r="E82" s="1" t="s">
        <v>353</v>
      </c>
      <c r="F82" s="4">
        <v>100</v>
      </c>
      <c r="G82" s="4">
        <v>976.11</v>
      </c>
      <c r="H82" s="4">
        <v>0.59</v>
      </c>
    </row>
    <row r="83" spans="2:8">
      <c r="B83" s="1" t="s">
        <v>354</v>
      </c>
      <c r="C83" s="14">
        <v>7.45</v>
      </c>
      <c r="D83" s="1" t="s">
        <v>117</v>
      </c>
      <c r="E83" s="1" t="s">
        <v>355</v>
      </c>
      <c r="F83" s="4">
        <v>50</v>
      </c>
      <c r="G83" s="4">
        <v>499.69</v>
      </c>
      <c r="H83" s="4">
        <v>0.3</v>
      </c>
    </row>
    <row r="84" spans="2:8">
      <c r="B84" s="1" t="s">
        <v>2586</v>
      </c>
      <c r="C84" s="14">
        <v>7.31</v>
      </c>
      <c r="D84" s="1" t="s">
        <v>356</v>
      </c>
      <c r="E84" s="1" t="s">
        <v>357</v>
      </c>
      <c r="F84" s="4">
        <v>250</v>
      </c>
      <c r="G84" s="4">
        <v>497.38</v>
      </c>
      <c r="H84" s="4">
        <v>0.3</v>
      </c>
    </row>
    <row r="85" spans="2:8">
      <c r="B85" s="1" t="s">
        <v>2445</v>
      </c>
      <c r="C85" s="14">
        <v>7.47</v>
      </c>
      <c r="D85" s="1" t="s">
        <v>356</v>
      </c>
      <c r="E85" s="1" t="s">
        <v>358</v>
      </c>
      <c r="F85" s="4">
        <v>250</v>
      </c>
      <c r="G85" s="4">
        <v>491.61</v>
      </c>
      <c r="H85" s="4">
        <v>0.3</v>
      </c>
    </row>
    <row r="86" spans="2:8">
      <c r="B86" s="1" t="s">
        <v>2587</v>
      </c>
      <c r="C86" s="14">
        <v>8.5</v>
      </c>
      <c r="D86" s="1" t="s">
        <v>117</v>
      </c>
      <c r="E86" s="1" t="s">
        <v>359</v>
      </c>
      <c r="F86" s="4">
        <v>10</v>
      </c>
      <c r="G86" s="4">
        <v>87.34</v>
      </c>
      <c r="H86" s="4">
        <v>0.05</v>
      </c>
    </row>
    <row r="87" spans="2:8">
      <c r="B87" s="2" t="s">
        <v>118</v>
      </c>
      <c r="C87" s="15"/>
      <c r="D87" s="2"/>
      <c r="E87" s="2"/>
      <c r="F87" s="10"/>
      <c r="G87" s="10">
        <f>SUM(G75:G86)</f>
        <v>11126.62</v>
      </c>
      <c r="H87" s="10">
        <f>SUM(H75:H86)</f>
        <v>6.7199999999999989</v>
      </c>
    </row>
    <row r="88" spans="2:8">
      <c r="B88" s="2" t="s">
        <v>360</v>
      </c>
      <c r="C88" s="14"/>
    </row>
    <row r="89" spans="2:8">
      <c r="B89" s="1" t="s">
        <v>1325</v>
      </c>
      <c r="C89" s="14">
        <v>8.0374999999999996</v>
      </c>
      <c r="D89" s="1" t="s">
        <v>117</v>
      </c>
      <c r="E89" s="1" t="s">
        <v>361</v>
      </c>
      <c r="F89" s="4">
        <v>40</v>
      </c>
      <c r="G89" s="4">
        <v>399.94</v>
      </c>
      <c r="H89" s="4">
        <v>0.24</v>
      </c>
    </row>
    <row r="90" spans="2:8">
      <c r="B90" s="2" t="s">
        <v>362</v>
      </c>
      <c r="C90" s="9"/>
      <c r="D90" s="2"/>
      <c r="E90" s="2"/>
      <c r="F90" s="10"/>
      <c r="G90" s="10">
        <f>SUM(G88:G89)</f>
        <v>399.94</v>
      </c>
      <c r="H90" s="10">
        <f>SUM(H88:H89)</f>
        <v>0.24</v>
      </c>
    </row>
    <row r="91" spans="2:8">
      <c r="B91" s="2" t="s">
        <v>277</v>
      </c>
      <c r="C91" s="9"/>
      <c r="D91" s="2"/>
      <c r="E91" s="2"/>
      <c r="F91" s="10"/>
      <c r="G91" s="10">
        <v>6709.06</v>
      </c>
      <c r="H91" s="10">
        <v>4.05</v>
      </c>
    </row>
    <row r="92" spans="2:8">
      <c r="B92" s="2" t="s">
        <v>125</v>
      </c>
      <c r="C92" s="9"/>
      <c r="D92" s="2"/>
      <c r="E92" s="2"/>
      <c r="F92" s="10"/>
      <c r="G92" s="10">
        <v>165839.09</v>
      </c>
      <c r="H92" s="10">
        <v>100.02</v>
      </c>
    </row>
    <row r="93" spans="2:8">
      <c r="B93" s="2" t="s">
        <v>126</v>
      </c>
      <c r="C93" s="9"/>
      <c r="D93" s="2"/>
      <c r="E93" s="2"/>
      <c r="F93" s="10"/>
      <c r="G93" s="10">
        <v>-23.113708799998676</v>
      </c>
      <c r="H93" s="10">
        <v>-1.9999999999996021E-2</v>
      </c>
    </row>
    <row r="94" spans="2:8">
      <c r="B94" s="2" t="s">
        <v>127</v>
      </c>
      <c r="C94" s="9"/>
      <c r="D94" s="2"/>
      <c r="E94" s="2"/>
      <c r="F94" s="10"/>
      <c r="G94" s="10">
        <v>165815.9762912</v>
      </c>
      <c r="H94" s="10">
        <v>100</v>
      </c>
    </row>
    <row r="95" spans="2:8">
      <c r="B95" s="1" t="s">
        <v>128</v>
      </c>
    </row>
    <row r="96" spans="2:8">
      <c r="B96" s="1" t="s">
        <v>129</v>
      </c>
    </row>
    <row r="97" spans="2:3">
      <c r="B97" s="1" t="s">
        <v>130</v>
      </c>
      <c r="C97" s="13">
        <v>44895</v>
      </c>
    </row>
    <row r="98" spans="2:3" ht="25.5">
      <c r="B98" s="11" t="s">
        <v>131</v>
      </c>
      <c r="C98" s="5" t="s">
        <v>132</v>
      </c>
    </row>
    <row r="99" spans="2:3">
      <c r="B99" s="2"/>
    </row>
    <row r="100" spans="2:3">
      <c r="B100" s="2" t="s">
        <v>3261</v>
      </c>
      <c r="C100" s="5" t="s">
        <v>132</v>
      </c>
    </row>
    <row r="101" spans="2:3">
      <c r="B101" s="2" t="s">
        <v>3262</v>
      </c>
      <c r="C101" s="5" t="s">
        <v>132</v>
      </c>
    </row>
    <row r="102" spans="2:3">
      <c r="B102" s="2" t="s">
        <v>3263</v>
      </c>
      <c r="C102" s="5" t="s">
        <v>132</v>
      </c>
    </row>
    <row r="103" spans="2:3">
      <c r="B103" s="2" t="s">
        <v>363</v>
      </c>
      <c r="C103" s="9"/>
    </row>
    <row r="104" spans="2:3">
      <c r="B104" s="2" t="s">
        <v>364</v>
      </c>
      <c r="C104" s="9"/>
    </row>
    <row r="105" spans="2:3">
      <c r="B105" s="2" t="s">
        <v>365</v>
      </c>
      <c r="C105" s="9"/>
    </row>
    <row r="106" spans="2:3">
      <c r="B106" s="2" t="s">
        <v>366</v>
      </c>
      <c r="C106" s="9"/>
    </row>
    <row r="107" spans="2:3">
      <c r="B107" s="2" t="s">
        <v>3225</v>
      </c>
      <c r="C107" s="15"/>
    </row>
    <row r="108" spans="2:3">
      <c r="B108" s="2" t="s">
        <v>3299</v>
      </c>
      <c r="C108" s="14"/>
    </row>
    <row r="109" spans="2:3">
      <c r="B109" s="2" t="s">
        <v>133</v>
      </c>
      <c r="C109" s="14"/>
    </row>
    <row r="110" spans="2:3">
      <c r="B110" s="2" t="s">
        <v>134</v>
      </c>
      <c r="C110" s="14"/>
    </row>
    <row r="112" spans="2:3" ht="15.75">
      <c r="B112" s="62" t="s">
        <v>1366</v>
      </c>
    </row>
    <row r="114" spans="2:3">
      <c r="B114" s="66" t="s">
        <v>1367</v>
      </c>
      <c r="C114" s="67"/>
    </row>
    <row r="115" spans="2:3">
      <c r="B115"/>
      <c r="C115" s="67"/>
    </row>
    <row r="116" spans="2:3">
      <c r="B116"/>
      <c r="C116" s="67"/>
    </row>
    <row r="117" spans="2:3">
      <c r="B117" t="s">
        <v>1368</v>
      </c>
      <c r="C117" s="68">
        <v>294368055</v>
      </c>
    </row>
    <row r="118" spans="2:3">
      <c r="B118"/>
      <c r="C118" s="70"/>
    </row>
    <row r="119" spans="2:3">
      <c r="B119" t="s">
        <v>1369</v>
      </c>
      <c r="C119" s="68">
        <v>236588055</v>
      </c>
    </row>
    <row r="120" spans="2:3">
      <c r="B120"/>
      <c r="C120" s="70"/>
    </row>
    <row r="121" spans="2:3">
      <c r="B121" t="s">
        <v>1370</v>
      </c>
      <c r="C121" s="70">
        <v>57780000</v>
      </c>
    </row>
    <row r="122" spans="2:3">
      <c r="B122"/>
      <c r="C122" s="70"/>
    </row>
    <row r="123" spans="2:3">
      <c r="B123" s="66" t="s">
        <v>1371</v>
      </c>
      <c r="C123" s="71">
        <v>130738066</v>
      </c>
    </row>
    <row r="124" spans="2:3">
      <c r="B124"/>
      <c r="C124" s="70"/>
    </row>
    <row r="125" spans="2:3">
      <c r="B125" t="s">
        <v>1372</v>
      </c>
      <c r="C125" s="68">
        <v>59388066</v>
      </c>
    </row>
    <row r="126" spans="2:3">
      <c r="B126"/>
      <c r="C126" s="70"/>
    </row>
    <row r="127" spans="2:3" ht="25.5">
      <c r="B127" s="72" t="s">
        <v>1373</v>
      </c>
      <c r="C127" s="68">
        <v>71350000</v>
      </c>
    </row>
    <row r="128" spans="2:3">
      <c r="B128"/>
      <c r="C128" s="70"/>
    </row>
    <row r="129" spans="2:3" ht="25.5">
      <c r="B129" s="72" t="s">
        <v>1374</v>
      </c>
      <c r="C129" s="68">
        <v>61273551.370000005</v>
      </c>
    </row>
    <row r="130" spans="2:3">
      <c r="B130"/>
      <c r="C130" s="70"/>
    </row>
    <row r="131" spans="2:3">
      <c r="B131" s="66" t="s">
        <v>1375</v>
      </c>
      <c r="C131" s="71">
        <v>0</v>
      </c>
    </row>
  </sheetData>
  <mergeCells count="3">
    <mergeCell ref="B1:E1"/>
    <mergeCell ref="C3:C6"/>
    <mergeCell ref="D3:D6"/>
  </mergeCells>
  <hyperlinks>
    <hyperlink ref="A1" location="Index!A1" display="Index" xr:uid="{F0FABA87-805B-49EB-B538-FEE696CD3BE7}"/>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21CDC-FD58-47DF-8503-1FA78A4C5EDB}">
  <dimension ref="A1:IV94"/>
  <sheetViews>
    <sheetView workbookViewId="0">
      <selection activeCell="B1" sqref="B1:E1"/>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30.28515625" style="1" bestFit="1" customWidth="1"/>
    <col min="261" max="261" width="14"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30.28515625" style="1" bestFit="1" customWidth="1"/>
    <col min="517" max="517" width="14"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30.28515625" style="1" bestFit="1" customWidth="1"/>
    <col min="773" max="773" width="14"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30.28515625" style="1" bestFit="1" customWidth="1"/>
    <col min="1029" max="1029" width="14"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30.28515625" style="1" bestFit="1" customWidth="1"/>
    <col min="1285" max="1285" width="14"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30.28515625" style="1" bestFit="1" customWidth="1"/>
    <col min="1541" max="1541" width="14"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30.28515625" style="1" bestFit="1" customWidth="1"/>
    <col min="1797" max="1797" width="14"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30.28515625" style="1" bestFit="1" customWidth="1"/>
    <col min="2053" max="2053" width="14"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30.28515625" style="1" bestFit="1" customWidth="1"/>
    <col min="2309" max="2309" width="14"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30.28515625" style="1" bestFit="1" customWidth="1"/>
    <col min="2565" max="2565" width="14"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30.28515625" style="1" bestFit="1" customWidth="1"/>
    <col min="2821" max="2821" width="14"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30.28515625" style="1" bestFit="1" customWidth="1"/>
    <col min="3077" max="3077" width="14"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30.28515625" style="1" bestFit="1" customWidth="1"/>
    <col min="3333" max="3333" width="14"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30.28515625" style="1" bestFit="1" customWidth="1"/>
    <col min="3589" max="3589" width="14"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30.28515625" style="1" bestFit="1" customWidth="1"/>
    <col min="3845" max="3845" width="14"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30.28515625" style="1" bestFit="1" customWidth="1"/>
    <col min="4101" max="4101" width="14"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30.28515625" style="1" bestFit="1" customWidth="1"/>
    <col min="4357" max="4357" width="14"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30.28515625" style="1" bestFit="1" customWidth="1"/>
    <col min="4613" max="4613" width="14"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30.28515625" style="1" bestFit="1" customWidth="1"/>
    <col min="4869" max="4869" width="14"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30.28515625" style="1" bestFit="1" customWidth="1"/>
    <col min="5125" max="5125" width="14"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30.28515625" style="1" bestFit="1" customWidth="1"/>
    <col min="5381" max="5381" width="14"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30.28515625" style="1" bestFit="1" customWidth="1"/>
    <col min="5637" max="5637" width="14"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30.28515625" style="1" bestFit="1" customWidth="1"/>
    <col min="5893" max="5893" width="14"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30.28515625" style="1" bestFit="1" customWidth="1"/>
    <col min="6149" max="6149" width="14"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30.28515625" style="1" bestFit="1" customWidth="1"/>
    <col min="6405" max="6405" width="14"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30.28515625" style="1" bestFit="1" customWidth="1"/>
    <col min="6661" max="6661" width="14"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30.28515625" style="1" bestFit="1" customWidth="1"/>
    <col min="6917" max="6917" width="14"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30.28515625" style="1" bestFit="1" customWidth="1"/>
    <col min="7173" max="7173" width="14"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30.28515625" style="1" bestFit="1" customWidth="1"/>
    <col min="7429" max="7429" width="14"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30.28515625" style="1" bestFit="1" customWidth="1"/>
    <col min="7685" max="7685" width="14"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30.28515625" style="1" bestFit="1" customWidth="1"/>
    <col min="7941" max="7941" width="14"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30.28515625" style="1" bestFit="1" customWidth="1"/>
    <col min="8197" max="8197" width="14"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30.28515625" style="1" bestFit="1" customWidth="1"/>
    <col min="8453" max="8453" width="14"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30.28515625" style="1" bestFit="1" customWidth="1"/>
    <col min="8709" max="8709" width="14"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30.28515625" style="1" bestFit="1" customWidth="1"/>
    <col min="8965" max="8965" width="14"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30.28515625" style="1" bestFit="1" customWidth="1"/>
    <col min="9221" max="9221" width="14"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30.28515625" style="1" bestFit="1" customWidth="1"/>
    <col min="9477" max="9477" width="14"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30.28515625" style="1" bestFit="1" customWidth="1"/>
    <col min="9733" max="9733" width="14"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30.28515625" style="1" bestFit="1" customWidth="1"/>
    <col min="9989" max="9989" width="14"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30.28515625" style="1" bestFit="1" customWidth="1"/>
    <col min="10245" max="10245" width="14"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30.28515625" style="1" bestFit="1" customWidth="1"/>
    <col min="10501" max="10501" width="14"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30.28515625" style="1" bestFit="1" customWidth="1"/>
    <col min="10757" max="10757" width="14"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30.28515625" style="1" bestFit="1" customWidth="1"/>
    <col min="11013" max="11013" width="14"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30.28515625" style="1" bestFit="1" customWidth="1"/>
    <col min="11269" max="11269" width="14"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30.28515625" style="1" bestFit="1" customWidth="1"/>
    <col min="11525" max="11525" width="14"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30.28515625" style="1" bestFit="1" customWidth="1"/>
    <col min="11781" max="11781" width="14"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30.28515625" style="1" bestFit="1" customWidth="1"/>
    <col min="12037" max="12037" width="14"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30.28515625" style="1" bestFit="1" customWidth="1"/>
    <col min="12293" max="12293" width="14"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30.28515625" style="1" bestFit="1" customWidth="1"/>
    <col min="12549" max="12549" width="14"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30.28515625" style="1" bestFit="1" customWidth="1"/>
    <col min="12805" max="12805" width="14"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30.28515625" style="1" bestFit="1" customWidth="1"/>
    <col min="13061" max="13061" width="14"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30.28515625" style="1" bestFit="1" customWidth="1"/>
    <col min="13317" max="13317" width="14"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30.28515625" style="1" bestFit="1" customWidth="1"/>
    <col min="13573" max="13573" width="14"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30.28515625" style="1" bestFit="1" customWidth="1"/>
    <col min="13829" max="13829" width="14"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30.28515625" style="1" bestFit="1" customWidth="1"/>
    <col min="14085" max="14085" width="14"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30.28515625" style="1" bestFit="1" customWidth="1"/>
    <col min="14341" max="14341" width="14"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30.28515625" style="1" bestFit="1" customWidth="1"/>
    <col min="14597" max="14597" width="14"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30.28515625" style="1" bestFit="1" customWidth="1"/>
    <col min="14853" max="14853" width="14"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30.28515625" style="1" bestFit="1" customWidth="1"/>
    <col min="15109" max="15109" width="14"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30.28515625" style="1" bestFit="1" customWidth="1"/>
    <col min="15365" max="15365" width="14"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30.28515625" style="1" bestFit="1" customWidth="1"/>
    <col min="15621" max="15621" width="14"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30.28515625" style="1" bestFit="1" customWidth="1"/>
    <col min="15877" max="15877" width="14"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30.28515625" style="1" bestFit="1" customWidth="1"/>
    <col min="16133" max="16133" width="14" style="1" bestFit="1" customWidth="1"/>
    <col min="16134" max="16134" width="10.5703125" style="1" bestFit="1" customWidth="1"/>
    <col min="16135" max="16135" width="18.140625" style="1" bestFit="1" customWidth="1"/>
    <col min="16136" max="16384" width="9.140625" style="1"/>
  </cols>
  <sheetData>
    <row r="1" spans="1:256">
      <c r="A1" s="3" t="s">
        <v>0</v>
      </c>
      <c r="B1" s="390" t="s">
        <v>22</v>
      </c>
      <c r="C1" s="390"/>
      <c r="D1" s="390"/>
      <c r="E1" s="390"/>
    </row>
    <row r="2" spans="1:256" ht="13.5" thickBot="1"/>
    <row r="3" spans="1:256">
      <c r="B3" s="22" t="s">
        <v>22</v>
      </c>
      <c r="C3" s="424"/>
      <c r="D3" s="427"/>
    </row>
    <row r="4" spans="1:256" ht="30">
      <c r="A4" s="16"/>
      <c r="B4" s="20" t="s">
        <v>1082</v>
      </c>
      <c r="C4" s="425"/>
      <c r="D4" s="428"/>
      <c r="E4" s="16"/>
      <c r="F4" s="17"/>
      <c r="G4" s="17"/>
      <c r="H4" s="17"/>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6"/>
      <c r="DG4" s="16"/>
      <c r="DH4" s="16"/>
      <c r="DI4" s="16"/>
      <c r="DJ4" s="16"/>
      <c r="DK4" s="16"/>
      <c r="DL4" s="16"/>
      <c r="DM4" s="16"/>
      <c r="DN4" s="16"/>
      <c r="DO4" s="16"/>
      <c r="DP4" s="16"/>
      <c r="DQ4" s="16"/>
      <c r="DR4" s="16"/>
      <c r="DS4" s="16"/>
      <c r="DT4" s="16"/>
      <c r="DU4" s="16"/>
      <c r="DV4" s="16"/>
      <c r="DW4" s="16"/>
      <c r="DX4" s="16"/>
      <c r="DY4" s="16"/>
      <c r="DZ4" s="16"/>
      <c r="EA4" s="16"/>
      <c r="EB4" s="16"/>
      <c r="EC4" s="16"/>
      <c r="ED4" s="16"/>
      <c r="EE4" s="16"/>
      <c r="EF4" s="16"/>
      <c r="EG4" s="16"/>
      <c r="EH4" s="16"/>
      <c r="EI4" s="16"/>
      <c r="EJ4" s="16"/>
      <c r="EK4" s="16"/>
      <c r="EL4" s="16"/>
      <c r="EM4" s="16"/>
      <c r="EN4" s="16"/>
      <c r="EO4" s="16"/>
      <c r="EP4" s="16"/>
      <c r="EQ4" s="16"/>
      <c r="ER4" s="16"/>
      <c r="ES4" s="16"/>
      <c r="ET4" s="16"/>
      <c r="EU4" s="16"/>
      <c r="EV4" s="16"/>
      <c r="EW4" s="16"/>
      <c r="EX4" s="16"/>
      <c r="EY4" s="16"/>
      <c r="EZ4" s="16"/>
      <c r="FA4" s="16"/>
      <c r="FB4" s="16"/>
      <c r="FC4" s="16"/>
      <c r="FD4" s="16"/>
      <c r="FE4" s="16"/>
      <c r="FF4" s="16"/>
      <c r="FG4" s="16"/>
      <c r="FH4" s="16"/>
      <c r="FI4" s="16"/>
      <c r="FJ4" s="16"/>
      <c r="FK4" s="16"/>
      <c r="FL4" s="16"/>
      <c r="FM4" s="16"/>
      <c r="FN4" s="16"/>
      <c r="FO4" s="16"/>
      <c r="FP4" s="16"/>
      <c r="FQ4" s="16"/>
      <c r="FR4" s="16"/>
      <c r="FS4" s="16"/>
      <c r="FT4" s="16"/>
      <c r="FU4" s="16"/>
      <c r="FV4" s="16"/>
      <c r="FW4" s="16"/>
      <c r="FX4" s="16"/>
      <c r="FY4" s="16"/>
      <c r="FZ4" s="16"/>
      <c r="GA4" s="16"/>
      <c r="GB4" s="16"/>
      <c r="GC4" s="16"/>
      <c r="GD4" s="16"/>
      <c r="GE4" s="16"/>
      <c r="GF4" s="16"/>
      <c r="GG4" s="16"/>
      <c r="GH4" s="16"/>
      <c r="GI4" s="16"/>
      <c r="GJ4" s="16"/>
      <c r="GK4" s="16"/>
      <c r="GL4" s="16"/>
      <c r="GM4" s="16"/>
      <c r="GN4" s="16"/>
      <c r="GO4" s="16"/>
      <c r="GP4" s="16"/>
      <c r="GQ4" s="16"/>
      <c r="GR4" s="16"/>
      <c r="GS4" s="16"/>
      <c r="GT4" s="16"/>
      <c r="GU4" s="16"/>
      <c r="GV4" s="16"/>
      <c r="GW4" s="16"/>
      <c r="GX4" s="16"/>
      <c r="GY4" s="16"/>
      <c r="GZ4" s="16"/>
      <c r="HA4" s="16"/>
      <c r="HB4" s="16"/>
      <c r="HC4" s="16"/>
      <c r="HD4" s="16"/>
      <c r="HE4" s="16"/>
      <c r="HF4" s="16"/>
      <c r="HG4" s="16"/>
      <c r="HH4" s="16"/>
      <c r="HI4" s="16"/>
      <c r="HJ4" s="16"/>
      <c r="HK4" s="16"/>
      <c r="HL4" s="16"/>
      <c r="HM4" s="16"/>
      <c r="HN4" s="16"/>
      <c r="HO4" s="16"/>
      <c r="HP4" s="16"/>
      <c r="HQ4" s="16"/>
      <c r="HR4" s="16"/>
      <c r="HS4" s="16"/>
      <c r="HT4" s="16"/>
      <c r="HU4" s="16"/>
      <c r="HV4" s="16"/>
      <c r="HW4" s="16"/>
      <c r="HX4" s="16"/>
      <c r="HY4" s="16"/>
      <c r="HZ4" s="16"/>
      <c r="IA4" s="16"/>
      <c r="IB4" s="16"/>
      <c r="IC4" s="16"/>
      <c r="ID4" s="16"/>
      <c r="IE4" s="16"/>
      <c r="IF4" s="16"/>
      <c r="IG4" s="16"/>
      <c r="IH4" s="16"/>
      <c r="II4" s="16"/>
      <c r="IJ4" s="16"/>
      <c r="IK4" s="16"/>
      <c r="IL4" s="16"/>
      <c r="IM4" s="16"/>
      <c r="IN4" s="16"/>
      <c r="IO4" s="16"/>
      <c r="IP4" s="16"/>
      <c r="IQ4" s="16"/>
      <c r="IR4" s="16"/>
      <c r="IS4" s="16"/>
      <c r="IT4" s="16"/>
      <c r="IU4" s="16"/>
      <c r="IV4" s="16"/>
    </row>
    <row r="5" spans="1:256" ht="15">
      <c r="A5" s="16"/>
      <c r="B5" s="21" t="s">
        <v>1081</v>
      </c>
      <c r="C5" s="425"/>
      <c r="D5" s="428"/>
      <c r="E5" s="16"/>
      <c r="F5" s="17"/>
      <c r="G5" s="17"/>
      <c r="H5" s="17"/>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6"/>
      <c r="DG5" s="16"/>
      <c r="DH5" s="16"/>
      <c r="DI5" s="16"/>
      <c r="DJ5" s="16"/>
      <c r="DK5" s="16"/>
      <c r="DL5" s="16"/>
      <c r="DM5" s="16"/>
      <c r="DN5" s="16"/>
      <c r="DO5" s="16"/>
      <c r="DP5" s="16"/>
      <c r="DQ5" s="16"/>
      <c r="DR5" s="16"/>
      <c r="DS5" s="16"/>
      <c r="DT5" s="16"/>
      <c r="DU5" s="16"/>
      <c r="DV5" s="16"/>
      <c r="DW5" s="16"/>
      <c r="DX5" s="16"/>
      <c r="DY5" s="16"/>
      <c r="DZ5" s="16"/>
      <c r="EA5" s="16"/>
      <c r="EB5" s="16"/>
      <c r="EC5" s="16"/>
      <c r="ED5" s="16"/>
      <c r="EE5" s="16"/>
      <c r="EF5" s="16"/>
      <c r="EG5" s="16"/>
      <c r="EH5" s="16"/>
      <c r="EI5" s="16"/>
      <c r="EJ5" s="16"/>
      <c r="EK5" s="16"/>
      <c r="EL5" s="16"/>
      <c r="EM5" s="16"/>
      <c r="EN5" s="16"/>
      <c r="EO5" s="16"/>
      <c r="EP5" s="16"/>
      <c r="EQ5" s="16"/>
      <c r="ER5" s="16"/>
      <c r="ES5" s="16"/>
      <c r="ET5" s="16"/>
      <c r="EU5" s="16"/>
      <c r="EV5" s="16"/>
      <c r="EW5" s="16"/>
      <c r="EX5" s="16"/>
      <c r="EY5" s="16"/>
      <c r="EZ5" s="16"/>
      <c r="FA5" s="16"/>
      <c r="FB5" s="16"/>
      <c r="FC5" s="16"/>
      <c r="FD5" s="16"/>
      <c r="FE5" s="16"/>
      <c r="FF5" s="16"/>
      <c r="FG5" s="16"/>
      <c r="FH5" s="16"/>
      <c r="FI5" s="16"/>
      <c r="FJ5" s="16"/>
      <c r="FK5" s="16"/>
      <c r="FL5" s="16"/>
      <c r="FM5" s="16"/>
      <c r="FN5" s="16"/>
      <c r="FO5" s="16"/>
      <c r="FP5" s="16"/>
      <c r="FQ5" s="16"/>
      <c r="FR5" s="16"/>
      <c r="FS5" s="16"/>
      <c r="FT5" s="16"/>
      <c r="FU5" s="16"/>
      <c r="FV5" s="16"/>
      <c r="FW5" s="16"/>
      <c r="FX5" s="16"/>
      <c r="FY5" s="16"/>
      <c r="FZ5" s="16"/>
      <c r="GA5" s="16"/>
      <c r="GB5" s="16"/>
      <c r="GC5" s="16"/>
      <c r="GD5" s="16"/>
      <c r="GE5" s="16"/>
      <c r="GF5" s="16"/>
      <c r="GG5" s="16"/>
      <c r="GH5" s="16"/>
      <c r="GI5" s="16"/>
      <c r="GJ5" s="16"/>
      <c r="GK5" s="16"/>
      <c r="GL5" s="16"/>
      <c r="GM5" s="16"/>
      <c r="GN5" s="16"/>
      <c r="GO5" s="16"/>
      <c r="GP5" s="16"/>
      <c r="GQ5" s="16"/>
      <c r="GR5" s="16"/>
      <c r="GS5" s="16"/>
      <c r="GT5" s="16"/>
      <c r="GU5" s="16"/>
      <c r="GV5" s="16"/>
      <c r="GW5" s="16"/>
      <c r="GX5" s="16"/>
      <c r="GY5" s="16"/>
      <c r="GZ5" s="16"/>
      <c r="HA5" s="16"/>
      <c r="HB5" s="16"/>
      <c r="HC5" s="16"/>
      <c r="HD5" s="16"/>
      <c r="HE5" s="16"/>
      <c r="HF5" s="16"/>
      <c r="HG5" s="16"/>
      <c r="HH5" s="16"/>
      <c r="HI5" s="16"/>
      <c r="HJ5" s="16"/>
      <c r="HK5" s="16"/>
      <c r="HL5" s="16"/>
      <c r="HM5" s="16"/>
      <c r="HN5" s="16"/>
      <c r="HO5" s="16"/>
      <c r="HP5" s="16"/>
      <c r="HQ5" s="16"/>
      <c r="HR5" s="16"/>
      <c r="HS5" s="16"/>
      <c r="HT5" s="16"/>
      <c r="HU5" s="16"/>
      <c r="HV5" s="16"/>
      <c r="HW5" s="16"/>
      <c r="HX5" s="16"/>
      <c r="HY5" s="16"/>
      <c r="HZ5" s="16"/>
      <c r="IA5" s="16"/>
      <c r="IB5" s="16"/>
      <c r="IC5" s="16"/>
      <c r="ID5" s="16"/>
      <c r="IE5" s="16"/>
      <c r="IF5" s="16"/>
      <c r="IG5" s="16"/>
      <c r="IH5" s="16"/>
      <c r="II5" s="16"/>
      <c r="IJ5" s="16"/>
      <c r="IK5" s="16"/>
      <c r="IL5" s="16"/>
      <c r="IM5" s="16"/>
      <c r="IN5" s="16"/>
      <c r="IO5" s="16"/>
      <c r="IP5" s="16"/>
      <c r="IQ5" s="16"/>
      <c r="IR5" s="16"/>
      <c r="IS5" s="16"/>
      <c r="IT5" s="16"/>
      <c r="IU5" s="16"/>
      <c r="IV5" s="16"/>
    </row>
    <row r="6" spans="1:256" ht="45.75" thickBot="1">
      <c r="A6" s="16"/>
      <c r="B6" s="20" t="s">
        <v>1080</v>
      </c>
      <c r="C6" s="426"/>
      <c r="D6" s="429"/>
      <c r="E6" s="16"/>
      <c r="F6" s="17"/>
      <c r="G6" s="17"/>
      <c r="H6" s="17"/>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6"/>
      <c r="DG6" s="16"/>
      <c r="DH6" s="16"/>
      <c r="DI6" s="16"/>
      <c r="DJ6" s="16"/>
      <c r="DK6" s="16"/>
      <c r="DL6" s="16"/>
      <c r="DM6" s="16"/>
      <c r="DN6" s="16"/>
      <c r="DO6" s="16"/>
      <c r="DP6" s="16"/>
      <c r="DQ6" s="16"/>
      <c r="DR6" s="16"/>
      <c r="DS6" s="16"/>
      <c r="DT6" s="16"/>
      <c r="DU6" s="16"/>
      <c r="DV6" s="16"/>
      <c r="DW6" s="16"/>
      <c r="DX6" s="16"/>
      <c r="DY6" s="16"/>
      <c r="DZ6" s="16"/>
      <c r="EA6" s="16"/>
      <c r="EB6" s="16"/>
      <c r="EC6" s="16"/>
      <c r="ED6" s="16"/>
      <c r="EE6" s="16"/>
      <c r="EF6" s="16"/>
      <c r="EG6" s="16"/>
      <c r="EH6" s="16"/>
      <c r="EI6" s="16"/>
      <c r="EJ6" s="16"/>
      <c r="EK6" s="16"/>
      <c r="EL6" s="16"/>
      <c r="EM6" s="16"/>
      <c r="EN6" s="16"/>
      <c r="EO6" s="16"/>
      <c r="EP6" s="16"/>
      <c r="EQ6" s="16"/>
      <c r="ER6" s="16"/>
      <c r="ES6" s="16"/>
      <c r="ET6" s="16"/>
      <c r="EU6" s="16"/>
      <c r="EV6" s="16"/>
      <c r="EW6" s="16"/>
      <c r="EX6" s="16"/>
      <c r="EY6" s="16"/>
      <c r="EZ6" s="16"/>
      <c r="FA6" s="16"/>
      <c r="FB6" s="16"/>
      <c r="FC6" s="16"/>
      <c r="FD6" s="16"/>
      <c r="FE6" s="16"/>
      <c r="FF6" s="16"/>
      <c r="FG6" s="16"/>
      <c r="FH6" s="16"/>
      <c r="FI6" s="16"/>
      <c r="FJ6" s="16"/>
      <c r="FK6" s="16"/>
      <c r="FL6" s="16"/>
      <c r="FM6" s="16"/>
      <c r="FN6" s="16"/>
      <c r="FO6" s="16"/>
      <c r="FP6" s="16"/>
      <c r="FQ6" s="16"/>
      <c r="FR6" s="16"/>
      <c r="FS6" s="16"/>
      <c r="FT6" s="16"/>
      <c r="FU6" s="16"/>
      <c r="FV6" s="16"/>
      <c r="FW6" s="16"/>
      <c r="FX6" s="16"/>
      <c r="FY6" s="16"/>
      <c r="FZ6" s="16"/>
      <c r="GA6" s="16"/>
      <c r="GB6" s="16"/>
      <c r="GC6" s="16"/>
      <c r="GD6" s="16"/>
      <c r="GE6" s="16"/>
      <c r="GF6" s="16"/>
      <c r="GG6" s="16"/>
      <c r="GH6" s="16"/>
      <c r="GI6" s="16"/>
      <c r="GJ6" s="16"/>
      <c r="GK6" s="16"/>
      <c r="GL6" s="16"/>
      <c r="GM6" s="16"/>
      <c r="GN6" s="16"/>
      <c r="GO6" s="16"/>
      <c r="GP6" s="16"/>
      <c r="GQ6" s="16"/>
      <c r="GR6" s="16"/>
      <c r="GS6" s="16"/>
      <c r="GT6" s="16"/>
      <c r="GU6" s="16"/>
      <c r="GV6" s="16"/>
      <c r="GW6" s="16"/>
      <c r="GX6" s="16"/>
      <c r="GY6" s="16"/>
      <c r="GZ6" s="16"/>
      <c r="HA6" s="16"/>
      <c r="HB6" s="16"/>
      <c r="HC6" s="16"/>
      <c r="HD6" s="16"/>
      <c r="HE6" s="16"/>
      <c r="HF6" s="16"/>
      <c r="HG6" s="16"/>
      <c r="HH6" s="16"/>
      <c r="HI6" s="16"/>
      <c r="HJ6" s="16"/>
      <c r="HK6" s="16"/>
      <c r="HL6" s="16"/>
      <c r="HM6" s="16"/>
      <c r="HN6" s="16"/>
      <c r="HO6" s="16"/>
      <c r="HP6" s="16"/>
      <c r="HQ6" s="16"/>
      <c r="HR6" s="16"/>
      <c r="HS6" s="16"/>
      <c r="HT6" s="16"/>
      <c r="HU6" s="16"/>
      <c r="HV6" s="16"/>
      <c r="HW6" s="16"/>
      <c r="HX6" s="16"/>
      <c r="HY6" s="16"/>
      <c r="HZ6" s="16"/>
      <c r="IA6" s="16"/>
      <c r="IB6" s="16"/>
      <c r="IC6" s="16"/>
      <c r="ID6" s="16"/>
      <c r="IE6" s="16"/>
      <c r="IF6" s="16"/>
      <c r="IG6" s="16"/>
      <c r="IH6" s="16"/>
      <c r="II6" s="16"/>
      <c r="IJ6" s="16"/>
      <c r="IK6" s="16"/>
      <c r="IL6" s="16"/>
      <c r="IM6" s="16"/>
      <c r="IN6" s="16"/>
      <c r="IO6" s="16"/>
      <c r="IP6" s="16"/>
      <c r="IQ6" s="16"/>
      <c r="IR6" s="16"/>
      <c r="IS6" s="16"/>
      <c r="IT6" s="16"/>
      <c r="IU6" s="16"/>
      <c r="IV6" s="16"/>
    </row>
    <row r="7" spans="1:256">
      <c r="A7" s="16"/>
      <c r="B7" s="16"/>
      <c r="C7" s="19" t="s">
        <v>1079</v>
      </c>
      <c r="D7" s="18" t="s">
        <v>1078</v>
      </c>
      <c r="E7" s="16"/>
      <c r="F7" s="17"/>
      <c r="G7" s="17"/>
      <c r="H7" s="17"/>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6"/>
      <c r="DG7" s="16"/>
      <c r="DH7" s="16"/>
      <c r="DI7" s="16"/>
      <c r="DJ7" s="16"/>
      <c r="DK7" s="16"/>
      <c r="DL7" s="16"/>
      <c r="DM7" s="16"/>
      <c r="DN7" s="16"/>
      <c r="DO7" s="16"/>
      <c r="DP7" s="16"/>
      <c r="DQ7" s="16"/>
      <c r="DR7" s="16"/>
      <c r="DS7" s="16"/>
      <c r="DT7" s="16"/>
      <c r="DU7" s="16"/>
      <c r="DV7" s="16"/>
      <c r="DW7" s="16"/>
      <c r="DX7" s="16"/>
      <c r="DY7" s="16"/>
      <c r="DZ7" s="16"/>
      <c r="EA7" s="16"/>
      <c r="EB7" s="16"/>
      <c r="EC7" s="16"/>
      <c r="ED7" s="16"/>
      <c r="EE7" s="16"/>
      <c r="EF7" s="16"/>
      <c r="EG7" s="16"/>
      <c r="EH7" s="16"/>
      <c r="EI7" s="16"/>
      <c r="EJ7" s="16"/>
      <c r="EK7" s="16"/>
      <c r="EL7" s="16"/>
      <c r="EM7" s="16"/>
      <c r="EN7" s="16"/>
      <c r="EO7" s="16"/>
      <c r="EP7" s="16"/>
      <c r="EQ7" s="16"/>
      <c r="ER7" s="16"/>
      <c r="ES7" s="16"/>
      <c r="ET7" s="16"/>
      <c r="EU7" s="16"/>
      <c r="EV7" s="16"/>
      <c r="EW7" s="16"/>
      <c r="EX7" s="16"/>
      <c r="EY7" s="16"/>
      <c r="EZ7" s="16"/>
      <c r="FA7" s="16"/>
      <c r="FB7" s="16"/>
      <c r="FC7" s="16"/>
      <c r="FD7" s="16"/>
      <c r="FE7" s="16"/>
      <c r="FF7" s="16"/>
      <c r="FG7" s="16"/>
      <c r="FH7" s="16"/>
      <c r="FI7" s="16"/>
      <c r="FJ7" s="16"/>
      <c r="FK7" s="16"/>
      <c r="FL7" s="16"/>
      <c r="FM7" s="16"/>
      <c r="FN7" s="16"/>
      <c r="FO7" s="16"/>
      <c r="FP7" s="16"/>
      <c r="FQ7" s="16"/>
      <c r="FR7" s="16"/>
      <c r="FS7" s="16"/>
      <c r="FT7" s="16"/>
      <c r="FU7" s="16"/>
      <c r="FV7" s="16"/>
      <c r="FW7" s="16"/>
      <c r="FX7" s="16"/>
      <c r="FY7" s="16"/>
      <c r="FZ7" s="16"/>
      <c r="GA7" s="16"/>
      <c r="GB7" s="16"/>
      <c r="GC7" s="16"/>
      <c r="GD7" s="16"/>
      <c r="GE7" s="16"/>
      <c r="GF7" s="16"/>
      <c r="GG7" s="16"/>
      <c r="GH7" s="16"/>
      <c r="GI7" s="16"/>
      <c r="GJ7" s="16"/>
      <c r="GK7" s="16"/>
      <c r="GL7" s="16"/>
      <c r="GM7" s="16"/>
      <c r="GN7" s="16"/>
      <c r="GO7" s="16"/>
      <c r="GP7" s="16"/>
      <c r="GQ7" s="16"/>
      <c r="GR7" s="16"/>
      <c r="GS7" s="16"/>
      <c r="GT7" s="16"/>
      <c r="GU7" s="16"/>
      <c r="GV7" s="16"/>
      <c r="GW7" s="16"/>
      <c r="GX7" s="16"/>
      <c r="GY7" s="16"/>
      <c r="GZ7" s="16"/>
      <c r="HA7" s="16"/>
      <c r="HB7" s="16"/>
      <c r="HC7" s="16"/>
      <c r="HD7" s="16"/>
      <c r="HE7" s="16"/>
      <c r="HF7" s="16"/>
      <c r="HG7" s="16"/>
      <c r="HH7" s="16"/>
      <c r="HI7" s="16"/>
      <c r="HJ7" s="16"/>
      <c r="HK7" s="16"/>
      <c r="HL7" s="16"/>
      <c r="HM7" s="16"/>
      <c r="HN7" s="16"/>
      <c r="HO7" s="16"/>
      <c r="HP7" s="16"/>
      <c r="HQ7" s="16"/>
      <c r="HR7" s="16"/>
      <c r="HS7" s="16"/>
      <c r="HT7" s="16"/>
      <c r="HU7" s="16"/>
      <c r="HV7" s="16"/>
      <c r="HW7" s="16"/>
      <c r="HX7" s="16"/>
      <c r="HY7" s="16"/>
      <c r="HZ7" s="16"/>
      <c r="IA7" s="16"/>
      <c r="IB7" s="16"/>
      <c r="IC7" s="16"/>
      <c r="ID7" s="16"/>
      <c r="IE7" s="16"/>
      <c r="IF7" s="16"/>
      <c r="IG7" s="16"/>
      <c r="IH7" s="16"/>
      <c r="II7" s="16"/>
      <c r="IJ7" s="16"/>
      <c r="IK7" s="16"/>
      <c r="IL7" s="16"/>
      <c r="IM7" s="16"/>
      <c r="IN7" s="16"/>
      <c r="IO7" s="16"/>
      <c r="IP7" s="16"/>
      <c r="IQ7" s="16"/>
      <c r="IR7" s="16"/>
      <c r="IS7" s="16"/>
      <c r="IT7" s="16"/>
      <c r="IU7" s="16"/>
      <c r="IV7" s="16"/>
    </row>
    <row r="10" spans="1:256">
      <c r="B10" s="1" t="s">
        <v>101</v>
      </c>
    </row>
    <row r="12" spans="1:256">
      <c r="B12" s="6" t="s">
        <v>102</v>
      </c>
      <c r="C12" s="7" t="s">
        <v>103</v>
      </c>
      <c r="D12" s="6" t="s">
        <v>135</v>
      </c>
      <c r="E12" s="6" t="s">
        <v>105</v>
      </c>
      <c r="F12" s="8" t="s">
        <v>106</v>
      </c>
      <c r="G12" s="8" t="s">
        <v>107</v>
      </c>
      <c r="H12" s="8" t="s">
        <v>108</v>
      </c>
      <c r="I12" s="2" t="s">
        <v>136</v>
      </c>
    </row>
    <row r="13" spans="1:256">
      <c r="B13" s="2" t="s">
        <v>137</v>
      </c>
      <c r="C13" s="14"/>
    </row>
    <row r="14" spans="1:256">
      <c r="B14" s="2" t="s">
        <v>110</v>
      </c>
      <c r="C14" s="14"/>
    </row>
    <row r="15" spans="1:256">
      <c r="B15" s="1" t="s">
        <v>1077</v>
      </c>
      <c r="C15" s="14" t="s">
        <v>138</v>
      </c>
      <c r="D15" s="1" t="s">
        <v>139</v>
      </c>
      <c r="E15" s="1" t="s">
        <v>140</v>
      </c>
      <c r="F15" s="4">
        <v>52200</v>
      </c>
      <c r="G15" s="4">
        <v>497.41</v>
      </c>
      <c r="H15" s="4">
        <v>2.88</v>
      </c>
    </row>
    <row r="16" spans="1:256">
      <c r="B16" s="1" t="s">
        <v>1076</v>
      </c>
      <c r="C16" s="14" t="s">
        <v>138</v>
      </c>
      <c r="D16" s="1" t="s">
        <v>139</v>
      </c>
      <c r="E16" s="1" t="s">
        <v>141</v>
      </c>
      <c r="F16" s="4">
        <v>27550</v>
      </c>
      <c r="G16" s="4">
        <v>443.13</v>
      </c>
      <c r="H16" s="4">
        <v>2.57</v>
      </c>
    </row>
    <row r="17" spans="2:8">
      <c r="B17" s="1" t="s">
        <v>1075</v>
      </c>
      <c r="C17" s="14" t="s">
        <v>138</v>
      </c>
      <c r="D17" s="1" t="s">
        <v>142</v>
      </c>
      <c r="E17" s="1" t="s">
        <v>143</v>
      </c>
      <c r="F17" s="4">
        <v>12000</v>
      </c>
      <c r="G17" s="4">
        <v>327.76</v>
      </c>
      <c r="H17" s="4">
        <v>1.9</v>
      </c>
    </row>
    <row r="18" spans="2:8">
      <c r="B18" s="1" t="s">
        <v>1074</v>
      </c>
      <c r="C18" s="14" t="s">
        <v>138</v>
      </c>
      <c r="D18" s="1" t="s">
        <v>147</v>
      </c>
      <c r="E18" s="1" t="s">
        <v>148</v>
      </c>
      <c r="F18" s="4">
        <v>73000</v>
      </c>
      <c r="G18" s="4">
        <v>248.2</v>
      </c>
      <c r="H18" s="4">
        <v>1.44</v>
      </c>
    </row>
    <row r="19" spans="2:8">
      <c r="B19" s="1" t="s">
        <v>1073</v>
      </c>
      <c r="C19" s="14" t="s">
        <v>138</v>
      </c>
      <c r="D19" s="1" t="s">
        <v>154</v>
      </c>
      <c r="E19" s="1" t="s">
        <v>309</v>
      </c>
      <c r="F19" s="4">
        <v>24450</v>
      </c>
      <c r="G19" s="4">
        <v>201.53</v>
      </c>
      <c r="H19" s="4">
        <v>1.17</v>
      </c>
    </row>
    <row r="20" spans="2:8">
      <c r="B20" s="1" t="s">
        <v>1072</v>
      </c>
      <c r="C20" s="14" t="s">
        <v>138</v>
      </c>
      <c r="D20" s="1" t="s">
        <v>139</v>
      </c>
      <c r="E20" s="1" t="s">
        <v>152</v>
      </c>
      <c r="F20" s="4">
        <v>16500</v>
      </c>
      <c r="G20" s="4">
        <v>148.71</v>
      </c>
      <c r="H20" s="4">
        <v>0.86</v>
      </c>
    </row>
    <row r="21" spans="2:8">
      <c r="B21" s="1" t="s">
        <v>1071</v>
      </c>
      <c r="C21" s="14" t="s">
        <v>138</v>
      </c>
      <c r="D21" s="1" t="s">
        <v>165</v>
      </c>
      <c r="E21" s="1" t="s">
        <v>237</v>
      </c>
      <c r="F21" s="4">
        <v>14000</v>
      </c>
      <c r="G21" s="4">
        <v>148.31</v>
      </c>
      <c r="H21" s="4">
        <v>0.86</v>
      </c>
    </row>
    <row r="22" spans="2:8">
      <c r="B22" s="1" t="s">
        <v>1070</v>
      </c>
      <c r="C22" s="14" t="s">
        <v>138</v>
      </c>
      <c r="D22" s="1" t="s">
        <v>214</v>
      </c>
      <c r="E22" s="1" t="s">
        <v>312</v>
      </c>
      <c r="F22" s="4">
        <v>26500</v>
      </c>
      <c r="G22" s="4">
        <v>144.91999999999999</v>
      </c>
      <c r="H22" s="4">
        <v>0.84</v>
      </c>
    </row>
    <row r="23" spans="2:8">
      <c r="B23" s="1" t="s">
        <v>1069</v>
      </c>
      <c r="C23" s="14" t="s">
        <v>138</v>
      </c>
      <c r="D23" s="1" t="s">
        <v>150</v>
      </c>
      <c r="E23" s="1" t="s">
        <v>263</v>
      </c>
      <c r="F23" s="4">
        <v>2500</v>
      </c>
      <c r="G23" s="4">
        <v>133.83000000000001</v>
      </c>
      <c r="H23" s="4">
        <v>0.78</v>
      </c>
    </row>
    <row r="24" spans="2:8">
      <c r="B24" s="1" t="s">
        <v>1068</v>
      </c>
      <c r="C24" s="14" t="s">
        <v>138</v>
      </c>
      <c r="D24" s="1" t="s">
        <v>172</v>
      </c>
      <c r="E24" s="1" t="s">
        <v>310</v>
      </c>
      <c r="F24" s="4">
        <v>23000</v>
      </c>
      <c r="G24" s="4">
        <v>131.27000000000001</v>
      </c>
      <c r="H24" s="4">
        <v>0.76</v>
      </c>
    </row>
    <row r="25" spans="2:8">
      <c r="B25" s="1" t="s">
        <v>1067</v>
      </c>
      <c r="C25" s="14" t="s">
        <v>138</v>
      </c>
      <c r="D25" s="1" t="s">
        <v>163</v>
      </c>
      <c r="E25" s="1" t="s">
        <v>315</v>
      </c>
      <c r="F25" s="4">
        <v>5000</v>
      </c>
      <c r="G25" s="4">
        <v>128.25</v>
      </c>
      <c r="H25" s="4">
        <v>0.74</v>
      </c>
    </row>
    <row r="26" spans="2:8">
      <c r="B26" s="1" t="s">
        <v>1066</v>
      </c>
      <c r="C26" s="14" t="s">
        <v>138</v>
      </c>
      <c r="D26" s="1" t="s">
        <v>180</v>
      </c>
      <c r="E26" s="1" t="s">
        <v>311</v>
      </c>
      <c r="F26" s="4">
        <v>120000</v>
      </c>
      <c r="G26" s="4">
        <v>126.12</v>
      </c>
      <c r="H26" s="4">
        <v>0.73</v>
      </c>
    </row>
    <row r="27" spans="2:8">
      <c r="B27" s="1" t="s">
        <v>1065</v>
      </c>
      <c r="C27" s="14" t="s">
        <v>138</v>
      </c>
      <c r="D27" s="1" t="s">
        <v>144</v>
      </c>
      <c r="E27" s="1" t="s">
        <v>146</v>
      </c>
      <c r="F27" s="4">
        <v>3500</v>
      </c>
      <c r="G27" s="4">
        <v>118.68</v>
      </c>
      <c r="H27" s="4">
        <v>0.69</v>
      </c>
    </row>
    <row r="28" spans="2:8">
      <c r="B28" s="1" t="s">
        <v>1064</v>
      </c>
      <c r="C28" s="14" t="s">
        <v>138</v>
      </c>
      <c r="D28" s="1" t="s">
        <v>182</v>
      </c>
      <c r="E28" s="1" t="s">
        <v>183</v>
      </c>
      <c r="F28" s="4">
        <v>14269</v>
      </c>
      <c r="G28" s="4">
        <v>116.73</v>
      </c>
      <c r="H28" s="4">
        <v>0.68</v>
      </c>
    </row>
    <row r="29" spans="2:8">
      <c r="B29" s="1" t="s">
        <v>1063</v>
      </c>
      <c r="C29" s="14" t="s">
        <v>138</v>
      </c>
      <c r="D29" s="1" t="s">
        <v>214</v>
      </c>
      <c r="E29" s="1" t="s">
        <v>215</v>
      </c>
      <c r="F29" s="4">
        <v>16000</v>
      </c>
      <c r="G29" s="4">
        <v>115.98</v>
      </c>
      <c r="H29" s="4">
        <v>0.67</v>
      </c>
    </row>
    <row r="30" spans="2:8">
      <c r="B30" s="1" t="s">
        <v>1062</v>
      </c>
      <c r="C30" s="14" t="s">
        <v>138</v>
      </c>
      <c r="D30" s="1" t="s">
        <v>163</v>
      </c>
      <c r="E30" s="1" t="s">
        <v>314</v>
      </c>
      <c r="F30" s="4">
        <v>10000</v>
      </c>
      <c r="G30" s="4">
        <v>112.05</v>
      </c>
      <c r="H30" s="4">
        <v>0.65</v>
      </c>
    </row>
    <row r="31" spans="2:8">
      <c r="B31" s="1" t="s">
        <v>1061</v>
      </c>
      <c r="C31" s="14" t="s">
        <v>138</v>
      </c>
      <c r="D31" s="1" t="s">
        <v>206</v>
      </c>
      <c r="E31" s="1" t="s">
        <v>207</v>
      </c>
      <c r="F31" s="4">
        <v>3200</v>
      </c>
      <c r="G31" s="4">
        <v>111.5</v>
      </c>
      <c r="H31" s="4">
        <v>0.65</v>
      </c>
    </row>
    <row r="32" spans="2:8">
      <c r="B32" s="1" t="s">
        <v>1060</v>
      </c>
      <c r="C32" s="14" t="s">
        <v>138</v>
      </c>
      <c r="D32" s="1" t="s">
        <v>150</v>
      </c>
      <c r="E32" s="1" t="s">
        <v>151</v>
      </c>
      <c r="F32" s="4">
        <v>4200</v>
      </c>
      <c r="G32" s="4">
        <v>111.43</v>
      </c>
      <c r="H32" s="4">
        <v>0.65</v>
      </c>
    </row>
    <row r="33" spans="2:8">
      <c r="B33" s="1" t="s">
        <v>1059</v>
      </c>
      <c r="C33" s="14" t="s">
        <v>138</v>
      </c>
      <c r="D33" s="1" t="s">
        <v>150</v>
      </c>
      <c r="E33" s="1" t="s">
        <v>316</v>
      </c>
      <c r="F33" s="4">
        <v>8800</v>
      </c>
      <c r="G33" s="4">
        <v>110.31</v>
      </c>
      <c r="H33" s="4">
        <v>0.64</v>
      </c>
    </row>
    <row r="34" spans="2:8">
      <c r="B34" s="1" t="s">
        <v>1058</v>
      </c>
      <c r="C34" s="14" t="s">
        <v>138</v>
      </c>
      <c r="D34" s="1" t="s">
        <v>270</v>
      </c>
      <c r="E34" s="1" t="s">
        <v>313</v>
      </c>
      <c r="F34" s="4">
        <v>41000</v>
      </c>
      <c r="G34" s="4">
        <v>108.49</v>
      </c>
      <c r="H34" s="4">
        <v>0.63</v>
      </c>
    </row>
    <row r="35" spans="2:8">
      <c r="B35" s="1" t="s">
        <v>1057</v>
      </c>
      <c r="C35" s="14" t="s">
        <v>138</v>
      </c>
      <c r="D35" s="1" t="s">
        <v>150</v>
      </c>
      <c r="E35" s="1" t="s">
        <v>291</v>
      </c>
      <c r="F35" s="4">
        <v>3200</v>
      </c>
      <c r="G35" s="4">
        <v>101.6</v>
      </c>
      <c r="H35" s="4">
        <v>0.59</v>
      </c>
    </row>
    <row r="36" spans="2:8">
      <c r="B36" s="1" t="s">
        <v>1056</v>
      </c>
      <c r="C36" s="14" t="s">
        <v>138</v>
      </c>
      <c r="D36" s="1" t="s">
        <v>187</v>
      </c>
      <c r="E36" s="1" t="s">
        <v>188</v>
      </c>
      <c r="F36" s="4">
        <v>2500</v>
      </c>
      <c r="G36" s="4">
        <v>100.64</v>
      </c>
      <c r="H36" s="4">
        <v>0.57999999999999996</v>
      </c>
    </row>
    <row r="37" spans="2:8">
      <c r="B37" s="1" t="s">
        <v>1055</v>
      </c>
      <c r="C37" s="14" t="s">
        <v>138</v>
      </c>
      <c r="D37" s="1" t="s">
        <v>165</v>
      </c>
      <c r="E37" s="1" t="s">
        <v>166</v>
      </c>
      <c r="F37" s="4">
        <v>10500</v>
      </c>
      <c r="G37" s="4">
        <v>97.89</v>
      </c>
      <c r="H37" s="4">
        <v>0.56999999999999995</v>
      </c>
    </row>
    <row r="38" spans="2:8">
      <c r="B38" s="1" t="s">
        <v>1054</v>
      </c>
      <c r="C38" s="14" t="s">
        <v>138</v>
      </c>
      <c r="D38" s="1" t="s">
        <v>144</v>
      </c>
      <c r="E38" s="1" t="s">
        <v>294</v>
      </c>
      <c r="F38" s="4">
        <v>8500</v>
      </c>
      <c r="G38" s="4">
        <v>95.27</v>
      </c>
      <c r="H38" s="4">
        <v>0.55000000000000004</v>
      </c>
    </row>
    <row r="39" spans="2:8">
      <c r="B39" s="1" t="s">
        <v>1053</v>
      </c>
      <c r="C39" s="14" t="s">
        <v>138</v>
      </c>
      <c r="D39" s="1" t="s">
        <v>204</v>
      </c>
      <c r="E39" s="1" t="s">
        <v>205</v>
      </c>
      <c r="F39" s="4">
        <v>400</v>
      </c>
      <c r="G39" s="4">
        <v>93.41</v>
      </c>
      <c r="H39" s="4">
        <v>0.54</v>
      </c>
    </row>
    <row r="40" spans="2:8">
      <c r="B40" s="1" t="s">
        <v>1052</v>
      </c>
      <c r="C40" s="14" t="s">
        <v>138</v>
      </c>
      <c r="D40" s="1" t="s">
        <v>139</v>
      </c>
      <c r="E40" s="1" t="s">
        <v>149</v>
      </c>
      <c r="F40" s="4">
        <v>4500</v>
      </c>
      <c r="G40" s="4">
        <v>87.62</v>
      </c>
      <c r="H40" s="4">
        <v>0.51</v>
      </c>
    </row>
    <row r="41" spans="2:8">
      <c r="B41" s="1" t="s">
        <v>1051</v>
      </c>
      <c r="C41" s="14" t="s">
        <v>138</v>
      </c>
      <c r="D41" s="1" t="s">
        <v>150</v>
      </c>
      <c r="E41" s="1" t="s">
        <v>195</v>
      </c>
      <c r="F41" s="4">
        <v>10511</v>
      </c>
      <c r="G41" s="4">
        <v>87.41</v>
      </c>
      <c r="H41" s="4">
        <v>0.51</v>
      </c>
    </row>
    <row r="42" spans="2:8">
      <c r="B42" s="1" t="s">
        <v>1050</v>
      </c>
      <c r="C42" s="14" t="s">
        <v>138</v>
      </c>
      <c r="D42" s="1" t="s">
        <v>163</v>
      </c>
      <c r="E42" s="1" t="s">
        <v>324</v>
      </c>
      <c r="F42" s="4">
        <v>4500</v>
      </c>
      <c r="G42" s="4">
        <v>84.81</v>
      </c>
      <c r="H42" s="4">
        <v>0.49</v>
      </c>
    </row>
    <row r="43" spans="2:8">
      <c r="B43" s="1" t="s">
        <v>1049</v>
      </c>
      <c r="C43" s="14" t="s">
        <v>138</v>
      </c>
      <c r="D43" s="1" t="s">
        <v>196</v>
      </c>
      <c r="E43" s="1" t="s">
        <v>317</v>
      </c>
      <c r="F43" s="4">
        <v>6500</v>
      </c>
      <c r="G43" s="4">
        <v>83.39</v>
      </c>
      <c r="H43" s="4">
        <v>0.48</v>
      </c>
    </row>
    <row r="44" spans="2:8">
      <c r="B44" s="1" t="s">
        <v>1048</v>
      </c>
      <c r="C44" s="14" t="s">
        <v>138</v>
      </c>
      <c r="D44" s="1" t="s">
        <v>150</v>
      </c>
      <c r="E44" s="1" t="s">
        <v>318</v>
      </c>
      <c r="F44" s="4">
        <v>7200</v>
      </c>
      <c r="G44" s="4">
        <v>82.89</v>
      </c>
      <c r="H44" s="4">
        <v>0.48</v>
      </c>
    </row>
    <row r="45" spans="2:8">
      <c r="B45" s="1" t="s">
        <v>1047</v>
      </c>
      <c r="C45" s="14" t="s">
        <v>138</v>
      </c>
      <c r="D45" s="1" t="s">
        <v>196</v>
      </c>
      <c r="E45" s="1" t="s">
        <v>200</v>
      </c>
      <c r="F45" s="4">
        <v>14000</v>
      </c>
      <c r="G45" s="4">
        <v>82.68</v>
      </c>
      <c r="H45" s="4">
        <v>0.48</v>
      </c>
    </row>
    <row r="46" spans="2:8">
      <c r="B46" s="1" t="s">
        <v>1046</v>
      </c>
      <c r="C46" s="14" t="s">
        <v>138</v>
      </c>
      <c r="D46" s="1" t="s">
        <v>172</v>
      </c>
      <c r="E46" s="1" t="s">
        <v>173</v>
      </c>
      <c r="F46" s="4">
        <v>3000</v>
      </c>
      <c r="G46" s="4">
        <v>76.900000000000006</v>
      </c>
      <c r="H46" s="4">
        <v>0.45</v>
      </c>
    </row>
    <row r="47" spans="2:8">
      <c r="B47" s="1" t="s">
        <v>1045</v>
      </c>
      <c r="C47" s="14" t="s">
        <v>138</v>
      </c>
      <c r="D47" s="1" t="s">
        <v>185</v>
      </c>
      <c r="E47" s="1" t="s">
        <v>319</v>
      </c>
      <c r="F47" s="4">
        <v>3000</v>
      </c>
      <c r="G47" s="4">
        <v>65.61</v>
      </c>
      <c r="H47" s="4">
        <v>0.38</v>
      </c>
    </row>
    <row r="48" spans="2:8">
      <c r="B48" s="1" t="s">
        <v>1044</v>
      </c>
      <c r="C48" s="14" t="s">
        <v>138</v>
      </c>
      <c r="D48" s="1" t="s">
        <v>156</v>
      </c>
      <c r="E48" s="1" t="s">
        <v>264</v>
      </c>
      <c r="F48" s="4">
        <v>2000</v>
      </c>
      <c r="G48" s="4">
        <v>60.87</v>
      </c>
      <c r="H48" s="4">
        <v>0.35</v>
      </c>
    </row>
    <row r="49" spans="2:8">
      <c r="B49" s="1" t="s">
        <v>1043</v>
      </c>
      <c r="C49" s="14" t="s">
        <v>138</v>
      </c>
      <c r="D49" s="1" t="s">
        <v>187</v>
      </c>
      <c r="E49" s="1" t="s">
        <v>325</v>
      </c>
      <c r="F49" s="4">
        <v>9659</v>
      </c>
      <c r="G49" s="4">
        <v>59.34</v>
      </c>
      <c r="H49" s="4">
        <v>0.34</v>
      </c>
    </row>
    <row r="50" spans="2:8">
      <c r="B50" s="1" t="s">
        <v>1042</v>
      </c>
      <c r="C50" s="14" t="s">
        <v>138</v>
      </c>
      <c r="D50" s="1" t="s">
        <v>274</v>
      </c>
      <c r="E50" s="1" t="s">
        <v>300</v>
      </c>
      <c r="F50" s="4">
        <v>25000</v>
      </c>
      <c r="G50" s="4">
        <v>56</v>
      </c>
      <c r="H50" s="4">
        <v>0.32</v>
      </c>
    </row>
    <row r="51" spans="2:8">
      <c r="B51" s="1" t="s">
        <v>1041</v>
      </c>
      <c r="C51" s="14" t="s">
        <v>138</v>
      </c>
      <c r="D51" s="1" t="s">
        <v>250</v>
      </c>
      <c r="E51" s="1" t="s">
        <v>320</v>
      </c>
      <c r="F51" s="4">
        <v>5500</v>
      </c>
      <c r="G51" s="4">
        <v>50.81</v>
      </c>
      <c r="H51" s="4">
        <v>0.28999999999999998</v>
      </c>
    </row>
    <row r="52" spans="2:8">
      <c r="B52" s="1" t="s">
        <v>1040</v>
      </c>
      <c r="C52" s="14" t="s">
        <v>138</v>
      </c>
      <c r="D52" s="1" t="s">
        <v>174</v>
      </c>
      <c r="E52" s="1" t="s">
        <v>329</v>
      </c>
      <c r="F52" s="4">
        <v>1220</v>
      </c>
      <c r="G52" s="4">
        <v>50.8</v>
      </c>
      <c r="H52" s="4">
        <v>0.28999999999999998</v>
      </c>
    </row>
    <row r="53" spans="2:8">
      <c r="B53" s="1" t="s">
        <v>1039</v>
      </c>
      <c r="C53" s="14" t="s">
        <v>138</v>
      </c>
      <c r="D53" s="1" t="s">
        <v>139</v>
      </c>
      <c r="E53" s="1" t="s">
        <v>301</v>
      </c>
      <c r="F53" s="4">
        <v>4000</v>
      </c>
      <c r="G53" s="4">
        <v>46.71</v>
      </c>
      <c r="H53" s="4">
        <v>0.27</v>
      </c>
    </row>
    <row r="54" spans="2:8">
      <c r="B54" s="1" t="s">
        <v>1038</v>
      </c>
      <c r="C54" s="14" t="s">
        <v>138</v>
      </c>
      <c r="D54" s="1" t="s">
        <v>167</v>
      </c>
      <c r="E54" s="1" t="s">
        <v>328</v>
      </c>
      <c r="F54" s="4">
        <v>1550</v>
      </c>
      <c r="G54" s="4">
        <v>45.78</v>
      </c>
      <c r="H54" s="4">
        <v>0.27</v>
      </c>
    </row>
    <row r="55" spans="2:8">
      <c r="B55" s="1" t="s">
        <v>1037</v>
      </c>
      <c r="C55" s="14" t="s">
        <v>138</v>
      </c>
      <c r="D55" s="1" t="s">
        <v>185</v>
      </c>
      <c r="E55" s="1" t="s">
        <v>186</v>
      </c>
      <c r="F55" s="4">
        <v>5240</v>
      </c>
      <c r="G55" s="4">
        <v>40.93</v>
      </c>
      <c r="H55" s="4">
        <v>0.24</v>
      </c>
    </row>
    <row r="56" spans="2:8">
      <c r="B56" s="1" t="s">
        <v>1036</v>
      </c>
      <c r="C56" s="14" t="s">
        <v>138</v>
      </c>
      <c r="D56" s="1" t="s">
        <v>163</v>
      </c>
      <c r="E56" s="1" t="s">
        <v>229</v>
      </c>
      <c r="F56" s="4">
        <v>5000</v>
      </c>
      <c r="G56" s="4">
        <v>30.71</v>
      </c>
      <c r="H56" s="4">
        <v>0.18</v>
      </c>
    </row>
    <row r="57" spans="2:8">
      <c r="B57" s="2" t="s">
        <v>216</v>
      </c>
      <c r="C57" s="15"/>
      <c r="D57" s="2"/>
      <c r="E57" s="2"/>
      <c r="F57" s="10"/>
      <c r="G57" s="10">
        <f>SUM(G15:G56)</f>
        <v>5166.68</v>
      </c>
      <c r="H57" s="10">
        <f>SUM(H15:H56)</f>
        <v>29.949999999999992</v>
      </c>
    </row>
    <row r="58" spans="2:8">
      <c r="B58" s="6" t="s">
        <v>102</v>
      </c>
      <c r="C58" s="7" t="s">
        <v>103</v>
      </c>
      <c r="D58" s="6" t="s">
        <v>104</v>
      </c>
      <c r="E58" s="6" t="s">
        <v>105</v>
      </c>
      <c r="F58" s="8" t="s">
        <v>106</v>
      </c>
      <c r="G58" s="8" t="s">
        <v>107</v>
      </c>
      <c r="H58" s="8" t="s">
        <v>108</v>
      </c>
    </row>
    <row r="59" spans="2:8">
      <c r="B59" s="2" t="s">
        <v>109</v>
      </c>
      <c r="C59" s="14"/>
    </row>
    <row r="60" spans="2:8">
      <c r="B60" s="2" t="s">
        <v>110</v>
      </c>
      <c r="C60" s="14"/>
    </row>
    <row r="61" spans="2:8">
      <c r="B61" s="2" t="s">
        <v>111</v>
      </c>
      <c r="C61" s="14"/>
    </row>
    <row r="62" spans="2:8">
      <c r="B62" s="1" t="s">
        <v>556</v>
      </c>
      <c r="C62" s="14">
        <v>6.83</v>
      </c>
      <c r="D62" s="1" t="s">
        <v>113</v>
      </c>
      <c r="E62" s="1" t="s">
        <v>557</v>
      </c>
      <c r="F62" s="4">
        <v>2500000</v>
      </c>
      <c r="G62" s="4">
        <v>2513.11</v>
      </c>
      <c r="H62" s="4">
        <v>14.56</v>
      </c>
    </row>
    <row r="63" spans="2:8">
      <c r="B63" s="1" t="s">
        <v>335</v>
      </c>
      <c r="C63" s="14">
        <v>7.14</v>
      </c>
      <c r="D63" s="1" t="s">
        <v>113</v>
      </c>
      <c r="E63" s="1" t="s">
        <v>336</v>
      </c>
      <c r="F63" s="4">
        <v>2000000</v>
      </c>
      <c r="G63" s="4">
        <v>2018.39</v>
      </c>
      <c r="H63" s="4">
        <v>11.69</v>
      </c>
    </row>
    <row r="64" spans="2:8">
      <c r="B64" s="1" t="s">
        <v>337</v>
      </c>
      <c r="C64" s="14">
        <v>7.09</v>
      </c>
      <c r="D64" s="1" t="s">
        <v>113</v>
      </c>
      <c r="E64" s="1" t="s">
        <v>338</v>
      </c>
      <c r="F64" s="4">
        <v>1000000</v>
      </c>
      <c r="G64" s="4">
        <v>1005.15</v>
      </c>
      <c r="H64" s="4">
        <v>5.82</v>
      </c>
    </row>
    <row r="65" spans="2:8">
      <c r="B65" s="1" t="s">
        <v>1035</v>
      </c>
      <c r="C65" s="14">
        <v>7.18</v>
      </c>
      <c r="D65" s="1" t="s">
        <v>113</v>
      </c>
      <c r="E65" s="1" t="s">
        <v>1034</v>
      </c>
      <c r="F65" s="4">
        <v>500000</v>
      </c>
      <c r="G65" s="4">
        <v>518.84</v>
      </c>
      <c r="H65" s="4">
        <v>3.01</v>
      </c>
    </row>
    <row r="66" spans="2:8">
      <c r="B66" s="1" t="s">
        <v>1033</v>
      </c>
      <c r="C66" s="14">
        <v>7.04</v>
      </c>
      <c r="D66" s="1" t="s">
        <v>113</v>
      </c>
      <c r="E66" s="1" t="s">
        <v>1032</v>
      </c>
      <c r="F66" s="4">
        <v>500000</v>
      </c>
      <c r="G66" s="4">
        <v>514.5</v>
      </c>
      <c r="H66" s="4">
        <v>2.98</v>
      </c>
    </row>
    <row r="67" spans="2:8">
      <c r="B67" s="1" t="s">
        <v>1031</v>
      </c>
      <c r="C67" s="14">
        <v>7.21</v>
      </c>
      <c r="D67" s="1" t="s">
        <v>113</v>
      </c>
      <c r="E67" s="1" t="s">
        <v>1030</v>
      </c>
      <c r="F67" s="4">
        <v>350000</v>
      </c>
      <c r="G67" s="4">
        <v>357.83</v>
      </c>
      <c r="H67" s="4">
        <v>2.0699999999999998</v>
      </c>
    </row>
    <row r="68" spans="2:8">
      <c r="B68" s="2" t="s">
        <v>115</v>
      </c>
      <c r="C68" s="15"/>
      <c r="D68" s="2"/>
      <c r="E68" s="2"/>
      <c r="F68" s="10"/>
      <c r="G68" s="10">
        <f>SUM(G62:G67)</f>
        <v>6927.82</v>
      </c>
      <c r="H68" s="10">
        <f>SUM(H62:H67)</f>
        <v>40.129999999999995</v>
      </c>
    </row>
    <row r="69" spans="2:8">
      <c r="B69" s="2" t="s">
        <v>116</v>
      </c>
      <c r="C69" s="14"/>
    </row>
    <row r="70" spans="2:8">
      <c r="B70" s="1" t="s">
        <v>354</v>
      </c>
      <c r="C70" s="14">
        <v>7.45</v>
      </c>
      <c r="D70" s="1" t="s">
        <v>117</v>
      </c>
      <c r="E70" s="1" t="s">
        <v>355</v>
      </c>
      <c r="F70" s="4">
        <v>100</v>
      </c>
      <c r="G70" s="4">
        <v>999.39</v>
      </c>
      <c r="H70" s="4">
        <v>5.79</v>
      </c>
    </row>
    <row r="71" spans="2:8">
      <c r="B71" s="1" t="s">
        <v>1029</v>
      </c>
      <c r="C71" s="14">
        <v>7.7</v>
      </c>
      <c r="D71" s="1" t="s">
        <v>117</v>
      </c>
      <c r="E71" s="1" t="s">
        <v>347</v>
      </c>
      <c r="F71" s="4">
        <v>100</v>
      </c>
      <c r="G71" s="4">
        <v>971.72</v>
      </c>
      <c r="H71" s="4">
        <v>5.63</v>
      </c>
    </row>
    <row r="72" spans="2:8">
      <c r="B72" s="1" t="s">
        <v>1028</v>
      </c>
      <c r="C72" s="14">
        <v>7.72</v>
      </c>
      <c r="D72" s="1" t="s">
        <v>117</v>
      </c>
      <c r="E72" s="1" t="s">
        <v>349</v>
      </c>
      <c r="F72" s="4">
        <v>100</v>
      </c>
      <c r="G72" s="4">
        <v>957.31</v>
      </c>
      <c r="H72" s="4">
        <v>5.55</v>
      </c>
    </row>
    <row r="73" spans="2:8">
      <c r="B73" s="1" t="s">
        <v>1027</v>
      </c>
      <c r="C73" s="14">
        <v>7.97</v>
      </c>
      <c r="D73" s="1" t="s">
        <v>717</v>
      </c>
      <c r="E73" s="1" t="s">
        <v>718</v>
      </c>
      <c r="F73" s="4">
        <v>80</v>
      </c>
      <c r="G73" s="4">
        <v>765.48</v>
      </c>
      <c r="H73" s="4">
        <v>4.43</v>
      </c>
    </row>
    <row r="74" spans="2:8">
      <c r="B74" s="2" t="s">
        <v>118</v>
      </c>
      <c r="C74" s="9"/>
      <c r="D74" s="2"/>
      <c r="E74" s="2"/>
      <c r="F74" s="10"/>
      <c r="G74" s="10">
        <f>SUM(G70:G73)</f>
        <v>3693.9</v>
      </c>
      <c r="H74" s="10">
        <f>SUM(H70:H73)</f>
        <v>21.4</v>
      </c>
    </row>
    <row r="75" spans="2:8">
      <c r="B75" s="2" t="s">
        <v>277</v>
      </c>
      <c r="C75" s="9"/>
      <c r="D75" s="2"/>
      <c r="E75" s="2"/>
      <c r="F75" s="10"/>
      <c r="G75" s="10">
        <v>1305.6400000000001</v>
      </c>
      <c r="H75" s="10">
        <v>7.56</v>
      </c>
    </row>
    <row r="76" spans="2:8">
      <c r="B76" s="2" t="s">
        <v>125</v>
      </c>
      <c r="C76" s="9"/>
      <c r="D76" s="2"/>
      <c r="E76" s="2"/>
      <c r="F76" s="10"/>
      <c r="G76" s="10">
        <f>+G57+G68+G74+G75</f>
        <v>17094.04</v>
      </c>
      <c r="H76" s="10">
        <f>+H57+H68+H74+H75</f>
        <v>99.039999999999992</v>
      </c>
    </row>
    <row r="77" spans="2:8">
      <c r="B77" s="2" t="s">
        <v>441</v>
      </c>
      <c r="C77" s="9"/>
      <c r="D77" s="2"/>
      <c r="E77" s="2"/>
      <c r="F77" s="10"/>
      <c r="G77" s="10">
        <f>+G78-G76</f>
        <v>166.27926379999917</v>
      </c>
      <c r="H77" s="10">
        <f>+H78-H76</f>
        <v>0.96000000000000796</v>
      </c>
    </row>
    <row r="78" spans="2:8">
      <c r="B78" s="2" t="s">
        <v>127</v>
      </c>
      <c r="C78" s="9"/>
      <c r="D78" s="2"/>
      <c r="E78" s="2"/>
      <c r="F78" s="10"/>
      <c r="G78" s="10">
        <v>17260.3192638</v>
      </c>
      <c r="H78" s="10">
        <v>100</v>
      </c>
    </row>
    <row r="79" spans="2:8">
      <c r="B79" s="1" t="s">
        <v>128</v>
      </c>
    </row>
    <row r="80" spans="2:8">
      <c r="B80" s="1" t="s">
        <v>129</v>
      </c>
    </row>
    <row r="81" spans="2:6">
      <c r="B81" s="2" t="s">
        <v>130</v>
      </c>
      <c r="C81" s="13">
        <v>44895</v>
      </c>
    </row>
    <row r="82" spans="2:6" ht="25.5">
      <c r="B82" s="11" t="s">
        <v>131</v>
      </c>
      <c r="C82" s="5" t="s">
        <v>132</v>
      </c>
    </row>
    <row r="83" spans="2:6">
      <c r="B83" s="2"/>
    </row>
    <row r="84" spans="2:6">
      <c r="B84" s="2" t="s">
        <v>1026</v>
      </c>
      <c r="C84" s="5" t="s">
        <v>132</v>
      </c>
    </row>
    <row r="85" spans="2:6">
      <c r="B85" s="2" t="s">
        <v>1025</v>
      </c>
      <c r="C85" s="5" t="s">
        <v>132</v>
      </c>
    </row>
    <row r="86" spans="2:6">
      <c r="B86" s="2" t="s">
        <v>1024</v>
      </c>
      <c r="C86" s="9"/>
    </row>
    <row r="87" spans="2:6">
      <c r="B87" s="2" t="s">
        <v>1023</v>
      </c>
      <c r="C87" s="9"/>
    </row>
    <row r="88" spans="2:6">
      <c r="B88" s="2" t="s">
        <v>1022</v>
      </c>
      <c r="C88" s="9"/>
    </row>
    <row r="89" spans="2:6">
      <c r="B89" s="2" t="s">
        <v>1021</v>
      </c>
      <c r="C89" s="9"/>
    </row>
    <row r="90" spans="2:6" ht="12.75" customHeight="1">
      <c r="B90" s="2" t="s">
        <v>133</v>
      </c>
      <c r="C90" s="9"/>
    </row>
    <row r="91" spans="2:6" ht="12.75" customHeight="1">
      <c r="B91" s="12" t="s">
        <v>1020</v>
      </c>
    </row>
    <row r="92" spans="2:6" ht="12.75" customHeight="1">
      <c r="B92" s="2" t="s">
        <v>134</v>
      </c>
    </row>
    <row r="94" spans="2:6" ht="63" customHeight="1">
      <c r="B94" s="402" t="s">
        <v>1019</v>
      </c>
      <c r="C94" s="402"/>
      <c r="D94" s="402"/>
      <c r="E94" s="402"/>
      <c r="F94" s="402"/>
    </row>
  </sheetData>
  <mergeCells count="4">
    <mergeCell ref="B1:E1"/>
    <mergeCell ref="C3:C6"/>
    <mergeCell ref="D3:D6"/>
    <mergeCell ref="B94:F94"/>
  </mergeCells>
  <hyperlinks>
    <hyperlink ref="A1" location="Index!A1" display="Index" xr:uid="{FD550598-7073-4CEE-BB3F-885952A1610D}"/>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49A5D-D67A-4323-9ADF-9809A6F3E8BE}">
  <dimension ref="A1:I133"/>
  <sheetViews>
    <sheetView workbookViewId="0">
      <selection activeCell="B1" sqref="B1:E1"/>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710937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4.710937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4.710937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4.710937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4.710937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4.710937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4.710937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4.710937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4.710937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4.710937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4.710937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4.710937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4.710937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4.710937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4.710937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4.710937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4.710937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4.710937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4.710937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4.710937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4.710937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4.710937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4.710937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4.710937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4.710937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4.710937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4.710937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4.710937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4.710937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4.710937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4.710937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4.710937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4.710937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4.710937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4.710937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4.710937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4.710937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4.710937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4.710937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4.710937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4.710937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4.710937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4.710937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4.710937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4.710937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4.710937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4.710937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4.710937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4.710937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4.710937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4.710937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4.710937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4.710937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4.710937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4.710937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4.710937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4.710937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4.710937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4.710937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4.710937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4.710937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4.710937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4.710937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4.7109375" style="1" bestFit="1" customWidth="1"/>
    <col min="16134" max="16134" width="11.5703125" style="1" bestFit="1" customWidth="1"/>
    <col min="16135" max="16135" width="18.140625" style="1" bestFit="1" customWidth="1"/>
    <col min="16136" max="16384" width="9.140625" style="1"/>
  </cols>
  <sheetData>
    <row r="1" spans="1:5">
      <c r="A1" s="3" t="s">
        <v>0</v>
      </c>
      <c r="B1" s="390" t="s">
        <v>16</v>
      </c>
      <c r="C1" s="390"/>
      <c r="D1" s="390"/>
      <c r="E1" s="390"/>
    </row>
    <row r="2" spans="1:5" ht="13.5" thickBot="1"/>
    <row r="3" spans="1:5" ht="15">
      <c r="B3" s="23" t="s">
        <v>1083</v>
      </c>
      <c r="C3" s="391"/>
      <c r="D3" s="394"/>
      <c r="E3" s="16"/>
    </row>
    <row r="4" spans="1:5" ht="30">
      <c r="B4" s="24" t="s">
        <v>1084</v>
      </c>
      <c r="C4" s="392"/>
      <c r="D4" s="395"/>
      <c r="E4" s="16"/>
    </row>
    <row r="5" spans="1:5" ht="15">
      <c r="B5" s="24"/>
      <c r="C5" s="392"/>
      <c r="D5" s="395"/>
      <c r="E5" s="16"/>
    </row>
    <row r="6" spans="1:5" ht="15">
      <c r="B6" s="24" t="s">
        <v>1081</v>
      </c>
      <c r="C6" s="392"/>
      <c r="D6" s="395"/>
      <c r="E6" s="16"/>
    </row>
    <row r="7" spans="1:5" ht="15">
      <c r="B7" s="24" t="s">
        <v>1085</v>
      </c>
      <c r="C7" s="392"/>
      <c r="D7" s="395"/>
      <c r="E7" s="16"/>
    </row>
    <row r="8" spans="1:5" ht="15.75" thickBot="1">
      <c r="B8" s="25" t="s">
        <v>1086</v>
      </c>
      <c r="C8" s="393"/>
      <c r="D8" s="396"/>
      <c r="E8" s="16"/>
    </row>
    <row r="9" spans="1:5">
      <c r="B9" s="16"/>
      <c r="C9" s="19" t="s">
        <v>1079</v>
      </c>
      <c r="D9" s="19" t="s">
        <v>1078</v>
      </c>
      <c r="E9" s="16"/>
    </row>
    <row r="10" spans="1:5">
      <c r="C10" s="14"/>
    </row>
    <row r="11" spans="1:5" ht="15">
      <c r="B11" s="431"/>
      <c r="C11" s="431"/>
      <c r="D11" s="431"/>
      <c r="E11" s="431"/>
    </row>
    <row r="12" spans="1:5">
      <c r="B12" s="430" t="s">
        <v>1087</v>
      </c>
      <c r="C12" s="430"/>
      <c r="D12" s="430"/>
      <c r="E12" s="430"/>
    </row>
    <row r="13" spans="1:5">
      <c r="B13" s="26" t="s">
        <v>1088</v>
      </c>
      <c r="C13" s="430" t="s">
        <v>1089</v>
      </c>
      <c r="D13" s="430" t="s">
        <v>1090</v>
      </c>
      <c r="E13" s="430" t="s">
        <v>1091</v>
      </c>
    </row>
    <row r="14" spans="1:5">
      <c r="B14" s="26" t="s">
        <v>1092</v>
      </c>
      <c r="C14" s="430"/>
      <c r="D14" s="430"/>
      <c r="E14" s="430"/>
    </row>
    <row r="15" spans="1:5">
      <c r="B15" s="27" t="s">
        <v>1093</v>
      </c>
      <c r="C15" s="28"/>
      <c r="D15" s="28" t="s">
        <v>1094</v>
      </c>
      <c r="E15" s="28"/>
    </row>
    <row r="16" spans="1:5">
      <c r="B16" s="27" t="s">
        <v>1095</v>
      </c>
      <c r="C16" s="28"/>
      <c r="D16" s="28"/>
      <c r="E16" s="28"/>
    </row>
    <row r="17" spans="2:8">
      <c r="B17" s="27" t="s">
        <v>1096</v>
      </c>
      <c r="C17" s="28"/>
      <c r="D17" s="28"/>
      <c r="E17" s="28"/>
    </row>
    <row r="18" spans="2:8">
      <c r="B18" s="29" t="s">
        <v>3264</v>
      </c>
      <c r="C18" s="26"/>
      <c r="D18" s="26"/>
      <c r="E18" s="26"/>
    </row>
    <row r="21" spans="2:8">
      <c r="B21" s="1" t="s">
        <v>101</v>
      </c>
    </row>
    <row r="23" spans="2:8">
      <c r="B23" s="6" t="s">
        <v>102</v>
      </c>
      <c r="C23" s="7" t="s">
        <v>103</v>
      </c>
      <c r="D23" s="6" t="s">
        <v>104</v>
      </c>
      <c r="E23" s="6" t="s">
        <v>105</v>
      </c>
      <c r="F23" s="8" t="s">
        <v>106</v>
      </c>
      <c r="G23" s="8" t="s">
        <v>107</v>
      </c>
      <c r="H23" s="8" t="s">
        <v>108</v>
      </c>
    </row>
    <row r="24" spans="2:8">
      <c r="B24" s="2" t="s">
        <v>109</v>
      </c>
      <c r="C24" s="14"/>
    </row>
    <row r="25" spans="2:8">
      <c r="B25" s="2" t="s">
        <v>110</v>
      </c>
      <c r="C25" s="14"/>
    </row>
    <row r="26" spans="2:8">
      <c r="B26" s="2" t="s">
        <v>111</v>
      </c>
      <c r="C26" s="14"/>
    </row>
    <row r="27" spans="2:8">
      <c r="B27" s="1" t="s">
        <v>686</v>
      </c>
      <c r="C27" s="14">
        <v>6.64</v>
      </c>
      <c r="D27" s="1" t="s">
        <v>113</v>
      </c>
      <c r="E27" s="1" t="s">
        <v>687</v>
      </c>
      <c r="F27" s="4">
        <v>15000000</v>
      </c>
      <c r="G27" s="4">
        <v>15039</v>
      </c>
      <c r="H27" s="4">
        <v>1.94</v>
      </c>
    </row>
    <row r="28" spans="2:8">
      <c r="B28" s="1" t="s">
        <v>1097</v>
      </c>
      <c r="C28" s="14">
        <v>6.59</v>
      </c>
      <c r="D28" s="1" t="s">
        <v>113</v>
      </c>
      <c r="E28" s="1" t="s">
        <v>1098</v>
      </c>
      <c r="F28" s="4">
        <v>7669900</v>
      </c>
      <c r="G28" s="4">
        <v>7709.55</v>
      </c>
      <c r="H28" s="4">
        <v>0.99</v>
      </c>
    </row>
    <row r="29" spans="2:8">
      <c r="B29" s="1" t="s">
        <v>899</v>
      </c>
      <c r="C29" s="14">
        <v>6.49</v>
      </c>
      <c r="D29" s="1" t="s">
        <v>113</v>
      </c>
      <c r="E29" s="1" t="s">
        <v>900</v>
      </c>
      <c r="F29" s="4">
        <v>6000000</v>
      </c>
      <c r="G29" s="4">
        <v>6024.62</v>
      </c>
      <c r="H29" s="4">
        <v>0.78</v>
      </c>
    </row>
    <row r="30" spans="2:8">
      <c r="B30" s="1" t="s">
        <v>552</v>
      </c>
      <c r="C30" s="14">
        <v>6.72</v>
      </c>
      <c r="D30" s="1" t="s">
        <v>113</v>
      </c>
      <c r="E30" s="1" t="s">
        <v>553</v>
      </c>
      <c r="F30" s="4">
        <v>5000000</v>
      </c>
      <c r="G30" s="4">
        <v>5010.88</v>
      </c>
      <c r="H30" s="4">
        <v>0.65</v>
      </c>
    </row>
    <row r="31" spans="2:8">
      <c r="B31" s="1" t="s">
        <v>1099</v>
      </c>
      <c r="C31" s="14">
        <v>6.47</v>
      </c>
      <c r="D31" s="1" t="s">
        <v>113</v>
      </c>
      <c r="E31" s="1" t="s">
        <v>1100</v>
      </c>
      <c r="F31" s="4">
        <v>1000000</v>
      </c>
      <c r="G31" s="4">
        <v>1002.7</v>
      </c>
      <c r="H31" s="4">
        <v>0.13</v>
      </c>
    </row>
    <row r="32" spans="2:8">
      <c r="B32" s="1" t="s">
        <v>1101</v>
      </c>
      <c r="C32" s="14">
        <v>6.46</v>
      </c>
      <c r="D32" s="1" t="s">
        <v>113</v>
      </c>
      <c r="E32" s="1" t="s">
        <v>1102</v>
      </c>
      <c r="F32" s="4">
        <v>638000</v>
      </c>
      <c r="G32" s="4">
        <v>639.72</v>
      </c>
      <c r="H32" s="4">
        <v>0.08</v>
      </c>
    </row>
    <row r="33" spans="2:9">
      <c r="B33" s="1" t="s">
        <v>1103</v>
      </c>
      <c r="C33" s="14">
        <v>6.33</v>
      </c>
      <c r="D33" s="1" t="s">
        <v>113</v>
      </c>
      <c r="E33" s="1" t="s">
        <v>1104</v>
      </c>
      <c r="F33" s="4">
        <v>604900</v>
      </c>
      <c r="G33" s="4">
        <v>605.63</v>
      </c>
      <c r="H33" s="4">
        <v>0.08</v>
      </c>
    </row>
    <row r="34" spans="2:9">
      <c r="B34" s="1" t="s">
        <v>1105</v>
      </c>
      <c r="C34" s="14">
        <v>6.31</v>
      </c>
      <c r="D34" s="1" t="s">
        <v>113</v>
      </c>
      <c r="E34" s="1" t="s">
        <v>1106</v>
      </c>
      <c r="F34" s="4">
        <v>550000</v>
      </c>
      <c r="G34" s="4">
        <v>550.66</v>
      </c>
      <c r="H34" s="4">
        <v>7.0000000000000007E-2</v>
      </c>
    </row>
    <row r="35" spans="2:9">
      <c r="B35" s="1" t="s">
        <v>1107</v>
      </c>
      <c r="C35" s="14">
        <v>6.35</v>
      </c>
      <c r="D35" s="1" t="s">
        <v>113</v>
      </c>
      <c r="E35" s="1" t="s">
        <v>1108</v>
      </c>
      <c r="F35" s="4">
        <v>503000</v>
      </c>
      <c r="G35" s="4">
        <v>503.61</v>
      </c>
      <c r="H35" s="4">
        <v>0.06</v>
      </c>
    </row>
    <row r="36" spans="2:9">
      <c r="B36" s="1" t="s">
        <v>1109</v>
      </c>
      <c r="C36" s="14">
        <v>6.5</v>
      </c>
      <c r="D36" s="1" t="s">
        <v>113</v>
      </c>
      <c r="E36" s="1" t="s">
        <v>1110</v>
      </c>
      <c r="F36" s="4">
        <v>500000</v>
      </c>
      <c r="G36" s="4">
        <v>501.34</v>
      </c>
      <c r="H36" s="4">
        <v>0.06</v>
      </c>
    </row>
    <row r="37" spans="2:9">
      <c r="B37" s="1" t="s">
        <v>1111</v>
      </c>
      <c r="C37" s="14">
        <v>6.31</v>
      </c>
      <c r="D37" s="1" t="s">
        <v>113</v>
      </c>
      <c r="E37" s="1" t="s">
        <v>1112</v>
      </c>
      <c r="F37" s="4">
        <v>500000</v>
      </c>
      <c r="G37" s="4">
        <v>500.08</v>
      </c>
      <c r="H37" s="4">
        <v>0.06</v>
      </c>
    </row>
    <row r="38" spans="2:9">
      <c r="B38" s="1" t="s">
        <v>1113</v>
      </c>
      <c r="C38" s="14">
        <v>6.46</v>
      </c>
      <c r="D38" s="1" t="s">
        <v>113</v>
      </c>
      <c r="E38" s="1" t="s">
        <v>1114</v>
      </c>
      <c r="F38" s="4">
        <v>471500</v>
      </c>
      <c r="G38" s="4">
        <v>473.47</v>
      </c>
      <c r="H38" s="4">
        <v>0.06</v>
      </c>
    </row>
    <row r="39" spans="2:9">
      <c r="B39" s="1" t="s">
        <v>1115</v>
      </c>
      <c r="C39" s="14">
        <v>6.33</v>
      </c>
      <c r="D39" s="1" t="s">
        <v>113</v>
      </c>
      <c r="E39" s="1" t="s">
        <v>1116</v>
      </c>
      <c r="F39" s="4">
        <v>100000</v>
      </c>
      <c r="G39" s="4">
        <v>100.12</v>
      </c>
      <c r="H39" s="4">
        <v>0.01</v>
      </c>
    </row>
    <row r="40" spans="2:9">
      <c r="B40" s="1" t="s">
        <v>1117</v>
      </c>
      <c r="C40" s="14">
        <v>6.46</v>
      </c>
      <c r="D40" s="1" t="s">
        <v>113</v>
      </c>
      <c r="E40" s="1" t="s">
        <v>1118</v>
      </c>
      <c r="F40" s="4">
        <v>75000</v>
      </c>
      <c r="G40" s="4">
        <v>75.150000000000006</v>
      </c>
      <c r="H40" s="4">
        <v>0.01</v>
      </c>
    </row>
    <row r="41" spans="2:9">
      <c r="B41" s="1" t="s">
        <v>1119</v>
      </c>
      <c r="C41" s="14">
        <v>6.48</v>
      </c>
      <c r="D41" s="1" t="s">
        <v>113</v>
      </c>
      <c r="E41" s="1" t="s">
        <v>1120</v>
      </c>
      <c r="F41" s="4">
        <v>53000</v>
      </c>
      <c r="G41" s="4">
        <v>53.18</v>
      </c>
      <c r="H41" s="4">
        <v>0.01</v>
      </c>
    </row>
    <row r="42" spans="2:9">
      <c r="B42" s="1" t="s">
        <v>1121</v>
      </c>
      <c r="C42" s="14">
        <v>6.47</v>
      </c>
      <c r="D42" s="1" t="s">
        <v>113</v>
      </c>
      <c r="E42" s="1" t="s">
        <v>1122</v>
      </c>
      <c r="F42" s="4">
        <v>13400</v>
      </c>
      <c r="G42" s="4">
        <v>13.44</v>
      </c>
      <c r="H42" s="4">
        <v>0</v>
      </c>
      <c r="I42" s="1" t="s">
        <v>440</v>
      </c>
    </row>
    <row r="43" spans="2:9">
      <c r="B43" s="2" t="s">
        <v>115</v>
      </c>
      <c r="C43" s="15"/>
      <c r="D43" s="2"/>
      <c r="E43" s="2"/>
      <c r="F43" s="10"/>
      <c r="G43" s="10">
        <f>SUM(G27:G42)</f>
        <v>38803.15</v>
      </c>
      <c r="H43" s="10">
        <f>SUM(H27:H42)</f>
        <v>4.9899999999999984</v>
      </c>
    </row>
    <row r="44" spans="2:9">
      <c r="B44" s="2" t="s">
        <v>119</v>
      </c>
      <c r="C44" s="14"/>
    </row>
    <row r="45" spans="2:9">
      <c r="B45" s="1" t="s">
        <v>1123</v>
      </c>
      <c r="C45" s="14">
        <v>7.23</v>
      </c>
      <c r="D45" s="1" t="s">
        <v>121</v>
      </c>
      <c r="E45" s="1" t="s">
        <v>1124</v>
      </c>
      <c r="F45" s="4">
        <v>9500</v>
      </c>
      <c r="G45" s="4">
        <v>46281.58</v>
      </c>
      <c r="H45" s="4">
        <v>5.96</v>
      </c>
    </row>
    <row r="46" spans="2:9">
      <c r="B46" s="1" t="s">
        <v>1125</v>
      </c>
      <c r="C46" s="14">
        <v>6.4</v>
      </c>
      <c r="D46" s="1" t="s">
        <v>113</v>
      </c>
      <c r="E46" s="1" t="s">
        <v>1126</v>
      </c>
      <c r="F46" s="4">
        <v>44500000</v>
      </c>
      <c r="G46" s="4">
        <v>43590.46</v>
      </c>
      <c r="H46" s="4">
        <v>5.62</v>
      </c>
    </row>
    <row r="47" spans="2:9">
      <c r="B47" s="1" t="s">
        <v>1127</v>
      </c>
      <c r="C47" s="14">
        <v>7.17</v>
      </c>
      <c r="D47" s="1" t="s">
        <v>123</v>
      </c>
      <c r="E47" s="1" t="s">
        <v>1128</v>
      </c>
      <c r="F47" s="4">
        <v>7000</v>
      </c>
      <c r="G47" s="4">
        <v>34128.47</v>
      </c>
      <c r="H47" s="4">
        <v>4.4000000000000004</v>
      </c>
    </row>
    <row r="48" spans="2:9">
      <c r="B48" s="1" t="s">
        <v>1129</v>
      </c>
      <c r="C48" s="14">
        <v>7.17</v>
      </c>
      <c r="D48" s="1" t="s">
        <v>120</v>
      </c>
      <c r="E48" s="1" t="s">
        <v>1130</v>
      </c>
      <c r="F48" s="4">
        <v>6000</v>
      </c>
      <c r="G48" s="4">
        <v>29292.240000000002</v>
      </c>
      <c r="H48" s="4">
        <v>3.77</v>
      </c>
    </row>
    <row r="49" spans="2:8">
      <c r="B49" s="1" t="s">
        <v>1131</v>
      </c>
      <c r="C49" s="14">
        <v>6.7</v>
      </c>
      <c r="D49" s="1" t="s">
        <v>113</v>
      </c>
      <c r="E49" s="1" t="s">
        <v>1132</v>
      </c>
      <c r="F49" s="4">
        <v>22581200</v>
      </c>
      <c r="G49" s="4">
        <v>21878.9</v>
      </c>
      <c r="H49" s="4">
        <v>2.82</v>
      </c>
    </row>
    <row r="50" spans="2:8">
      <c r="B50" s="1" t="s">
        <v>1133</v>
      </c>
      <c r="C50" s="14">
        <v>6.25</v>
      </c>
      <c r="D50" s="1" t="s">
        <v>113</v>
      </c>
      <c r="E50" s="1" t="s">
        <v>1134</v>
      </c>
      <c r="F50" s="4">
        <v>22000000</v>
      </c>
      <c r="G50" s="4">
        <v>21739.43</v>
      </c>
      <c r="H50" s="4">
        <v>2.8</v>
      </c>
    </row>
    <row r="51" spans="2:8">
      <c r="B51" s="1" t="s">
        <v>1135</v>
      </c>
      <c r="C51" s="14">
        <v>7.03</v>
      </c>
      <c r="D51" s="1" t="s">
        <v>1136</v>
      </c>
      <c r="E51" s="1" t="s">
        <v>1137</v>
      </c>
      <c r="F51" s="4">
        <v>4000</v>
      </c>
      <c r="G51" s="4">
        <v>19813.02</v>
      </c>
      <c r="H51" s="4">
        <v>2.5499999999999998</v>
      </c>
    </row>
    <row r="52" spans="2:8">
      <c r="B52" s="1" t="s">
        <v>1138</v>
      </c>
      <c r="C52" s="14">
        <v>6.88</v>
      </c>
      <c r="D52" s="1" t="s">
        <v>120</v>
      </c>
      <c r="E52" s="1" t="s">
        <v>1139</v>
      </c>
      <c r="F52" s="4">
        <v>4000</v>
      </c>
      <c r="G52" s="4">
        <v>19772.66</v>
      </c>
      <c r="H52" s="4">
        <v>2.5499999999999998</v>
      </c>
    </row>
    <row r="53" spans="2:8">
      <c r="B53" s="1" t="s">
        <v>1140</v>
      </c>
      <c r="C53" s="14">
        <v>6.8</v>
      </c>
      <c r="D53" s="1" t="s">
        <v>120</v>
      </c>
      <c r="E53" s="1" t="s">
        <v>1141</v>
      </c>
      <c r="F53" s="4">
        <v>4000</v>
      </c>
      <c r="G53" s="4">
        <v>19695.46</v>
      </c>
      <c r="H53" s="4">
        <v>2.54</v>
      </c>
    </row>
    <row r="54" spans="2:8">
      <c r="B54" s="1" t="s">
        <v>1142</v>
      </c>
      <c r="C54" s="14">
        <v>6.87</v>
      </c>
      <c r="D54" s="1" t="s">
        <v>120</v>
      </c>
      <c r="E54" s="1" t="s">
        <v>1143</v>
      </c>
      <c r="F54" s="4">
        <v>4000</v>
      </c>
      <c r="G54" s="4">
        <v>19634.14</v>
      </c>
      <c r="H54" s="4">
        <v>2.5299999999999998</v>
      </c>
    </row>
    <row r="55" spans="2:8">
      <c r="B55" s="1" t="s">
        <v>1144</v>
      </c>
      <c r="C55" s="14">
        <v>6.96</v>
      </c>
      <c r="D55" s="1" t="s">
        <v>120</v>
      </c>
      <c r="E55" s="1" t="s">
        <v>1145</v>
      </c>
      <c r="F55" s="4">
        <v>4000</v>
      </c>
      <c r="G55" s="4">
        <v>19592.64</v>
      </c>
      <c r="H55" s="4">
        <v>2.52</v>
      </c>
    </row>
    <row r="56" spans="2:8">
      <c r="B56" s="1" t="s">
        <v>1146</v>
      </c>
      <c r="C56" s="14">
        <v>7.27</v>
      </c>
      <c r="D56" s="1" t="s">
        <v>120</v>
      </c>
      <c r="E56" s="1" t="s">
        <v>1147</v>
      </c>
      <c r="F56" s="4">
        <v>4000</v>
      </c>
      <c r="G56" s="4">
        <v>19575.3</v>
      </c>
      <c r="H56" s="4">
        <v>2.52</v>
      </c>
    </row>
    <row r="57" spans="2:8">
      <c r="B57" s="1" t="s">
        <v>1148</v>
      </c>
      <c r="C57" s="14">
        <v>7.56</v>
      </c>
      <c r="D57" s="1" t="s">
        <v>120</v>
      </c>
      <c r="E57" s="1" t="s">
        <v>1149</v>
      </c>
      <c r="F57" s="4">
        <v>4000</v>
      </c>
      <c r="G57" s="4">
        <v>19339.5</v>
      </c>
      <c r="H57" s="4">
        <v>2.4900000000000002</v>
      </c>
    </row>
    <row r="58" spans="2:8">
      <c r="B58" s="1" t="s">
        <v>1150</v>
      </c>
      <c r="C58" s="14">
        <v>8.5399999999999991</v>
      </c>
      <c r="D58" s="1" t="s">
        <v>120</v>
      </c>
      <c r="E58" s="1" t="s">
        <v>1151</v>
      </c>
      <c r="F58" s="4">
        <v>4000</v>
      </c>
      <c r="G58" s="4">
        <v>19269.62</v>
      </c>
      <c r="H58" s="4">
        <v>2.48</v>
      </c>
    </row>
    <row r="59" spans="2:8">
      <c r="B59" s="1" t="s">
        <v>1152</v>
      </c>
      <c r="C59" s="14">
        <v>7.81</v>
      </c>
      <c r="D59" s="1" t="s">
        <v>120</v>
      </c>
      <c r="E59" s="1" t="s">
        <v>1153</v>
      </c>
      <c r="F59" s="4">
        <v>4000</v>
      </c>
      <c r="G59" s="4">
        <v>18580.66</v>
      </c>
      <c r="H59" s="4">
        <v>2.39</v>
      </c>
    </row>
    <row r="60" spans="2:8">
      <c r="B60" s="1" t="s">
        <v>1154</v>
      </c>
      <c r="C60" s="14">
        <v>6.74</v>
      </c>
      <c r="D60" s="1" t="s">
        <v>123</v>
      </c>
      <c r="E60" s="1" t="s">
        <v>1155</v>
      </c>
      <c r="F60" s="4">
        <v>3500</v>
      </c>
      <c r="G60" s="4">
        <v>17260.95</v>
      </c>
      <c r="H60" s="4">
        <v>2.2200000000000002</v>
      </c>
    </row>
    <row r="61" spans="2:8">
      <c r="B61" s="1" t="s">
        <v>1156</v>
      </c>
      <c r="C61" s="14">
        <v>7.46</v>
      </c>
      <c r="D61" s="1" t="s">
        <v>120</v>
      </c>
      <c r="E61" s="1" t="s">
        <v>1157</v>
      </c>
      <c r="F61" s="4">
        <v>3500</v>
      </c>
      <c r="G61" s="4">
        <v>17201.169999999998</v>
      </c>
      <c r="H61" s="4">
        <v>2.2200000000000002</v>
      </c>
    </row>
    <row r="62" spans="2:8">
      <c r="B62" s="1" t="s">
        <v>1158</v>
      </c>
      <c r="C62" s="14">
        <v>7.64</v>
      </c>
      <c r="D62" s="1" t="s">
        <v>120</v>
      </c>
      <c r="E62" s="1" t="s">
        <v>1159</v>
      </c>
      <c r="F62" s="4">
        <v>3000</v>
      </c>
      <c r="G62" s="4">
        <v>14810.9</v>
      </c>
      <c r="H62" s="4">
        <v>1.91</v>
      </c>
    </row>
    <row r="63" spans="2:8">
      <c r="B63" s="1" t="s">
        <v>1160</v>
      </c>
      <c r="C63" s="14">
        <v>7.09</v>
      </c>
      <c r="D63" s="1" t="s">
        <v>120</v>
      </c>
      <c r="E63" s="1" t="s">
        <v>1161</v>
      </c>
      <c r="F63" s="4">
        <v>3000</v>
      </c>
      <c r="G63" s="4">
        <v>14708.79</v>
      </c>
      <c r="H63" s="4">
        <v>1.9</v>
      </c>
    </row>
    <row r="64" spans="2:8">
      <c r="B64" s="1" t="s">
        <v>1162</v>
      </c>
      <c r="C64" s="14">
        <v>7.49</v>
      </c>
      <c r="D64" s="1" t="s">
        <v>1136</v>
      </c>
      <c r="E64" s="1" t="s">
        <v>1163</v>
      </c>
      <c r="F64" s="4">
        <v>3000</v>
      </c>
      <c r="G64" s="4">
        <v>14663.01</v>
      </c>
      <c r="H64" s="4">
        <v>1.89</v>
      </c>
    </row>
    <row r="65" spans="2:8">
      <c r="B65" s="1" t="s">
        <v>1164</v>
      </c>
      <c r="C65" s="14">
        <v>7.48</v>
      </c>
      <c r="D65" s="1" t="s">
        <v>120</v>
      </c>
      <c r="E65" s="1" t="s">
        <v>1165</v>
      </c>
      <c r="F65" s="4">
        <v>3000</v>
      </c>
      <c r="G65" s="4">
        <v>14631.44</v>
      </c>
      <c r="H65" s="4">
        <v>1.89</v>
      </c>
    </row>
    <row r="66" spans="2:8">
      <c r="B66" s="1" t="s">
        <v>1166</v>
      </c>
      <c r="C66" s="14">
        <v>6.69</v>
      </c>
      <c r="D66" s="1" t="s">
        <v>113</v>
      </c>
      <c r="E66" s="1" t="s">
        <v>1167</v>
      </c>
      <c r="F66" s="4">
        <v>15000000</v>
      </c>
      <c r="G66" s="4">
        <v>14570.21</v>
      </c>
      <c r="H66" s="4">
        <v>1.88</v>
      </c>
    </row>
    <row r="67" spans="2:8">
      <c r="B67" s="1" t="s">
        <v>1168</v>
      </c>
      <c r="C67" s="14">
        <v>6.31</v>
      </c>
      <c r="D67" s="1" t="s">
        <v>113</v>
      </c>
      <c r="E67" s="1" t="s">
        <v>1169</v>
      </c>
      <c r="F67" s="4">
        <v>13000000</v>
      </c>
      <c r="G67" s="4">
        <v>12829.17</v>
      </c>
      <c r="H67" s="4">
        <v>1.65</v>
      </c>
    </row>
    <row r="68" spans="2:8">
      <c r="B68" s="1" t="s">
        <v>1170</v>
      </c>
      <c r="C68" s="14">
        <v>7.85</v>
      </c>
      <c r="D68" s="1" t="s">
        <v>120</v>
      </c>
      <c r="E68" s="1" t="s">
        <v>1171</v>
      </c>
      <c r="F68" s="4">
        <v>2500</v>
      </c>
      <c r="G68" s="4">
        <v>12340.85</v>
      </c>
      <c r="H68" s="4">
        <v>1.59</v>
      </c>
    </row>
    <row r="69" spans="2:8">
      <c r="B69" s="1" t="s">
        <v>1172</v>
      </c>
      <c r="C69" s="14">
        <v>7.85</v>
      </c>
      <c r="D69" s="1" t="s">
        <v>120</v>
      </c>
      <c r="E69" s="1" t="s">
        <v>1173</v>
      </c>
      <c r="F69" s="4">
        <v>2500</v>
      </c>
      <c r="G69" s="4">
        <v>12338.24</v>
      </c>
      <c r="H69" s="4">
        <v>1.59</v>
      </c>
    </row>
    <row r="70" spans="2:8">
      <c r="B70" s="1" t="s">
        <v>1174</v>
      </c>
      <c r="C70" s="14">
        <v>6.79</v>
      </c>
      <c r="D70" s="1" t="s">
        <v>120</v>
      </c>
      <c r="E70" s="1" t="s">
        <v>1175</v>
      </c>
      <c r="F70" s="4">
        <v>2500</v>
      </c>
      <c r="G70" s="4">
        <v>12328</v>
      </c>
      <c r="H70" s="4">
        <v>1.59</v>
      </c>
    </row>
    <row r="71" spans="2:8">
      <c r="B71" s="1" t="s">
        <v>1176</v>
      </c>
      <c r="C71" s="14">
        <v>7.65</v>
      </c>
      <c r="D71" s="1" t="s">
        <v>120</v>
      </c>
      <c r="E71" s="1" t="s">
        <v>1177</v>
      </c>
      <c r="F71" s="4">
        <v>2500</v>
      </c>
      <c r="G71" s="4">
        <v>12245.75</v>
      </c>
      <c r="H71" s="4">
        <v>1.58</v>
      </c>
    </row>
    <row r="72" spans="2:8">
      <c r="B72" s="1" t="s">
        <v>1178</v>
      </c>
      <c r="C72" s="14">
        <v>8.44</v>
      </c>
      <c r="D72" s="1" t="s">
        <v>120</v>
      </c>
      <c r="E72" s="1" t="s">
        <v>1179</v>
      </c>
      <c r="F72" s="4">
        <v>2500</v>
      </c>
      <c r="G72" s="4">
        <v>12220.41</v>
      </c>
      <c r="H72" s="4">
        <v>1.57</v>
      </c>
    </row>
    <row r="73" spans="2:8">
      <c r="B73" s="1" t="s">
        <v>1180</v>
      </c>
      <c r="C73" s="14">
        <v>6.76</v>
      </c>
      <c r="D73" s="1" t="s">
        <v>120</v>
      </c>
      <c r="E73" s="1" t="s">
        <v>1181</v>
      </c>
      <c r="F73" s="4">
        <v>2300</v>
      </c>
      <c r="G73" s="4">
        <v>11402.93</v>
      </c>
      <c r="H73" s="4">
        <v>1.47</v>
      </c>
    </row>
    <row r="74" spans="2:8">
      <c r="B74" s="1" t="s">
        <v>1182</v>
      </c>
      <c r="C74" s="14">
        <v>7.46</v>
      </c>
      <c r="D74" s="1" t="s">
        <v>120</v>
      </c>
      <c r="E74" s="1" t="s">
        <v>1183</v>
      </c>
      <c r="F74" s="4">
        <v>2000</v>
      </c>
      <c r="G74" s="4">
        <v>9878.94</v>
      </c>
      <c r="H74" s="4">
        <v>1.27</v>
      </c>
    </row>
    <row r="75" spans="2:8">
      <c r="B75" s="1" t="s">
        <v>1184</v>
      </c>
      <c r="C75" s="14">
        <v>7.47</v>
      </c>
      <c r="D75" s="1" t="s">
        <v>120</v>
      </c>
      <c r="E75" s="1" t="s">
        <v>1185</v>
      </c>
      <c r="F75" s="4">
        <v>2000</v>
      </c>
      <c r="G75" s="4">
        <v>9862.75</v>
      </c>
      <c r="H75" s="4">
        <v>1.27</v>
      </c>
    </row>
    <row r="76" spans="2:8">
      <c r="B76" s="1" t="s">
        <v>1186</v>
      </c>
      <c r="C76" s="14">
        <v>8.15</v>
      </c>
      <c r="D76" s="1" t="s">
        <v>120</v>
      </c>
      <c r="E76" s="1" t="s">
        <v>1187</v>
      </c>
      <c r="F76" s="4">
        <v>2000</v>
      </c>
      <c r="G76" s="4">
        <v>9768.7900000000009</v>
      </c>
      <c r="H76" s="4">
        <v>1.26</v>
      </c>
    </row>
    <row r="77" spans="2:8">
      <c r="B77" s="1" t="s">
        <v>1188</v>
      </c>
      <c r="C77" s="14">
        <v>7.52</v>
      </c>
      <c r="D77" s="1" t="s">
        <v>120</v>
      </c>
      <c r="E77" s="1" t="s">
        <v>1189</v>
      </c>
      <c r="F77" s="4">
        <v>2000</v>
      </c>
      <c r="G77" s="4">
        <v>9753.01</v>
      </c>
      <c r="H77" s="4">
        <v>1.26</v>
      </c>
    </row>
    <row r="78" spans="2:8">
      <c r="B78" s="1" t="s">
        <v>1190</v>
      </c>
      <c r="C78" s="14">
        <v>7.25</v>
      </c>
      <c r="D78" s="1" t="s">
        <v>121</v>
      </c>
      <c r="E78" s="1" t="s">
        <v>1191</v>
      </c>
      <c r="F78" s="4">
        <v>2000</v>
      </c>
      <c r="G78" s="4">
        <v>9682.66</v>
      </c>
      <c r="H78" s="4">
        <v>1.25</v>
      </c>
    </row>
    <row r="79" spans="2:8">
      <c r="B79" s="1" t="s">
        <v>1192</v>
      </c>
      <c r="C79" s="14">
        <v>7.89</v>
      </c>
      <c r="D79" s="1" t="s">
        <v>120</v>
      </c>
      <c r="E79" s="1" t="s">
        <v>1193</v>
      </c>
      <c r="F79" s="4">
        <v>2000</v>
      </c>
      <c r="G79" s="4">
        <v>9678.0300000000007</v>
      </c>
      <c r="H79" s="4">
        <v>1.25</v>
      </c>
    </row>
    <row r="80" spans="2:8">
      <c r="B80" s="1" t="s">
        <v>1194</v>
      </c>
      <c r="C80" s="14">
        <v>7.62</v>
      </c>
      <c r="D80" s="1" t="s">
        <v>120</v>
      </c>
      <c r="E80" s="1" t="s">
        <v>728</v>
      </c>
      <c r="F80" s="4">
        <v>2000</v>
      </c>
      <c r="G80" s="4">
        <v>9306.4</v>
      </c>
      <c r="H80" s="4">
        <v>1.2</v>
      </c>
    </row>
    <row r="81" spans="2:8">
      <c r="B81" s="1" t="s">
        <v>1195</v>
      </c>
      <c r="C81" s="14">
        <v>8.31</v>
      </c>
      <c r="D81" s="1" t="s">
        <v>120</v>
      </c>
      <c r="E81" s="1" t="s">
        <v>1196</v>
      </c>
      <c r="F81" s="4">
        <v>2000</v>
      </c>
      <c r="G81" s="4">
        <v>9273.7000000000007</v>
      </c>
      <c r="H81" s="4">
        <v>1.19</v>
      </c>
    </row>
    <row r="82" spans="2:8">
      <c r="B82" s="1" t="s">
        <v>1197</v>
      </c>
      <c r="C82" s="14">
        <v>7.1</v>
      </c>
      <c r="D82" s="1" t="s">
        <v>120</v>
      </c>
      <c r="E82" s="1" t="s">
        <v>1198</v>
      </c>
      <c r="F82" s="4">
        <v>1500</v>
      </c>
      <c r="G82" s="4">
        <v>7407.78</v>
      </c>
      <c r="H82" s="4">
        <v>0.95</v>
      </c>
    </row>
    <row r="83" spans="2:8">
      <c r="B83" s="1" t="s">
        <v>1199</v>
      </c>
      <c r="C83" s="14">
        <v>8.3699999999999992</v>
      </c>
      <c r="D83" s="1" t="s">
        <v>120</v>
      </c>
      <c r="E83" s="1" t="s">
        <v>1200</v>
      </c>
      <c r="F83" s="4">
        <v>1200</v>
      </c>
      <c r="G83" s="4">
        <v>5823.82</v>
      </c>
      <c r="H83" s="4">
        <v>0.75</v>
      </c>
    </row>
    <row r="84" spans="2:8">
      <c r="B84" s="1" t="s">
        <v>1201</v>
      </c>
      <c r="C84" s="14">
        <v>8.57</v>
      </c>
      <c r="D84" s="1" t="s">
        <v>120</v>
      </c>
      <c r="E84" s="1" t="s">
        <v>1202</v>
      </c>
      <c r="F84" s="4">
        <v>1200</v>
      </c>
      <c r="G84" s="4">
        <v>5743.91</v>
      </c>
      <c r="H84" s="4">
        <v>0.74</v>
      </c>
    </row>
    <row r="85" spans="2:8">
      <c r="B85" s="1" t="s">
        <v>1203</v>
      </c>
      <c r="C85" s="14">
        <v>6.56</v>
      </c>
      <c r="D85" s="1" t="s">
        <v>120</v>
      </c>
      <c r="E85" s="1" t="s">
        <v>1204</v>
      </c>
      <c r="F85" s="4">
        <v>1000</v>
      </c>
      <c r="G85" s="4">
        <v>4988.3500000000004</v>
      </c>
      <c r="H85" s="4">
        <v>0.64</v>
      </c>
    </row>
    <row r="86" spans="2:8">
      <c r="B86" s="1" t="s">
        <v>1205</v>
      </c>
      <c r="C86" s="14">
        <v>6.79</v>
      </c>
      <c r="D86" s="1" t="s">
        <v>120</v>
      </c>
      <c r="E86" s="1" t="s">
        <v>1206</v>
      </c>
      <c r="F86" s="4">
        <v>1000</v>
      </c>
      <c r="G86" s="4">
        <v>4922.17</v>
      </c>
      <c r="H86" s="4">
        <v>0.63</v>
      </c>
    </row>
    <row r="87" spans="2:8">
      <c r="B87" s="1" t="s">
        <v>1207</v>
      </c>
      <c r="C87" s="14">
        <v>7.86</v>
      </c>
      <c r="D87" s="1" t="s">
        <v>120</v>
      </c>
      <c r="E87" s="1" t="s">
        <v>1208</v>
      </c>
      <c r="F87" s="4">
        <v>1000</v>
      </c>
      <c r="G87" s="4">
        <v>4914.34</v>
      </c>
      <c r="H87" s="4">
        <v>0.63</v>
      </c>
    </row>
    <row r="88" spans="2:8">
      <c r="B88" s="1" t="s">
        <v>1209</v>
      </c>
      <c r="C88" s="14">
        <v>7.86</v>
      </c>
      <c r="D88" s="1" t="s">
        <v>120</v>
      </c>
      <c r="E88" s="1" t="s">
        <v>1210</v>
      </c>
      <c r="F88" s="4">
        <v>1000</v>
      </c>
      <c r="G88" s="4">
        <v>4913.3</v>
      </c>
      <c r="H88" s="4">
        <v>0.63</v>
      </c>
    </row>
    <row r="89" spans="2:8">
      <c r="B89" s="1" t="s">
        <v>1211</v>
      </c>
      <c r="C89" s="14">
        <v>6.87</v>
      </c>
      <c r="D89" s="1" t="s">
        <v>120</v>
      </c>
      <c r="E89" s="1" t="s">
        <v>1212</v>
      </c>
      <c r="F89" s="4">
        <v>1000</v>
      </c>
      <c r="G89" s="4">
        <v>4911.26</v>
      </c>
      <c r="H89" s="4">
        <v>0.63</v>
      </c>
    </row>
    <row r="90" spans="2:8">
      <c r="B90" s="1" t="s">
        <v>1213</v>
      </c>
      <c r="C90" s="14">
        <v>6.91</v>
      </c>
      <c r="D90" s="1" t="s">
        <v>120</v>
      </c>
      <c r="E90" s="1" t="s">
        <v>1214</v>
      </c>
      <c r="F90" s="4">
        <v>1000</v>
      </c>
      <c r="G90" s="4">
        <v>4898</v>
      </c>
      <c r="H90" s="4">
        <v>0.63</v>
      </c>
    </row>
    <row r="91" spans="2:8">
      <c r="B91" s="1" t="s">
        <v>1215</v>
      </c>
      <c r="C91" s="14">
        <v>6.71</v>
      </c>
      <c r="D91" s="1" t="s">
        <v>113</v>
      </c>
      <c r="E91" s="1" t="s">
        <v>1216</v>
      </c>
      <c r="F91" s="4">
        <v>5000000</v>
      </c>
      <c r="G91" s="4">
        <v>4838.24</v>
      </c>
      <c r="H91" s="4">
        <v>0.62</v>
      </c>
    </row>
    <row r="92" spans="2:8">
      <c r="B92" s="1" t="s">
        <v>1217</v>
      </c>
      <c r="C92" s="14">
        <v>7.04</v>
      </c>
      <c r="D92" s="1" t="s">
        <v>120</v>
      </c>
      <c r="E92" s="1" t="s">
        <v>1218</v>
      </c>
      <c r="F92" s="4">
        <v>500</v>
      </c>
      <c r="G92" s="4">
        <v>2494.23</v>
      </c>
      <c r="H92" s="4">
        <v>0.32</v>
      </c>
    </row>
    <row r="93" spans="2:8">
      <c r="B93" s="1" t="s">
        <v>1219</v>
      </c>
      <c r="C93" s="14">
        <v>6.9</v>
      </c>
      <c r="D93" s="1" t="s">
        <v>120</v>
      </c>
      <c r="E93" s="1" t="s">
        <v>1220</v>
      </c>
      <c r="F93" s="4">
        <v>500</v>
      </c>
      <c r="G93" s="4">
        <v>2481.2399999999998</v>
      </c>
      <c r="H93" s="4">
        <v>0.32</v>
      </c>
    </row>
    <row r="94" spans="2:8">
      <c r="B94" s="1" t="s">
        <v>1221</v>
      </c>
      <c r="C94" s="14">
        <v>6.78</v>
      </c>
      <c r="D94" s="1" t="s">
        <v>120</v>
      </c>
      <c r="E94" s="1" t="s">
        <v>1222</v>
      </c>
      <c r="F94" s="4">
        <v>500</v>
      </c>
      <c r="G94" s="4">
        <v>2468.36</v>
      </c>
      <c r="H94" s="4">
        <v>0.32</v>
      </c>
    </row>
    <row r="95" spans="2:8">
      <c r="B95" s="1" t="s">
        <v>1223</v>
      </c>
      <c r="C95" s="14">
        <v>6.81</v>
      </c>
      <c r="D95" s="1" t="s">
        <v>120</v>
      </c>
      <c r="E95" s="1" t="s">
        <v>1224</v>
      </c>
      <c r="F95" s="4">
        <v>500</v>
      </c>
      <c r="G95" s="4">
        <v>2459.17</v>
      </c>
      <c r="H95" s="4">
        <v>0.32</v>
      </c>
    </row>
    <row r="96" spans="2:8">
      <c r="B96" s="1" t="s">
        <v>1225</v>
      </c>
      <c r="C96" s="14">
        <v>7.7</v>
      </c>
      <c r="D96" s="1" t="s">
        <v>120</v>
      </c>
      <c r="E96" s="1" t="s">
        <v>1226</v>
      </c>
      <c r="F96" s="4">
        <v>500</v>
      </c>
      <c r="G96" s="4">
        <v>2405.61</v>
      </c>
      <c r="H96" s="4">
        <v>0.31</v>
      </c>
    </row>
    <row r="97" spans="2:8">
      <c r="B97" s="1" t="s">
        <v>1227</v>
      </c>
      <c r="C97" s="14">
        <v>8.75</v>
      </c>
      <c r="D97" s="1" t="s">
        <v>120</v>
      </c>
      <c r="E97" s="1" t="s">
        <v>1228</v>
      </c>
      <c r="F97" s="4">
        <v>500</v>
      </c>
      <c r="G97" s="4">
        <v>2338.63</v>
      </c>
      <c r="H97" s="4">
        <v>0.3</v>
      </c>
    </row>
    <row r="98" spans="2:8">
      <c r="B98" s="1" t="s">
        <v>1229</v>
      </c>
      <c r="C98" s="14">
        <v>6.4</v>
      </c>
      <c r="D98" s="1" t="s">
        <v>113</v>
      </c>
      <c r="E98" s="1" t="s">
        <v>1230</v>
      </c>
      <c r="F98" s="4">
        <v>500000</v>
      </c>
      <c r="G98" s="4">
        <v>489.78</v>
      </c>
      <c r="H98" s="4">
        <v>0.06</v>
      </c>
    </row>
    <row r="99" spans="2:8">
      <c r="B99" s="2" t="s">
        <v>124</v>
      </c>
      <c r="C99" s="9"/>
      <c r="D99" s="2"/>
      <c r="E99" s="2"/>
      <c r="F99" s="10"/>
      <c r="G99" s="10">
        <f>SUM(G45:G98)</f>
        <v>711438.37000000011</v>
      </c>
      <c r="H99" s="10">
        <f>SUM(H45:H98)</f>
        <v>91.639999999999958</v>
      </c>
    </row>
    <row r="100" spans="2:8">
      <c r="B100" s="2" t="s">
        <v>1231</v>
      </c>
      <c r="C100" s="9"/>
      <c r="D100" s="2"/>
      <c r="E100" s="2"/>
      <c r="F100" s="10"/>
      <c r="G100" s="10">
        <v>10000</v>
      </c>
      <c r="H100" s="10">
        <v>1.29</v>
      </c>
    </row>
    <row r="101" spans="2:8">
      <c r="B101" s="2" t="s">
        <v>1232</v>
      </c>
      <c r="C101" s="9"/>
      <c r="D101" s="2"/>
      <c r="E101" s="2"/>
      <c r="F101" s="10"/>
      <c r="G101" s="10">
        <v>29084.21</v>
      </c>
      <c r="H101" s="10">
        <v>3.75</v>
      </c>
    </row>
    <row r="102" spans="2:8">
      <c r="B102" s="2" t="s">
        <v>125</v>
      </c>
      <c r="C102" s="9"/>
      <c r="D102" s="2"/>
      <c r="E102" s="2"/>
      <c r="F102" s="10"/>
      <c r="G102" s="10">
        <f>+G43+G99+G100+G101</f>
        <v>789325.7300000001</v>
      </c>
      <c r="H102" s="10">
        <f>+H43+H99+H100+H101</f>
        <v>101.66999999999996</v>
      </c>
    </row>
    <row r="103" spans="2:8">
      <c r="B103" s="2" t="s">
        <v>126</v>
      </c>
      <c r="C103" s="9"/>
      <c r="D103" s="2"/>
      <c r="E103" s="2"/>
      <c r="F103" s="10"/>
      <c r="G103" s="10">
        <f>+G104-G102</f>
        <v>-13242.626171310083</v>
      </c>
      <c r="H103" s="10">
        <f>+H104-H102</f>
        <v>-1.6699999999999591</v>
      </c>
    </row>
    <row r="104" spans="2:8">
      <c r="B104" s="2" t="s">
        <v>127</v>
      </c>
      <c r="C104" s="9"/>
      <c r="D104" s="2"/>
      <c r="E104" s="2"/>
      <c r="F104" s="10"/>
      <c r="G104" s="10">
        <v>776083.10382869001</v>
      </c>
      <c r="H104" s="10">
        <v>100</v>
      </c>
    </row>
    <row r="105" spans="2:8">
      <c r="B105" s="1" t="s">
        <v>128</v>
      </c>
    </row>
    <row r="106" spans="2:8">
      <c r="B106" s="1" t="s">
        <v>129</v>
      </c>
    </row>
    <row r="107" spans="2:8">
      <c r="B107" s="2" t="s">
        <v>130</v>
      </c>
      <c r="C107" s="13">
        <v>44895</v>
      </c>
    </row>
    <row r="108" spans="2:8" ht="25.5">
      <c r="B108" s="11" t="s">
        <v>131</v>
      </c>
      <c r="C108" s="5" t="s">
        <v>132</v>
      </c>
    </row>
    <row r="109" spans="2:8">
      <c r="B109" s="2"/>
    </row>
    <row r="110" spans="2:8">
      <c r="B110" s="2" t="s">
        <v>1026</v>
      </c>
      <c r="C110" s="2" t="s">
        <v>1233</v>
      </c>
    </row>
    <row r="111" spans="2:8">
      <c r="B111" s="2" t="s">
        <v>1025</v>
      </c>
      <c r="C111" s="5" t="s">
        <v>132</v>
      </c>
    </row>
    <row r="112" spans="2:8">
      <c r="B112" s="2" t="s">
        <v>1234</v>
      </c>
      <c r="C112" s="9"/>
    </row>
    <row r="113" spans="2:8">
      <c r="B113" s="2" t="s">
        <v>1235</v>
      </c>
      <c r="C113" s="9"/>
    </row>
    <row r="114" spans="2:8">
      <c r="B114" s="2" t="s">
        <v>1236</v>
      </c>
      <c r="C114" s="9"/>
    </row>
    <row r="115" spans="2:8">
      <c r="B115" s="2" t="s">
        <v>1237</v>
      </c>
      <c r="C115" s="9"/>
    </row>
    <row r="116" spans="2:8">
      <c r="B116" s="2" t="s">
        <v>1238</v>
      </c>
      <c r="C116" s="9"/>
    </row>
    <row r="117" spans="2:8">
      <c r="B117" s="2" t="s">
        <v>1239</v>
      </c>
      <c r="C117" s="9"/>
    </row>
    <row r="118" spans="2:8">
      <c r="B118" s="2" t="s">
        <v>1240</v>
      </c>
      <c r="C118" s="9"/>
    </row>
    <row r="119" spans="2:8">
      <c r="B119" s="2" t="s">
        <v>1241</v>
      </c>
      <c r="C119" s="9"/>
    </row>
    <row r="120" spans="2:8">
      <c r="B120" s="12" t="s">
        <v>1242</v>
      </c>
      <c r="C120" s="9"/>
    </row>
    <row r="121" spans="2:8">
      <c r="B121" s="12" t="s">
        <v>1243</v>
      </c>
    </row>
    <row r="123" spans="2:8" ht="15">
      <c r="B123" s="30" t="s">
        <v>1244</v>
      </c>
      <c r="C123" s="31"/>
      <c r="D123" s="32"/>
    </row>
    <row r="124" spans="2:8" ht="30">
      <c r="B124" s="33" t="s">
        <v>1245</v>
      </c>
      <c r="C124" s="34" t="s">
        <v>1246</v>
      </c>
      <c r="D124" s="33" t="s">
        <v>1247</v>
      </c>
    </row>
    <row r="125" spans="2:8" ht="15">
      <c r="B125" s="35" t="s">
        <v>1248</v>
      </c>
      <c r="C125" s="36">
        <v>795.1</v>
      </c>
      <c r="D125" s="37">
        <v>13.14</v>
      </c>
      <c r="F125" s="38"/>
    </row>
    <row r="126" spans="2:8" ht="15">
      <c r="B126" s="35" t="s">
        <v>1249</v>
      </c>
      <c r="C126" s="36">
        <v>5</v>
      </c>
      <c r="D126" s="37">
        <v>3.34</v>
      </c>
    </row>
    <row r="128" spans="2:8" s="44" customFormat="1">
      <c r="B128" s="39"/>
      <c r="C128" s="40"/>
      <c r="D128" s="39"/>
      <c r="E128" s="39"/>
      <c r="F128" s="41"/>
      <c r="G128" s="42"/>
      <c r="H128" s="43"/>
    </row>
    <row r="129" spans="2:7">
      <c r="B129" s="12" t="s">
        <v>1250</v>
      </c>
      <c r="C129" s="45"/>
      <c r="D129" s="46"/>
      <c r="E129" s="46"/>
      <c r="F129" s="47"/>
      <c r="G129" s="47"/>
    </row>
    <row r="130" spans="2:7" ht="128.25">
      <c r="B130" s="48" t="s">
        <v>1251</v>
      </c>
      <c r="C130" s="49" t="s">
        <v>1252</v>
      </c>
      <c r="D130" s="50" t="s">
        <v>1253</v>
      </c>
      <c r="E130" s="50" t="s">
        <v>1254</v>
      </c>
      <c r="F130" s="51" t="s">
        <v>1255</v>
      </c>
      <c r="G130" s="47"/>
    </row>
    <row r="131" spans="2:7">
      <c r="B131" s="52" t="s">
        <v>1256</v>
      </c>
      <c r="C131" s="53" t="s">
        <v>1257</v>
      </c>
      <c r="D131" s="54" t="s">
        <v>1258</v>
      </c>
      <c r="E131" s="54" t="s">
        <v>1259</v>
      </c>
      <c r="F131" s="55">
        <v>5000</v>
      </c>
      <c r="G131" s="47" t="s">
        <v>1260</v>
      </c>
    </row>
    <row r="132" spans="2:7">
      <c r="B132" s="46"/>
      <c r="C132" s="45"/>
      <c r="D132" s="46"/>
      <c r="E132" s="46"/>
      <c r="F132" s="47"/>
      <c r="G132" s="47"/>
    </row>
    <row r="133" spans="2:7">
      <c r="B133" s="46" t="s">
        <v>1261</v>
      </c>
      <c r="C133" s="45"/>
      <c r="D133" s="46"/>
      <c r="E133" s="46"/>
      <c r="F133" s="47"/>
      <c r="G133" s="47"/>
    </row>
  </sheetData>
  <mergeCells count="8">
    <mergeCell ref="C13:C14"/>
    <mergeCell ref="D13:D14"/>
    <mergeCell ref="E13:E14"/>
    <mergeCell ref="B1:E1"/>
    <mergeCell ref="C3:C8"/>
    <mergeCell ref="D3:D8"/>
    <mergeCell ref="B11:E11"/>
    <mergeCell ref="B12:E12"/>
  </mergeCells>
  <hyperlinks>
    <hyperlink ref="A1" location="Index!A1" display="Index" xr:uid="{A33DEF46-A8CF-47D2-BC28-DE099C6A9887}"/>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0C43F-0BD5-46A9-AA31-2B08337463B0}">
  <dimension ref="A1:L192"/>
  <sheetViews>
    <sheetView workbookViewId="0">
      <selection activeCell="B1" sqref="B1:E1"/>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8554687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1.28515625" style="1" bestFit="1" customWidth="1"/>
    <col min="261" max="261" width="14.8554687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1.28515625" style="1" bestFit="1" customWidth="1"/>
    <col min="517" max="517" width="14.8554687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1.28515625" style="1" bestFit="1" customWidth="1"/>
    <col min="773" max="773" width="14.8554687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1.28515625" style="1" bestFit="1" customWidth="1"/>
    <col min="1029" max="1029" width="14.8554687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1.28515625" style="1" bestFit="1" customWidth="1"/>
    <col min="1285" max="1285" width="14.8554687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1.28515625" style="1" bestFit="1" customWidth="1"/>
    <col min="1541" max="1541" width="14.8554687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1.28515625" style="1" bestFit="1" customWidth="1"/>
    <col min="1797" max="1797" width="14.8554687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1.28515625" style="1" bestFit="1" customWidth="1"/>
    <col min="2053" max="2053" width="14.8554687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1.28515625" style="1" bestFit="1" customWidth="1"/>
    <col min="2309" max="2309" width="14.8554687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1.28515625" style="1" bestFit="1" customWidth="1"/>
    <col min="2565" max="2565" width="14.8554687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1.28515625" style="1" bestFit="1" customWidth="1"/>
    <col min="2821" max="2821" width="14.8554687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1.28515625" style="1" bestFit="1" customWidth="1"/>
    <col min="3077" max="3077" width="14.8554687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1.28515625" style="1" bestFit="1" customWidth="1"/>
    <col min="3333" max="3333" width="14.8554687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1.28515625" style="1" bestFit="1" customWidth="1"/>
    <col min="3589" max="3589" width="14.8554687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1.28515625" style="1" bestFit="1" customWidth="1"/>
    <col min="3845" max="3845" width="14.8554687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1.28515625" style="1" bestFit="1" customWidth="1"/>
    <col min="4101" max="4101" width="14.8554687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1.28515625" style="1" bestFit="1" customWidth="1"/>
    <col min="4357" max="4357" width="14.8554687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1.28515625" style="1" bestFit="1" customWidth="1"/>
    <col min="4613" max="4613" width="14.8554687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1.28515625" style="1" bestFit="1" customWidth="1"/>
    <col min="4869" max="4869" width="14.8554687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1.28515625" style="1" bestFit="1" customWidth="1"/>
    <col min="5125" max="5125" width="14.8554687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1.28515625" style="1" bestFit="1" customWidth="1"/>
    <col min="5381" max="5381" width="14.8554687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1.28515625" style="1" bestFit="1" customWidth="1"/>
    <col min="5637" max="5637" width="14.8554687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1.28515625" style="1" bestFit="1" customWidth="1"/>
    <col min="5893" max="5893" width="14.8554687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1.28515625" style="1" bestFit="1" customWidth="1"/>
    <col min="6149" max="6149" width="14.8554687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1.28515625" style="1" bestFit="1" customWidth="1"/>
    <col min="6405" max="6405" width="14.8554687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1.28515625" style="1" bestFit="1" customWidth="1"/>
    <col min="6661" max="6661" width="14.8554687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1.28515625" style="1" bestFit="1" customWidth="1"/>
    <col min="6917" max="6917" width="14.8554687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1.28515625" style="1" bestFit="1" customWidth="1"/>
    <col min="7173" max="7173" width="14.8554687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1.28515625" style="1" bestFit="1" customWidth="1"/>
    <col min="7429" max="7429" width="14.8554687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1.28515625" style="1" bestFit="1" customWidth="1"/>
    <col min="7685" max="7685" width="14.8554687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1.28515625" style="1" bestFit="1" customWidth="1"/>
    <col min="7941" max="7941" width="14.8554687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1.28515625" style="1" bestFit="1" customWidth="1"/>
    <col min="8197" max="8197" width="14.8554687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1.28515625" style="1" bestFit="1" customWidth="1"/>
    <col min="8453" max="8453" width="14.8554687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1.28515625" style="1" bestFit="1" customWidth="1"/>
    <col min="8709" max="8709" width="14.8554687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1.28515625" style="1" bestFit="1" customWidth="1"/>
    <col min="8965" max="8965" width="14.8554687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1.28515625" style="1" bestFit="1" customWidth="1"/>
    <col min="9221" max="9221" width="14.8554687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1.28515625" style="1" bestFit="1" customWidth="1"/>
    <col min="9477" max="9477" width="14.8554687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1.28515625" style="1" bestFit="1" customWidth="1"/>
    <col min="9733" max="9733" width="14.8554687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1.28515625" style="1" bestFit="1" customWidth="1"/>
    <col min="9989" max="9989" width="14.8554687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1.28515625" style="1" bestFit="1" customWidth="1"/>
    <col min="10245" max="10245" width="14.8554687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1.28515625" style="1" bestFit="1" customWidth="1"/>
    <col min="10501" max="10501" width="14.8554687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1.28515625" style="1" bestFit="1" customWidth="1"/>
    <col min="10757" max="10757" width="14.8554687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1.28515625" style="1" bestFit="1" customWidth="1"/>
    <col min="11013" max="11013" width="14.8554687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1.28515625" style="1" bestFit="1" customWidth="1"/>
    <col min="11269" max="11269" width="14.8554687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1.28515625" style="1" bestFit="1" customWidth="1"/>
    <col min="11525" max="11525" width="14.8554687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1.28515625" style="1" bestFit="1" customWidth="1"/>
    <col min="11781" max="11781" width="14.8554687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1.28515625" style="1" bestFit="1" customWidth="1"/>
    <col min="12037" max="12037" width="14.8554687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1.28515625" style="1" bestFit="1" customWidth="1"/>
    <col min="12293" max="12293" width="14.8554687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1.28515625" style="1" bestFit="1" customWidth="1"/>
    <col min="12549" max="12549" width="14.8554687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1.28515625" style="1" bestFit="1" customWidth="1"/>
    <col min="12805" max="12805" width="14.8554687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1.28515625" style="1" bestFit="1" customWidth="1"/>
    <col min="13061" max="13061" width="14.8554687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1.28515625" style="1" bestFit="1" customWidth="1"/>
    <col min="13317" max="13317" width="14.8554687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1.28515625" style="1" bestFit="1" customWidth="1"/>
    <col min="13573" max="13573" width="14.8554687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1.28515625" style="1" bestFit="1" customWidth="1"/>
    <col min="13829" max="13829" width="14.8554687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1.28515625" style="1" bestFit="1" customWidth="1"/>
    <col min="14085" max="14085" width="14.8554687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1.28515625" style="1" bestFit="1" customWidth="1"/>
    <col min="14341" max="14341" width="14.8554687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1.28515625" style="1" bestFit="1" customWidth="1"/>
    <col min="14597" max="14597" width="14.8554687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1.28515625" style="1" bestFit="1" customWidth="1"/>
    <col min="14853" max="14853" width="14.8554687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1.28515625" style="1" bestFit="1" customWidth="1"/>
    <col min="15109" max="15109" width="14.8554687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1.28515625" style="1" bestFit="1" customWidth="1"/>
    <col min="15365" max="15365" width="14.8554687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1.28515625" style="1" bestFit="1" customWidth="1"/>
    <col min="15621" max="15621" width="14.8554687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1.28515625" style="1" bestFit="1" customWidth="1"/>
    <col min="15877" max="15877" width="14.8554687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1.28515625" style="1" bestFit="1" customWidth="1"/>
    <col min="16133" max="16133" width="14.85546875" style="1" bestFit="1" customWidth="1"/>
    <col min="16134" max="16134" width="11.5703125" style="1" bestFit="1" customWidth="1"/>
    <col min="16135" max="16135" width="18.140625" style="1" bestFit="1" customWidth="1"/>
    <col min="16136" max="16384" width="9.140625" style="1"/>
  </cols>
  <sheetData>
    <row r="1" spans="1:5">
      <c r="A1" s="3" t="s">
        <v>0</v>
      </c>
      <c r="B1" s="390" t="s">
        <v>1262</v>
      </c>
      <c r="C1" s="390"/>
      <c r="D1" s="390"/>
      <c r="E1" s="390"/>
    </row>
    <row r="2" spans="1:5" ht="13.5" thickBot="1"/>
    <row r="3" spans="1:5" ht="15">
      <c r="B3" s="23" t="s">
        <v>1263</v>
      </c>
      <c r="C3" s="391"/>
      <c r="D3" s="394"/>
      <c r="E3" s="16"/>
    </row>
    <row r="4" spans="1:5" ht="45">
      <c r="B4" s="24" t="s">
        <v>1264</v>
      </c>
      <c r="C4" s="392"/>
      <c r="D4" s="395"/>
      <c r="E4" s="16"/>
    </row>
    <row r="5" spans="1:5" ht="15">
      <c r="B5" s="24" t="s">
        <v>1081</v>
      </c>
      <c r="C5" s="392"/>
      <c r="D5" s="395"/>
      <c r="E5" s="16"/>
    </row>
    <row r="6" spans="1:5" ht="15">
      <c r="B6" s="24" t="s">
        <v>1265</v>
      </c>
      <c r="C6" s="392"/>
      <c r="D6" s="395"/>
      <c r="E6" s="16"/>
    </row>
    <row r="7" spans="1:5" ht="15.75" thickBot="1">
      <c r="B7" s="25" t="s">
        <v>1266</v>
      </c>
      <c r="C7" s="393"/>
      <c r="D7" s="396"/>
      <c r="E7" s="16"/>
    </row>
    <row r="8" spans="1:5">
      <c r="B8" s="16"/>
      <c r="C8" s="19" t="s">
        <v>1079</v>
      </c>
      <c r="D8" s="19" t="s">
        <v>1078</v>
      </c>
      <c r="E8" s="16"/>
    </row>
    <row r="9" spans="1:5">
      <c r="C9" s="14"/>
    </row>
    <row r="10" spans="1:5" ht="15">
      <c r="B10" s="431"/>
      <c r="C10" s="431"/>
      <c r="D10" s="431"/>
      <c r="E10" s="431"/>
    </row>
    <row r="11" spans="1:5">
      <c r="B11" s="430" t="s">
        <v>1087</v>
      </c>
      <c r="C11" s="430"/>
      <c r="D11" s="430"/>
      <c r="E11" s="430"/>
    </row>
    <row r="12" spans="1:5">
      <c r="B12" s="26" t="s">
        <v>1088</v>
      </c>
      <c r="C12" s="430" t="s">
        <v>1089</v>
      </c>
      <c r="D12" s="430" t="s">
        <v>1090</v>
      </c>
      <c r="E12" s="430" t="s">
        <v>1091</v>
      </c>
    </row>
    <row r="13" spans="1:5">
      <c r="B13" s="26" t="s">
        <v>1267</v>
      </c>
      <c r="C13" s="430"/>
      <c r="D13" s="430"/>
      <c r="E13" s="430"/>
    </row>
    <row r="14" spans="1:5">
      <c r="B14" s="26" t="s">
        <v>1268</v>
      </c>
      <c r="C14" s="430"/>
      <c r="D14" s="430"/>
      <c r="E14" s="430"/>
    </row>
    <row r="15" spans="1:5">
      <c r="B15" s="27" t="s">
        <v>1093</v>
      </c>
      <c r="C15" s="28"/>
      <c r="D15" s="28"/>
      <c r="E15" s="28"/>
    </row>
    <row r="16" spans="1:5">
      <c r="B16" s="27" t="s">
        <v>1095</v>
      </c>
      <c r="C16" s="28"/>
      <c r="D16" s="28"/>
      <c r="E16" s="28"/>
    </row>
    <row r="17" spans="2:8">
      <c r="B17" s="27" t="s">
        <v>1096</v>
      </c>
      <c r="C17" s="28"/>
      <c r="D17" s="28" t="s">
        <v>1269</v>
      </c>
      <c r="E17" s="28"/>
    </row>
    <row r="18" spans="2:8">
      <c r="B18" s="29" t="s">
        <v>3264</v>
      </c>
      <c r="C18" s="26"/>
      <c r="D18" s="26"/>
      <c r="E18" s="26"/>
    </row>
    <row r="20" spans="2:8" s="109" customFormat="1">
      <c r="C20" s="117"/>
      <c r="F20" s="116"/>
      <c r="G20" s="116"/>
      <c r="H20" s="116"/>
    </row>
    <row r="21" spans="2:8" s="109" customFormat="1">
      <c r="B21" s="109" t="s">
        <v>101</v>
      </c>
      <c r="C21" s="117"/>
      <c r="F21" s="116"/>
      <c r="G21" s="116"/>
      <c r="H21" s="116"/>
    </row>
    <row r="22" spans="2:8" s="109" customFormat="1">
      <c r="C22" s="117"/>
      <c r="F22" s="116"/>
      <c r="G22" s="116"/>
      <c r="H22" s="116"/>
    </row>
    <row r="23" spans="2:8" s="109" customFormat="1">
      <c r="B23" s="240" t="s">
        <v>102</v>
      </c>
      <c r="C23" s="241" t="s">
        <v>103</v>
      </c>
      <c r="D23" s="240" t="s">
        <v>104</v>
      </c>
      <c r="E23" s="240" t="s">
        <v>105</v>
      </c>
      <c r="F23" s="242" t="s">
        <v>106</v>
      </c>
      <c r="G23" s="242" t="s">
        <v>107</v>
      </c>
      <c r="H23" s="242" t="s">
        <v>108</v>
      </c>
    </row>
    <row r="24" spans="2:8" s="109" customFormat="1">
      <c r="B24" s="243" t="s">
        <v>109</v>
      </c>
      <c r="C24" s="173"/>
      <c r="F24" s="116"/>
      <c r="G24" s="116"/>
      <c r="H24" s="116"/>
    </row>
    <row r="25" spans="2:8" s="109" customFormat="1">
      <c r="B25" s="243" t="s">
        <v>110</v>
      </c>
      <c r="C25" s="173"/>
      <c r="F25" s="116"/>
      <c r="G25" s="116"/>
      <c r="H25" s="116"/>
    </row>
    <row r="26" spans="2:8" s="109" customFormat="1">
      <c r="B26" s="243" t="s">
        <v>111</v>
      </c>
      <c r="C26" s="173"/>
      <c r="F26" s="116"/>
      <c r="G26" s="116"/>
      <c r="H26" s="116"/>
    </row>
    <row r="27" spans="2:8" s="109" customFormat="1">
      <c r="B27" s="109" t="s">
        <v>1270</v>
      </c>
      <c r="C27" s="173">
        <v>7.08</v>
      </c>
      <c r="D27" s="109" t="s">
        <v>113</v>
      </c>
      <c r="E27" s="109" t="s">
        <v>555</v>
      </c>
      <c r="F27" s="116">
        <v>20500000</v>
      </c>
      <c r="G27" s="116">
        <v>19621.080000000002</v>
      </c>
      <c r="H27" s="116">
        <v>8.4600000000000009</v>
      </c>
    </row>
    <row r="28" spans="2:8" s="109" customFormat="1">
      <c r="B28" s="109" t="s">
        <v>785</v>
      </c>
      <c r="C28" s="173">
        <v>7.1</v>
      </c>
      <c r="D28" s="109" t="s">
        <v>113</v>
      </c>
      <c r="E28" s="109" t="s">
        <v>786</v>
      </c>
      <c r="F28" s="116">
        <v>20000000</v>
      </c>
      <c r="G28" s="116">
        <v>19073.96</v>
      </c>
      <c r="H28" s="116">
        <v>8.2200000000000006</v>
      </c>
    </row>
    <row r="29" spans="2:8" s="109" customFormat="1">
      <c r="B29" s="109" t="s">
        <v>335</v>
      </c>
      <c r="C29" s="173">
        <v>7.14</v>
      </c>
      <c r="D29" s="109" t="s">
        <v>113</v>
      </c>
      <c r="E29" s="109" t="s">
        <v>336</v>
      </c>
      <c r="F29" s="116">
        <v>7500000</v>
      </c>
      <c r="G29" s="116">
        <v>7568.96</v>
      </c>
      <c r="H29" s="116">
        <v>3.26</v>
      </c>
    </row>
    <row r="30" spans="2:8" s="109" customFormat="1">
      <c r="B30" s="109" t="s">
        <v>1271</v>
      </c>
      <c r="C30" s="173">
        <v>7.08</v>
      </c>
      <c r="D30" s="109" t="s">
        <v>113</v>
      </c>
      <c r="E30" s="109" t="s">
        <v>1272</v>
      </c>
      <c r="F30" s="116">
        <v>5000000</v>
      </c>
      <c r="G30" s="116">
        <v>4976.8</v>
      </c>
      <c r="H30" s="116">
        <v>2.15</v>
      </c>
    </row>
    <row r="31" spans="2:8" s="109" customFormat="1">
      <c r="B31" s="109" t="s">
        <v>1273</v>
      </c>
      <c r="C31" s="173">
        <v>7.13</v>
      </c>
      <c r="D31" s="109" t="s">
        <v>113</v>
      </c>
      <c r="E31" s="109" t="s">
        <v>1274</v>
      </c>
      <c r="F31" s="116">
        <v>3500000</v>
      </c>
      <c r="G31" s="116">
        <v>3423.83</v>
      </c>
      <c r="H31" s="116">
        <v>1.48</v>
      </c>
    </row>
    <row r="32" spans="2:8" s="109" customFormat="1">
      <c r="B32" s="109" t="s">
        <v>893</v>
      </c>
      <c r="C32" s="173">
        <v>6.96</v>
      </c>
      <c r="D32" s="109" t="s">
        <v>113</v>
      </c>
      <c r="E32" s="109" t="s">
        <v>894</v>
      </c>
      <c r="F32" s="116">
        <v>3500000</v>
      </c>
      <c r="G32" s="116">
        <v>3360.35</v>
      </c>
      <c r="H32" s="116">
        <v>1.45</v>
      </c>
    </row>
    <row r="33" spans="2:9" s="109" customFormat="1">
      <c r="B33" s="109" t="s">
        <v>686</v>
      </c>
      <c r="C33" s="173">
        <v>6.64</v>
      </c>
      <c r="D33" s="109" t="s">
        <v>113</v>
      </c>
      <c r="E33" s="109" t="s">
        <v>687</v>
      </c>
      <c r="F33" s="116">
        <v>2500000</v>
      </c>
      <c r="G33" s="116">
        <v>2506.5</v>
      </c>
      <c r="H33" s="116">
        <v>1.08</v>
      </c>
    </row>
    <row r="34" spans="2:9" s="109" customFormat="1">
      <c r="B34" s="109" t="s">
        <v>690</v>
      </c>
      <c r="C34" s="173">
        <v>7.39</v>
      </c>
      <c r="D34" s="109" t="s">
        <v>113</v>
      </c>
      <c r="E34" s="109" t="s">
        <v>691</v>
      </c>
      <c r="F34" s="116">
        <v>1500000</v>
      </c>
      <c r="G34" s="116">
        <v>1519.02</v>
      </c>
      <c r="H34" s="116">
        <v>0.65</v>
      </c>
    </row>
    <row r="35" spans="2:9" s="109" customFormat="1">
      <c r="B35" s="109" t="s">
        <v>1275</v>
      </c>
      <c r="C35" s="173">
        <v>7.35</v>
      </c>
      <c r="D35" s="109" t="s">
        <v>113</v>
      </c>
      <c r="E35" s="109" t="s">
        <v>1276</v>
      </c>
      <c r="F35" s="116">
        <v>1000000</v>
      </c>
      <c r="G35" s="116">
        <v>994.2</v>
      </c>
      <c r="H35" s="116">
        <v>0.43</v>
      </c>
    </row>
    <row r="36" spans="2:9" s="109" customFormat="1">
      <c r="B36" s="109" t="s">
        <v>698</v>
      </c>
      <c r="C36" s="173">
        <v>6.88</v>
      </c>
      <c r="D36" s="109" t="s">
        <v>113</v>
      </c>
      <c r="E36" s="109" t="s">
        <v>699</v>
      </c>
      <c r="F36" s="116">
        <v>568400</v>
      </c>
      <c r="G36" s="116">
        <v>572.87</v>
      </c>
      <c r="H36" s="116">
        <v>0.25</v>
      </c>
    </row>
    <row r="37" spans="2:9" s="109" customFormat="1">
      <c r="B37" s="109" t="s">
        <v>556</v>
      </c>
      <c r="C37" s="173">
        <v>6.83</v>
      </c>
      <c r="D37" s="109" t="s">
        <v>113</v>
      </c>
      <c r="E37" s="109" t="s">
        <v>557</v>
      </c>
      <c r="F37" s="116">
        <v>558200</v>
      </c>
      <c r="G37" s="116">
        <v>561.13</v>
      </c>
      <c r="H37" s="116">
        <v>0.24</v>
      </c>
    </row>
    <row r="38" spans="2:9" s="109" customFormat="1">
      <c r="B38" s="109" t="s">
        <v>343</v>
      </c>
      <c r="C38" s="173">
        <v>7.24</v>
      </c>
      <c r="D38" s="109" t="s">
        <v>113</v>
      </c>
      <c r="E38" s="109" t="s">
        <v>344</v>
      </c>
      <c r="F38" s="116">
        <v>525500</v>
      </c>
      <c r="G38" s="116">
        <v>525.89</v>
      </c>
      <c r="H38" s="116">
        <v>0.23</v>
      </c>
    </row>
    <row r="39" spans="2:9" s="109" customFormat="1">
      <c r="B39" s="109" t="s">
        <v>337</v>
      </c>
      <c r="C39" s="173">
        <v>7.09</v>
      </c>
      <c r="D39" s="109" t="s">
        <v>113</v>
      </c>
      <c r="E39" s="109" t="s">
        <v>338</v>
      </c>
      <c r="F39" s="116">
        <v>480500</v>
      </c>
      <c r="G39" s="116">
        <v>482.97</v>
      </c>
      <c r="H39" s="116">
        <v>0.21</v>
      </c>
    </row>
    <row r="40" spans="2:9" s="109" customFormat="1">
      <c r="B40" s="109" t="s">
        <v>1277</v>
      </c>
      <c r="C40" s="173">
        <v>7.33</v>
      </c>
      <c r="D40" s="109" t="s">
        <v>113</v>
      </c>
      <c r="E40" s="109" t="s">
        <v>1278</v>
      </c>
      <c r="F40" s="116">
        <v>419000</v>
      </c>
      <c r="G40" s="116">
        <v>397.33</v>
      </c>
      <c r="H40" s="116">
        <v>0.17</v>
      </c>
    </row>
    <row r="41" spans="2:9" s="109" customFormat="1">
      <c r="B41" s="109" t="s">
        <v>112</v>
      </c>
      <c r="C41" s="173">
        <v>6.19</v>
      </c>
      <c r="D41" s="109" t="s">
        <v>113</v>
      </c>
      <c r="E41" s="109" t="s">
        <v>114</v>
      </c>
      <c r="F41" s="116">
        <v>300000</v>
      </c>
      <c r="G41" s="116">
        <v>300.08</v>
      </c>
      <c r="H41" s="116">
        <v>0.13</v>
      </c>
    </row>
    <row r="42" spans="2:9" s="109" customFormat="1">
      <c r="B42" s="109" t="s">
        <v>1279</v>
      </c>
      <c r="C42" s="173">
        <v>7.25</v>
      </c>
      <c r="D42" s="109" t="s">
        <v>113</v>
      </c>
      <c r="E42" s="109" t="s">
        <v>1280</v>
      </c>
      <c r="F42" s="116">
        <v>205500</v>
      </c>
      <c r="G42" s="116">
        <v>188.49</v>
      </c>
      <c r="H42" s="116">
        <v>0.08</v>
      </c>
    </row>
    <row r="43" spans="2:9" s="109" customFormat="1">
      <c r="B43" s="109" t="s">
        <v>558</v>
      </c>
      <c r="C43" s="173">
        <v>7.25</v>
      </c>
      <c r="D43" s="109" t="s">
        <v>113</v>
      </c>
      <c r="E43" s="109" t="s">
        <v>559</v>
      </c>
      <c r="F43" s="116">
        <v>60900</v>
      </c>
      <c r="G43" s="116">
        <v>55.65</v>
      </c>
      <c r="H43" s="116">
        <v>0.02</v>
      </c>
    </row>
    <row r="44" spans="2:9" s="109" customFormat="1">
      <c r="B44" s="109" t="s">
        <v>702</v>
      </c>
      <c r="C44" s="173">
        <v>7.36</v>
      </c>
      <c r="D44" s="109" t="s">
        <v>113</v>
      </c>
      <c r="E44" s="109" t="s">
        <v>703</v>
      </c>
      <c r="F44" s="116">
        <v>38500</v>
      </c>
      <c r="G44" s="116">
        <v>35</v>
      </c>
      <c r="H44" s="116">
        <v>0.02</v>
      </c>
    </row>
    <row r="45" spans="2:9" s="109" customFormat="1">
      <c r="B45" s="109" t="s">
        <v>1281</v>
      </c>
      <c r="C45" s="173">
        <v>7.5</v>
      </c>
      <c r="D45" s="109" t="s">
        <v>113</v>
      </c>
      <c r="E45" s="109" t="s">
        <v>1282</v>
      </c>
      <c r="F45" s="116">
        <v>400</v>
      </c>
      <c r="G45" s="116">
        <v>0.41</v>
      </c>
      <c r="H45" s="116">
        <v>0</v>
      </c>
      <c r="I45" s="109" t="s">
        <v>440</v>
      </c>
    </row>
    <row r="46" spans="2:9" s="109" customFormat="1">
      <c r="B46" s="243" t="s">
        <v>115</v>
      </c>
      <c r="C46" s="244"/>
      <c r="D46" s="243"/>
      <c r="E46" s="243"/>
      <c r="F46" s="245"/>
      <c r="G46" s="245">
        <f>SUM(G27:G45)</f>
        <v>66164.52</v>
      </c>
      <c r="H46" s="245">
        <f>SUM(H27:H45)</f>
        <v>28.52999999999999</v>
      </c>
    </row>
    <row r="47" spans="2:9" s="109" customFormat="1">
      <c r="B47" s="243" t="s">
        <v>116</v>
      </c>
      <c r="C47" s="173"/>
      <c r="F47" s="116"/>
      <c r="G47" s="116"/>
      <c r="H47" s="116"/>
    </row>
    <row r="48" spans="2:9" s="109" customFormat="1">
      <c r="B48" s="109" t="s">
        <v>1283</v>
      </c>
      <c r="C48" s="173">
        <v>7.86</v>
      </c>
      <c r="D48" s="109" t="s">
        <v>117</v>
      </c>
      <c r="E48" s="109" t="s">
        <v>712</v>
      </c>
      <c r="F48" s="116">
        <v>750</v>
      </c>
      <c r="G48" s="116">
        <v>7507.7</v>
      </c>
      <c r="H48" s="116">
        <v>3.24</v>
      </c>
    </row>
    <row r="49" spans="2:8" s="109" customFormat="1">
      <c r="B49" s="109" t="s">
        <v>1284</v>
      </c>
      <c r="C49" s="173">
        <v>7.44</v>
      </c>
      <c r="D49" s="109" t="s">
        <v>356</v>
      </c>
      <c r="E49" s="109" t="s">
        <v>1285</v>
      </c>
      <c r="F49" s="116">
        <v>750</v>
      </c>
      <c r="G49" s="116">
        <v>7463.03</v>
      </c>
      <c r="H49" s="116">
        <v>3.22</v>
      </c>
    </row>
    <row r="50" spans="2:8" s="109" customFormat="1">
      <c r="B50" s="109" t="s">
        <v>1286</v>
      </c>
      <c r="C50" s="173">
        <v>7.23</v>
      </c>
      <c r="D50" s="109" t="s">
        <v>356</v>
      </c>
      <c r="E50" s="109" t="s">
        <v>1287</v>
      </c>
      <c r="F50" s="116">
        <v>700</v>
      </c>
      <c r="G50" s="116">
        <v>7051.26</v>
      </c>
      <c r="H50" s="116">
        <v>3.04</v>
      </c>
    </row>
    <row r="51" spans="2:8" s="109" customFormat="1">
      <c r="B51" s="109" t="s">
        <v>1288</v>
      </c>
      <c r="C51" s="173">
        <v>7.6</v>
      </c>
      <c r="D51" s="109" t="s">
        <v>117</v>
      </c>
      <c r="E51" s="109" t="s">
        <v>1289</v>
      </c>
      <c r="F51" s="116">
        <v>500</v>
      </c>
      <c r="G51" s="116">
        <v>5072.03</v>
      </c>
      <c r="H51" s="116">
        <v>2.19</v>
      </c>
    </row>
    <row r="52" spans="2:8" s="109" customFormat="1">
      <c r="B52" s="109" t="s">
        <v>1290</v>
      </c>
      <c r="C52" s="173">
        <v>7.72</v>
      </c>
      <c r="D52" s="109" t="s">
        <v>117</v>
      </c>
      <c r="E52" s="109" t="s">
        <v>930</v>
      </c>
      <c r="F52" s="116">
        <v>500</v>
      </c>
      <c r="G52" s="116">
        <v>4984.6400000000003</v>
      </c>
      <c r="H52" s="116">
        <v>2.15</v>
      </c>
    </row>
    <row r="53" spans="2:8" s="109" customFormat="1">
      <c r="B53" s="109" t="s">
        <v>1291</v>
      </c>
      <c r="C53" s="173">
        <v>7.73</v>
      </c>
      <c r="D53" s="109" t="s">
        <v>117</v>
      </c>
      <c r="E53" s="109" t="s">
        <v>931</v>
      </c>
      <c r="F53" s="116">
        <v>500</v>
      </c>
      <c r="G53" s="116">
        <v>4974.43</v>
      </c>
      <c r="H53" s="116">
        <v>2.14</v>
      </c>
    </row>
    <row r="54" spans="2:8" s="109" customFormat="1">
      <c r="B54" s="109" t="s">
        <v>1028</v>
      </c>
      <c r="C54" s="173">
        <v>7.72</v>
      </c>
      <c r="D54" s="109" t="s">
        <v>117</v>
      </c>
      <c r="E54" s="109" t="s">
        <v>349</v>
      </c>
      <c r="F54" s="116">
        <v>500</v>
      </c>
      <c r="G54" s="116">
        <v>4786.55</v>
      </c>
      <c r="H54" s="116">
        <v>2.06</v>
      </c>
    </row>
    <row r="55" spans="2:8" s="109" customFormat="1">
      <c r="B55" s="109" t="s">
        <v>1292</v>
      </c>
      <c r="C55" s="173">
        <v>8.5</v>
      </c>
      <c r="D55" s="109" t="s">
        <v>117</v>
      </c>
      <c r="E55" s="109" t="s">
        <v>350</v>
      </c>
      <c r="F55" s="116">
        <v>500</v>
      </c>
      <c r="G55" s="116">
        <v>4575.17</v>
      </c>
      <c r="H55" s="116">
        <v>1.97</v>
      </c>
    </row>
    <row r="56" spans="2:8" s="109" customFormat="1">
      <c r="B56" s="109" t="s">
        <v>1293</v>
      </c>
      <c r="C56" s="173">
        <v>7.87</v>
      </c>
      <c r="D56" s="109" t="s">
        <v>117</v>
      </c>
      <c r="E56" s="109" t="s">
        <v>1294</v>
      </c>
      <c r="F56" s="116">
        <v>450</v>
      </c>
      <c r="G56" s="116">
        <v>4447.76</v>
      </c>
      <c r="H56" s="116">
        <v>1.92</v>
      </c>
    </row>
    <row r="57" spans="2:8" s="109" customFormat="1">
      <c r="B57" s="109" t="s">
        <v>1295</v>
      </c>
      <c r="C57" s="173">
        <v>7.29</v>
      </c>
      <c r="D57" s="109" t="s">
        <v>117</v>
      </c>
      <c r="E57" s="109" t="s">
        <v>1296</v>
      </c>
      <c r="F57" s="116">
        <v>400</v>
      </c>
      <c r="G57" s="116">
        <v>3991.62</v>
      </c>
      <c r="H57" s="116">
        <v>1.72</v>
      </c>
    </row>
    <row r="58" spans="2:8" s="109" customFormat="1">
      <c r="B58" s="109" t="s">
        <v>1297</v>
      </c>
      <c r="C58" s="173">
        <v>7.7</v>
      </c>
      <c r="D58" s="109" t="s">
        <v>117</v>
      </c>
      <c r="E58" s="109" t="s">
        <v>1298</v>
      </c>
      <c r="F58" s="116">
        <v>300</v>
      </c>
      <c r="G58" s="116">
        <v>2984.23</v>
      </c>
      <c r="H58" s="116">
        <v>1.29</v>
      </c>
    </row>
    <row r="59" spans="2:8" s="109" customFormat="1">
      <c r="B59" s="109" t="s">
        <v>1299</v>
      </c>
      <c r="C59" s="173">
        <v>7.41</v>
      </c>
      <c r="D59" s="109" t="s">
        <v>117</v>
      </c>
      <c r="E59" s="109" t="s">
        <v>1300</v>
      </c>
      <c r="F59" s="116">
        <v>250</v>
      </c>
      <c r="G59" s="116">
        <v>2524.86</v>
      </c>
      <c r="H59" s="116">
        <v>1.0900000000000001</v>
      </c>
    </row>
    <row r="60" spans="2:8" s="109" customFormat="1">
      <c r="B60" s="109" t="s">
        <v>1301</v>
      </c>
      <c r="C60" s="173">
        <v>7.45</v>
      </c>
      <c r="D60" s="109" t="s">
        <v>117</v>
      </c>
      <c r="E60" s="109" t="s">
        <v>711</v>
      </c>
      <c r="F60" s="116">
        <v>250</v>
      </c>
      <c r="G60" s="116">
        <v>2510.81</v>
      </c>
      <c r="H60" s="116">
        <v>1.08</v>
      </c>
    </row>
    <row r="61" spans="2:8" s="109" customFormat="1">
      <c r="B61" s="109" t="s">
        <v>713</v>
      </c>
      <c r="C61" s="173">
        <v>7.45</v>
      </c>
      <c r="D61" s="109" t="s">
        <v>356</v>
      </c>
      <c r="E61" s="109" t="s">
        <v>714</v>
      </c>
      <c r="F61" s="116">
        <v>250</v>
      </c>
      <c r="G61" s="116">
        <v>2501.4899999999998</v>
      </c>
      <c r="H61" s="116">
        <v>1.08</v>
      </c>
    </row>
    <row r="62" spans="2:8" s="109" customFormat="1">
      <c r="B62" s="109" t="s">
        <v>1302</v>
      </c>
      <c r="C62" s="173">
        <v>7.93</v>
      </c>
      <c r="D62" s="109" t="s">
        <v>117</v>
      </c>
      <c r="E62" s="109" t="s">
        <v>560</v>
      </c>
      <c r="F62" s="116">
        <v>250</v>
      </c>
      <c r="G62" s="116">
        <v>2494.81</v>
      </c>
      <c r="H62" s="116">
        <v>1.08</v>
      </c>
    </row>
    <row r="63" spans="2:8" s="109" customFormat="1">
      <c r="B63" s="109" t="s">
        <v>932</v>
      </c>
      <c r="C63" s="173">
        <v>6.97</v>
      </c>
      <c r="D63" s="109" t="s">
        <v>117</v>
      </c>
      <c r="E63" s="109" t="s">
        <v>933</v>
      </c>
      <c r="F63" s="116">
        <v>250</v>
      </c>
      <c r="G63" s="116">
        <v>2485.2399999999998</v>
      </c>
      <c r="H63" s="116">
        <v>1.07</v>
      </c>
    </row>
    <row r="64" spans="2:8" s="109" customFormat="1">
      <c r="B64" s="109" t="s">
        <v>1303</v>
      </c>
      <c r="C64" s="173">
        <v>7.67</v>
      </c>
      <c r="D64" s="109" t="s">
        <v>117</v>
      </c>
      <c r="E64" s="109" t="s">
        <v>1304</v>
      </c>
      <c r="F64" s="116">
        <v>250</v>
      </c>
      <c r="G64" s="116">
        <v>2482.38</v>
      </c>
      <c r="H64" s="116">
        <v>1.07</v>
      </c>
    </row>
    <row r="65" spans="2:8" s="109" customFormat="1">
      <c r="B65" s="109" t="s">
        <v>1305</v>
      </c>
      <c r="C65" s="173">
        <v>7.42</v>
      </c>
      <c r="D65" s="109" t="s">
        <v>117</v>
      </c>
      <c r="E65" s="109" t="s">
        <v>715</v>
      </c>
      <c r="F65" s="116">
        <v>250</v>
      </c>
      <c r="G65" s="116">
        <v>2464.7800000000002</v>
      </c>
      <c r="H65" s="116">
        <v>1.06</v>
      </c>
    </row>
    <row r="66" spans="2:8" s="109" customFormat="1">
      <c r="B66" s="109" t="s">
        <v>940</v>
      </c>
      <c r="C66" s="173">
        <v>7.44</v>
      </c>
      <c r="D66" s="109" t="s">
        <v>117</v>
      </c>
      <c r="E66" s="109" t="s">
        <v>941</v>
      </c>
      <c r="F66" s="116">
        <v>250</v>
      </c>
      <c r="G66" s="116">
        <v>2437.2600000000002</v>
      </c>
      <c r="H66" s="116">
        <v>1.05</v>
      </c>
    </row>
    <row r="67" spans="2:8" s="109" customFormat="1">
      <c r="B67" s="109" t="s">
        <v>1029</v>
      </c>
      <c r="C67" s="173">
        <v>7.7</v>
      </c>
      <c r="D67" s="109" t="s">
        <v>117</v>
      </c>
      <c r="E67" s="109" t="s">
        <v>347</v>
      </c>
      <c r="F67" s="116">
        <v>250</v>
      </c>
      <c r="G67" s="116">
        <v>2429.3000000000002</v>
      </c>
      <c r="H67" s="116">
        <v>1.05</v>
      </c>
    </row>
    <row r="68" spans="2:8" s="109" customFormat="1">
      <c r="B68" s="109" t="s">
        <v>1306</v>
      </c>
      <c r="C68" s="173">
        <v>7.45</v>
      </c>
      <c r="D68" s="109" t="s">
        <v>117</v>
      </c>
      <c r="E68" s="109" t="s">
        <v>1307</v>
      </c>
      <c r="F68" s="116">
        <v>250</v>
      </c>
      <c r="G68" s="116">
        <v>2417.73</v>
      </c>
      <c r="H68" s="116">
        <v>1.04</v>
      </c>
    </row>
    <row r="69" spans="2:8" s="109" customFormat="1">
      <c r="B69" s="109" t="s">
        <v>1308</v>
      </c>
      <c r="C69" s="173">
        <v>8.5</v>
      </c>
      <c r="D69" s="109" t="s">
        <v>117</v>
      </c>
      <c r="E69" s="109" t="s">
        <v>1309</v>
      </c>
      <c r="F69" s="116">
        <v>250</v>
      </c>
      <c r="G69" s="116">
        <v>2293.98</v>
      </c>
      <c r="H69" s="116">
        <v>0.99</v>
      </c>
    </row>
    <row r="70" spans="2:8" s="109" customFormat="1">
      <c r="B70" s="109" t="s">
        <v>1310</v>
      </c>
      <c r="C70" s="173">
        <v>7.34</v>
      </c>
      <c r="D70" s="109" t="s">
        <v>117</v>
      </c>
      <c r="E70" s="109" t="s">
        <v>1311</v>
      </c>
      <c r="F70" s="116">
        <v>220</v>
      </c>
      <c r="G70" s="116">
        <v>2195.6799999999998</v>
      </c>
      <c r="H70" s="116">
        <v>0.95</v>
      </c>
    </row>
    <row r="71" spans="2:8" s="109" customFormat="1">
      <c r="B71" s="109" t="s">
        <v>1312</v>
      </c>
      <c r="C71" s="173">
        <v>7.7</v>
      </c>
      <c r="D71" s="109" t="s">
        <v>117</v>
      </c>
      <c r="E71" s="109" t="s">
        <v>1313</v>
      </c>
      <c r="F71" s="116">
        <v>200</v>
      </c>
      <c r="G71" s="116">
        <v>1985.48</v>
      </c>
      <c r="H71" s="116">
        <v>0.86</v>
      </c>
    </row>
    <row r="72" spans="2:8" s="109" customFormat="1">
      <c r="B72" s="109" t="s">
        <v>1314</v>
      </c>
      <c r="C72" s="173">
        <v>7.75</v>
      </c>
      <c r="D72" s="109" t="s">
        <v>117</v>
      </c>
      <c r="E72" s="109" t="s">
        <v>939</v>
      </c>
      <c r="F72" s="116">
        <v>200</v>
      </c>
      <c r="G72" s="116">
        <v>1950.96</v>
      </c>
      <c r="H72" s="116">
        <v>0.84</v>
      </c>
    </row>
    <row r="73" spans="2:8" s="109" customFormat="1">
      <c r="B73" s="109" t="s">
        <v>563</v>
      </c>
      <c r="C73" s="173">
        <v>7.39</v>
      </c>
      <c r="D73" s="109" t="s">
        <v>117</v>
      </c>
      <c r="E73" s="109" t="s">
        <v>564</v>
      </c>
      <c r="F73" s="116">
        <v>150</v>
      </c>
      <c r="G73" s="116">
        <v>1489.06</v>
      </c>
      <c r="H73" s="116">
        <v>0.64</v>
      </c>
    </row>
    <row r="74" spans="2:8" s="109" customFormat="1">
      <c r="B74" s="109" t="s">
        <v>1315</v>
      </c>
      <c r="C74" s="173">
        <v>7.42</v>
      </c>
      <c r="D74" s="109" t="s">
        <v>356</v>
      </c>
      <c r="E74" s="109" t="s">
        <v>1316</v>
      </c>
      <c r="F74" s="116">
        <v>100</v>
      </c>
      <c r="G74" s="116">
        <v>969.43</v>
      </c>
      <c r="H74" s="116">
        <v>0.42</v>
      </c>
    </row>
    <row r="75" spans="2:8" s="109" customFormat="1">
      <c r="B75" s="109" t="s">
        <v>1317</v>
      </c>
      <c r="C75" s="173">
        <v>7.79</v>
      </c>
      <c r="D75" s="109" t="s">
        <v>117</v>
      </c>
      <c r="E75" s="109" t="s">
        <v>1318</v>
      </c>
      <c r="F75" s="116">
        <v>33</v>
      </c>
      <c r="G75" s="116">
        <v>331.98</v>
      </c>
      <c r="H75" s="116">
        <v>0.14000000000000001</v>
      </c>
    </row>
    <row r="76" spans="2:8" s="109" customFormat="1">
      <c r="B76" s="109" t="s">
        <v>561</v>
      </c>
      <c r="C76" s="173">
        <v>6.77</v>
      </c>
      <c r="D76" s="109" t="s">
        <v>117</v>
      </c>
      <c r="E76" s="109" t="s">
        <v>562</v>
      </c>
      <c r="F76" s="116">
        <v>10</v>
      </c>
      <c r="G76" s="116">
        <v>100.21</v>
      </c>
      <c r="H76" s="116">
        <v>0.04</v>
      </c>
    </row>
    <row r="77" spans="2:8" s="109" customFormat="1">
      <c r="B77" s="109" t="s">
        <v>1319</v>
      </c>
      <c r="C77" s="173">
        <v>7.45</v>
      </c>
      <c r="D77" s="109" t="s">
        <v>117</v>
      </c>
      <c r="E77" s="109" t="s">
        <v>1320</v>
      </c>
      <c r="F77" s="116">
        <v>10</v>
      </c>
      <c r="G77" s="116">
        <v>100.17</v>
      </c>
      <c r="H77" s="116">
        <v>0.04</v>
      </c>
    </row>
    <row r="78" spans="2:8" s="109" customFormat="1">
      <c r="B78" s="109" t="s">
        <v>1321</v>
      </c>
      <c r="C78" s="173">
        <v>7.47</v>
      </c>
      <c r="D78" s="109" t="s">
        <v>117</v>
      </c>
      <c r="E78" s="109" t="s">
        <v>1322</v>
      </c>
      <c r="F78" s="116">
        <v>3</v>
      </c>
      <c r="G78" s="116">
        <v>31.16</v>
      </c>
      <c r="H78" s="116">
        <v>0.01</v>
      </c>
    </row>
    <row r="79" spans="2:8" s="109" customFormat="1">
      <c r="B79" s="243" t="s">
        <v>118</v>
      </c>
      <c r="C79" s="244"/>
      <c r="D79" s="243"/>
      <c r="E79" s="243"/>
      <c r="F79" s="245"/>
      <c r="G79" s="245">
        <f>SUM(G48:G78)</f>
        <v>94035.189999999988</v>
      </c>
      <c r="H79" s="245">
        <f>SUM(H48:H78)</f>
        <v>40.54</v>
      </c>
    </row>
    <row r="80" spans="2:8" s="109" customFormat="1">
      <c r="B80" s="243" t="s">
        <v>360</v>
      </c>
      <c r="C80" s="173"/>
      <c r="F80" s="116"/>
      <c r="G80" s="116"/>
      <c r="H80" s="116"/>
    </row>
    <row r="81" spans="2:8" s="109" customFormat="1">
      <c r="B81" s="109" t="s">
        <v>1323</v>
      </c>
      <c r="C81" s="173">
        <v>7.6174999999999997</v>
      </c>
      <c r="D81" s="109" t="s">
        <v>117</v>
      </c>
      <c r="E81" s="109" t="s">
        <v>1324</v>
      </c>
      <c r="F81" s="116">
        <v>850</v>
      </c>
      <c r="G81" s="116">
        <v>8516.74</v>
      </c>
      <c r="H81" s="116">
        <v>3.67</v>
      </c>
    </row>
    <row r="82" spans="2:8" s="109" customFormat="1">
      <c r="B82" s="109" t="s">
        <v>1325</v>
      </c>
      <c r="C82" s="173">
        <v>8.0374999999999996</v>
      </c>
      <c r="D82" s="109" t="s">
        <v>117</v>
      </c>
      <c r="E82" s="109" t="s">
        <v>361</v>
      </c>
      <c r="F82" s="116">
        <v>652</v>
      </c>
      <c r="G82" s="116">
        <v>6519.06</v>
      </c>
      <c r="H82" s="116">
        <v>2.81</v>
      </c>
    </row>
    <row r="83" spans="2:8" s="109" customFormat="1">
      <c r="B83" s="243" t="s">
        <v>362</v>
      </c>
      <c r="C83" s="244"/>
      <c r="D83" s="243"/>
      <c r="E83" s="243"/>
      <c r="F83" s="245"/>
      <c r="G83" s="245">
        <f>SUM(G81:G82)</f>
        <v>15035.8</v>
      </c>
      <c r="H83" s="245">
        <f>SUM(H81:H82)</f>
        <v>6.48</v>
      </c>
    </row>
    <row r="84" spans="2:8" s="109" customFormat="1">
      <c r="B84" s="243" t="s">
        <v>119</v>
      </c>
      <c r="C84" s="173"/>
      <c r="F84" s="116"/>
      <c r="G84" s="116"/>
      <c r="H84" s="116"/>
    </row>
    <row r="85" spans="2:8" s="109" customFormat="1">
      <c r="B85" s="109" t="s">
        <v>1154</v>
      </c>
      <c r="C85" s="173">
        <v>6.74</v>
      </c>
      <c r="D85" s="109" t="s">
        <v>123</v>
      </c>
      <c r="E85" s="109" t="s">
        <v>1155</v>
      </c>
      <c r="F85" s="116">
        <v>2000</v>
      </c>
      <c r="G85" s="116">
        <v>9863.4</v>
      </c>
      <c r="H85" s="116">
        <v>4.25</v>
      </c>
    </row>
    <row r="86" spans="2:8" s="109" customFormat="1">
      <c r="B86" s="109" t="s">
        <v>1123</v>
      </c>
      <c r="C86" s="173">
        <v>7.23</v>
      </c>
      <c r="D86" s="109" t="s">
        <v>121</v>
      </c>
      <c r="E86" s="109" t="s">
        <v>1124</v>
      </c>
      <c r="F86" s="116">
        <v>1500</v>
      </c>
      <c r="G86" s="116">
        <v>7307.62</v>
      </c>
      <c r="H86" s="116">
        <v>3.15</v>
      </c>
    </row>
    <row r="87" spans="2:8" s="109" customFormat="1">
      <c r="B87" s="109" t="s">
        <v>1211</v>
      </c>
      <c r="C87" s="173">
        <v>6.87</v>
      </c>
      <c r="D87" s="109" t="s">
        <v>120</v>
      </c>
      <c r="E87" s="109" t="s">
        <v>1212</v>
      </c>
      <c r="F87" s="116">
        <v>1000</v>
      </c>
      <c r="G87" s="116">
        <v>4911.26</v>
      </c>
      <c r="H87" s="116">
        <v>2.12</v>
      </c>
    </row>
    <row r="88" spans="2:8" s="109" customFormat="1">
      <c r="B88" s="109" t="s">
        <v>1326</v>
      </c>
      <c r="C88" s="173">
        <v>7.26</v>
      </c>
      <c r="D88" s="109" t="s">
        <v>120</v>
      </c>
      <c r="E88" s="109" t="s">
        <v>1327</v>
      </c>
      <c r="F88" s="116">
        <v>1000</v>
      </c>
      <c r="G88" s="116">
        <v>4827.0600000000004</v>
      </c>
      <c r="H88" s="116">
        <v>2.08</v>
      </c>
    </row>
    <row r="89" spans="2:8" s="109" customFormat="1">
      <c r="B89" s="109" t="s">
        <v>1194</v>
      </c>
      <c r="C89" s="173">
        <v>7.62</v>
      </c>
      <c r="D89" s="109" t="s">
        <v>120</v>
      </c>
      <c r="E89" s="109" t="s">
        <v>728</v>
      </c>
      <c r="F89" s="116">
        <v>1000</v>
      </c>
      <c r="G89" s="116">
        <v>4653.2</v>
      </c>
      <c r="H89" s="116">
        <v>2.0099999999999998</v>
      </c>
    </row>
    <row r="90" spans="2:8" s="109" customFormat="1">
      <c r="B90" s="109" t="s">
        <v>1328</v>
      </c>
      <c r="C90" s="173">
        <v>7.46</v>
      </c>
      <c r="D90" s="109" t="s">
        <v>120</v>
      </c>
      <c r="E90" s="109" t="s">
        <v>727</v>
      </c>
      <c r="F90" s="116">
        <v>500</v>
      </c>
      <c r="G90" s="116">
        <v>2364.7399999999998</v>
      </c>
      <c r="H90" s="116">
        <v>1.02</v>
      </c>
    </row>
    <row r="91" spans="2:8" s="109" customFormat="1">
      <c r="B91" s="109" t="s">
        <v>1227</v>
      </c>
      <c r="C91" s="173">
        <v>8.75</v>
      </c>
      <c r="D91" s="109" t="s">
        <v>120</v>
      </c>
      <c r="E91" s="109" t="s">
        <v>1228</v>
      </c>
      <c r="F91" s="116">
        <v>500</v>
      </c>
      <c r="G91" s="116">
        <v>2338.63</v>
      </c>
      <c r="H91" s="116">
        <v>1.01</v>
      </c>
    </row>
    <row r="92" spans="2:8" s="109" customFormat="1">
      <c r="B92" s="109" t="s">
        <v>729</v>
      </c>
      <c r="C92" s="173">
        <v>7.57</v>
      </c>
      <c r="D92" s="109" t="s">
        <v>123</v>
      </c>
      <c r="E92" s="109" t="s">
        <v>730</v>
      </c>
      <c r="F92" s="116">
        <v>500</v>
      </c>
      <c r="G92" s="116">
        <v>2324.63</v>
      </c>
      <c r="H92" s="116">
        <v>1</v>
      </c>
    </row>
    <row r="93" spans="2:8" s="109" customFormat="1">
      <c r="B93" s="243" t="s">
        <v>124</v>
      </c>
      <c r="C93" s="244"/>
      <c r="D93" s="243"/>
      <c r="E93" s="243"/>
      <c r="F93" s="245"/>
      <c r="G93" s="245">
        <f>SUM(G85:G92)</f>
        <v>38590.539999999994</v>
      </c>
      <c r="H93" s="245">
        <f>SUM(H85:H92)</f>
        <v>16.64</v>
      </c>
    </row>
    <row r="94" spans="2:8" s="109" customFormat="1">
      <c r="B94" s="243" t="s">
        <v>504</v>
      </c>
      <c r="C94" s="173"/>
      <c r="F94" s="116"/>
      <c r="G94" s="116"/>
      <c r="H94" s="116"/>
    </row>
    <row r="95" spans="2:8" s="109" customFormat="1">
      <c r="B95" s="109" t="s">
        <v>10</v>
      </c>
      <c r="C95" s="173" t="s">
        <v>138</v>
      </c>
      <c r="D95" s="109" t="s">
        <v>505</v>
      </c>
      <c r="E95" s="109" t="s">
        <v>685</v>
      </c>
      <c r="F95" s="116">
        <v>49997500.125</v>
      </c>
      <c r="G95" s="116">
        <v>5083.95</v>
      </c>
      <c r="H95" s="116">
        <v>2.19</v>
      </c>
    </row>
    <row r="96" spans="2:8" s="109" customFormat="1">
      <c r="B96" s="109" t="s">
        <v>18</v>
      </c>
      <c r="C96" s="173" t="s">
        <v>138</v>
      </c>
      <c r="D96" s="109" t="s">
        <v>505</v>
      </c>
      <c r="E96" s="109" t="s">
        <v>1329</v>
      </c>
      <c r="F96" s="116">
        <v>4962038.5190000003</v>
      </c>
      <c r="G96" s="116">
        <v>507.56</v>
      </c>
      <c r="H96" s="116">
        <v>0.22</v>
      </c>
    </row>
    <row r="97" spans="2:12" s="109" customFormat="1">
      <c r="B97" s="243" t="s">
        <v>1330</v>
      </c>
      <c r="C97" s="236"/>
      <c r="D97" s="243"/>
      <c r="E97" s="243"/>
      <c r="F97" s="245"/>
      <c r="G97" s="245">
        <f>SUM(G95:G96)</f>
        <v>5591.51</v>
      </c>
      <c r="H97" s="245">
        <f>SUM(H95:H96)</f>
        <v>2.41</v>
      </c>
      <c r="L97" s="252"/>
    </row>
    <row r="98" spans="2:12" s="109" customFormat="1">
      <c r="B98" s="243" t="s">
        <v>566</v>
      </c>
      <c r="C98" s="236"/>
      <c r="D98" s="243"/>
      <c r="E98" s="243"/>
      <c r="F98" s="245"/>
      <c r="G98" s="245">
        <v>9594.73</v>
      </c>
      <c r="H98" s="245">
        <v>4.1399999999999997</v>
      </c>
    </row>
    <row r="99" spans="2:12" s="109" customFormat="1">
      <c r="B99" s="243" t="s">
        <v>125</v>
      </c>
      <c r="C99" s="236"/>
      <c r="D99" s="245"/>
      <c r="E99" s="245"/>
      <c r="F99" s="245"/>
      <c r="G99" s="245">
        <f>+G46+G79+G83+G93+G97+G98</f>
        <v>229012.29</v>
      </c>
      <c r="H99" s="245">
        <f>+H46+H79+H83+H93+H97+H98</f>
        <v>98.74</v>
      </c>
    </row>
    <row r="100" spans="2:12" s="109" customFormat="1">
      <c r="B100" s="243" t="s">
        <v>126</v>
      </c>
      <c r="C100" s="236"/>
      <c r="D100" s="245"/>
      <c r="E100" s="245"/>
      <c r="F100" s="245"/>
      <c r="G100" s="245">
        <f>+G101-G99</f>
        <v>2911.1138498199871</v>
      </c>
      <c r="H100" s="245">
        <f>+H101-H99</f>
        <v>1.2600000000000051</v>
      </c>
    </row>
    <row r="101" spans="2:12" s="109" customFormat="1">
      <c r="B101" s="243" t="s">
        <v>127</v>
      </c>
      <c r="C101" s="236"/>
      <c r="D101" s="245"/>
      <c r="E101" s="245"/>
      <c r="F101" s="245"/>
      <c r="G101" s="245">
        <v>231923.40384982</v>
      </c>
      <c r="H101" s="245">
        <v>100</v>
      </c>
    </row>
    <row r="102" spans="2:12" s="109" customFormat="1">
      <c r="B102" s="109" t="s">
        <v>128</v>
      </c>
      <c r="C102" s="117"/>
      <c r="F102" s="116"/>
      <c r="G102" s="116"/>
      <c r="H102" s="116"/>
    </row>
    <row r="103" spans="2:12">
      <c r="B103" s="1" t="s">
        <v>129</v>
      </c>
    </row>
    <row r="104" spans="2:12">
      <c r="B104" s="2" t="s">
        <v>1331</v>
      </c>
    </row>
    <row r="105" spans="2:12">
      <c r="B105" s="2" t="s">
        <v>130</v>
      </c>
      <c r="C105" s="13">
        <v>44895</v>
      </c>
    </row>
    <row r="106" spans="2:12" ht="25.5">
      <c r="B106" s="11" t="s">
        <v>131</v>
      </c>
      <c r="C106" s="5" t="s">
        <v>132</v>
      </c>
    </row>
    <row r="107" spans="2:12">
      <c r="B107" s="2"/>
    </row>
    <row r="108" spans="2:12">
      <c r="B108" s="2" t="s">
        <v>1026</v>
      </c>
      <c r="C108" s="2" t="s">
        <v>1233</v>
      </c>
    </row>
    <row r="109" spans="2:12">
      <c r="B109" s="2" t="s">
        <v>1025</v>
      </c>
      <c r="C109" s="5" t="s">
        <v>132</v>
      </c>
    </row>
    <row r="110" spans="2:12">
      <c r="B110" s="2" t="s">
        <v>1332</v>
      </c>
      <c r="C110" s="9"/>
    </row>
    <row r="111" spans="2:12">
      <c r="B111" s="2" t="s">
        <v>1333</v>
      </c>
      <c r="C111" s="9"/>
    </row>
    <row r="112" spans="2:12">
      <c r="B112" s="2" t="s">
        <v>1334</v>
      </c>
      <c r="C112" s="9"/>
    </row>
    <row r="113" spans="2:4">
      <c r="B113" s="2" t="s">
        <v>1335</v>
      </c>
      <c r="C113" s="9"/>
    </row>
    <row r="114" spans="2:4">
      <c r="B114" s="2" t="s">
        <v>1336</v>
      </c>
      <c r="C114" s="9"/>
    </row>
    <row r="115" spans="2:4">
      <c r="B115" s="2" t="s">
        <v>1337</v>
      </c>
      <c r="C115" s="9"/>
    </row>
    <row r="116" spans="2:4">
      <c r="B116" s="2" t="s">
        <v>1338</v>
      </c>
      <c r="C116" s="9"/>
    </row>
    <row r="117" spans="2:4">
      <c r="B117" s="2" t="s">
        <v>1339</v>
      </c>
      <c r="C117" s="9"/>
    </row>
    <row r="118" spans="2:4">
      <c r="B118" s="2" t="s">
        <v>1340</v>
      </c>
      <c r="C118" s="9"/>
    </row>
    <row r="119" spans="2:4">
      <c r="B119" s="2" t="s">
        <v>1341</v>
      </c>
      <c r="C119" s="9"/>
    </row>
    <row r="120" spans="2:4">
      <c r="B120" s="2" t="s">
        <v>1342</v>
      </c>
      <c r="C120" s="9"/>
    </row>
    <row r="121" spans="2:4">
      <c r="B121" s="2" t="s">
        <v>1343</v>
      </c>
      <c r="C121" s="9"/>
    </row>
    <row r="122" spans="2:4">
      <c r="B122" s="2" t="s">
        <v>133</v>
      </c>
      <c r="C122" s="9"/>
    </row>
    <row r="123" spans="2:4">
      <c r="B123" s="12" t="s">
        <v>1344</v>
      </c>
    </row>
    <row r="124" spans="2:4">
      <c r="B124" s="12"/>
    </row>
    <row r="125" spans="2:4" ht="15">
      <c r="B125" s="30" t="s">
        <v>1244</v>
      </c>
      <c r="C125" s="31"/>
      <c r="D125" s="32"/>
    </row>
    <row r="126" spans="2:4" ht="30">
      <c r="B126" s="33" t="s">
        <v>1245</v>
      </c>
      <c r="C126" s="34" t="s">
        <v>1246</v>
      </c>
      <c r="D126" s="33" t="s">
        <v>1247</v>
      </c>
    </row>
    <row r="127" spans="2:4" ht="15">
      <c r="B127" s="35" t="s">
        <v>1249</v>
      </c>
      <c r="C127" s="36">
        <v>6</v>
      </c>
      <c r="D127" s="37">
        <v>4.01</v>
      </c>
    </row>
    <row r="130" spans="2:9" ht="63" customHeight="1">
      <c r="B130" s="402" t="s">
        <v>1019</v>
      </c>
      <c r="C130" s="402"/>
      <c r="D130" s="402"/>
      <c r="E130" s="402"/>
      <c r="F130" s="402"/>
    </row>
    <row r="132" spans="2:9" ht="15">
      <c r="B132" s="32" t="s">
        <v>1345</v>
      </c>
      <c r="C132" s="14"/>
    </row>
    <row r="133" spans="2:9">
      <c r="C133" s="14"/>
    </row>
    <row r="134" spans="2:9">
      <c r="B134" s="12" t="s">
        <v>1346</v>
      </c>
      <c r="C134" s="14"/>
    </row>
    <row r="135" spans="2:9">
      <c r="B135" s="434" t="s">
        <v>1347</v>
      </c>
      <c r="C135" s="436" t="s">
        <v>1348</v>
      </c>
      <c r="D135" s="436"/>
      <c r="E135" s="437" t="s">
        <v>1349</v>
      </c>
      <c r="F135" s="436" t="s">
        <v>1350</v>
      </c>
      <c r="I135" s="4"/>
    </row>
    <row r="136" spans="2:9" ht="21" customHeight="1">
      <c r="B136" s="435"/>
      <c r="C136" s="436"/>
      <c r="D136" s="436"/>
      <c r="E136" s="438"/>
      <c r="F136" s="436"/>
      <c r="I136" s="56"/>
    </row>
    <row r="137" spans="2:9" ht="15">
      <c r="B137" s="57" t="s">
        <v>1351</v>
      </c>
      <c r="C137" s="432" t="s">
        <v>1352</v>
      </c>
      <c r="D137" s="432"/>
      <c r="E137" s="58">
        <v>-250000000</v>
      </c>
      <c r="F137" s="59">
        <v>-2.1800000000000002</v>
      </c>
      <c r="G137" s="60"/>
      <c r="I137" s="56"/>
    </row>
    <row r="138" spans="2:9" ht="15">
      <c r="B138" s="57" t="s">
        <v>1353</v>
      </c>
      <c r="C138" s="432" t="s">
        <v>1352</v>
      </c>
      <c r="D138" s="432"/>
      <c r="E138" s="58">
        <v>-250000000</v>
      </c>
      <c r="F138" s="59">
        <v>-1.0900000000000001</v>
      </c>
      <c r="G138" s="60"/>
      <c r="I138" s="56"/>
    </row>
    <row r="139" spans="2:9">
      <c r="B139" s="12"/>
    </row>
    <row r="140" spans="2:9" s="39" customFormat="1" ht="35.1" customHeight="1">
      <c r="B140" s="463" t="s">
        <v>3310</v>
      </c>
      <c r="C140" s="433"/>
      <c r="D140" s="433"/>
      <c r="E140" s="433"/>
      <c r="F140" s="433"/>
      <c r="G140" s="1"/>
      <c r="H140" s="41"/>
    </row>
    <row r="141" spans="2:9">
      <c r="B141" s="2"/>
      <c r="C141" s="9"/>
    </row>
    <row r="142" spans="2:9" s="39" customFormat="1" ht="35.1" customHeight="1">
      <c r="B142" s="463" t="s">
        <v>3310</v>
      </c>
      <c r="C142" s="433"/>
      <c r="D142" s="433"/>
      <c r="E142" s="433"/>
      <c r="F142" s="433"/>
      <c r="G142" s="1"/>
      <c r="H142" s="41"/>
    </row>
    <row r="143" spans="2:9">
      <c r="B143" s="2"/>
      <c r="C143" s="9"/>
    </row>
    <row r="145" spans="1:7">
      <c r="B145" s="12" t="s">
        <v>1250</v>
      </c>
      <c r="C145" s="45"/>
      <c r="D145" s="46"/>
      <c r="E145" s="46"/>
      <c r="F145" s="47"/>
      <c r="G145" s="47"/>
    </row>
    <row r="146" spans="1:7" ht="128.25">
      <c r="B146" s="48" t="s">
        <v>1251</v>
      </c>
      <c r="C146" s="49" t="s">
        <v>1252</v>
      </c>
      <c r="D146" s="50" t="s">
        <v>1253</v>
      </c>
      <c r="E146" s="50" t="s">
        <v>1254</v>
      </c>
      <c r="F146" s="51" t="s">
        <v>1255</v>
      </c>
      <c r="G146" s="47"/>
    </row>
    <row r="147" spans="1:7">
      <c r="B147" s="52" t="s">
        <v>1354</v>
      </c>
      <c r="C147" s="53" t="s">
        <v>1355</v>
      </c>
      <c r="D147" s="54" t="s">
        <v>1258</v>
      </c>
      <c r="E147" s="54" t="s">
        <v>1259</v>
      </c>
      <c r="F147" s="55">
        <v>2500</v>
      </c>
      <c r="G147" s="47" t="s">
        <v>1260</v>
      </c>
    </row>
    <row r="148" spans="1:7">
      <c r="B148" s="52" t="s">
        <v>1356</v>
      </c>
      <c r="C148" s="53" t="s">
        <v>1357</v>
      </c>
      <c r="D148" s="54" t="s">
        <v>1258</v>
      </c>
      <c r="E148" s="54" t="s">
        <v>1259</v>
      </c>
      <c r="F148" s="61">
        <v>14500</v>
      </c>
      <c r="G148" s="47" t="s">
        <v>1358</v>
      </c>
    </row>
    <row r="149" spans="1:7">
      <c r="B149" s="52" t="s">
        <v>1359</v>
      </c>
      <c r="C149" s="53" t="s">
        <v>1360</v>
      </c>
      <c r="D149" s="54" t="s">
        <v>1258</v>
      </c>
      <c r="E149" s="54" t="s">
        <v>1259</v>
      </c>
      <c r="F149" s="61">
        <v>2766.5839900000001</v>
      </c>
      <c r="G149" s="47" t="s">
        <v>1361</v>
      </c>
    </row>
    <row r="150" spans="1:7">
      <c r="B150" s="46"/>
      <c r="C150" s="45"/>
      <c r="D150" s="46"/>
      <c r="E150" s="46"/>
      <c r="F150" s="47"/>
      <c r="G150" s="47"/>
    </row>
    <row r="151" spans="1:7">
      <c r="B151" s="46"/>
      <c r="C151" s="45"/>
      <c r="D151" s="46"/>
      <c r="E151" s="46"/>
      <c r="F151" s="47"/>
      <c r="G151" s="47"/>
    </row>
    <row r="152" spans="1:7">
      <c r="B152" s="46" t="s">
        <v>1362</v>
      </c>
      <c r="C152" s="45"/>
      <c r="D152" s="46"/>
      <c r="E152" s="46"/>
      <c r="F152" s="47"/>
      <c r="G152" s="47"/>
    </row>
    <row r="153" spans="1:7">
      <c r="B153" s="46" t="s">
        <v>1363</v>
      </c>
      <c r="C153" s="45"/>
      <c r="D153" s="46"/>
      <c r="E153" s="46"/>
      <c r="F153" s="47"/>
      <c r="G153" s="47"/>
    </row>
    <row r="154" spans="1:7">
      <c r="B154" s="46" t="s">
        <v>1364</v>
      </c>
      <c r="C154" s="45"/>
      <c r="D154" s="46"/>
      <c r="E154" s="46"/>
      <c r="F154" s="47"/>
      <c r="G154" s="47"/>
    </row>
    <row r="157" spans="1:7">
      <c r="A157" s="3" t="s">
        <v>0</v>
      </c>
      <c r="B157" s="390" t="s">
        <v>1365</v>
      </c>
      <c r="C157" s="390"/>
      <c r="D157" s="390"/>
      <c r="E157" s="390"/>
    </row>
    <row r="161" spans="2:8">
      <c r="B161" s="1" t="s">
        <v>101</v>
      </c>
    </row>
    <row r="163" spans="2:8">
      <c r="B163" s="6" t="s">
        <v>102</v>
      </c>
      <c r="C163" s="7" t="s">
        <v>103</v>
      </c>
      <c r="D163" s="6" t="s">
        <v>104</v>
      </c>
      <c r="E163" s="6" t="s">
        <v>105</v>
      </c>
      <c r="F163" s="8" t="s">
        <v>106</v>
      </c>
      <c r="G163" s="8" t="s">
        <v>107</v>
      </c>
      <c r="H163" s="8" t="s">
        <v>108</v>
      </c>
    </row>
    <row r="164" spans="2:8">
      <c r="B164" s="2"/>
      <c r="C164" s="9"/>
      <c r="D164" s="2"/>
      <c r="E164" s="2"/>
      <c r="F164" s="10"/>
      <c r="G164" s="10"/>
      <c r="H164" s="10"/>
    </row>
    <row r="165" spans="2:8" ht="15.75">
      <c r="B165" s="62" t="s">
        <v>1366</v>
      </c>
      <c r="C165" s="9"/>
      <c r="D165" s="2"/>
      <c r="E165" s="2"/>
      <c r="F165" s="10"/>
      <c r="G165" s="10"/>
      <c r="H165" s="10"/>
    </row>
    <row r="166" spans="2:8" s="63" customFormat="1">
      <c r="C166" s="64"/>
      <c r="F166" s="65"/>
      <c r="G166" s="65"/>
      <c r="H166" s="65"/>
    </row>
    <row r="167" spans="2:8" s="63" customFormat="1">
      <c r="B167" s="66" t="s">
        <v>1367</v>
      </c>
      <c r="C167" s="67"/>
      <c r="F167" s="65"/>
      <c r="G167" s="65"/>
      <c r="H167" s="65"/>
    </row>
    <row r="168" spans="2:8" s="63" customFormat="1">
      <c r="B168"/>
      <c r="C168" s="67"/>
      <c r="F168" s="65"/>
      <c r="G168" s="65"/>
      <c r="H168" s="65"/>
    </row>
    <row r="169" spans="2:8" s="63" customFormat="1">
      <c r="B169"/>
      <c r="C169" s="67"/>
      <c r="F169" s="65"/>
      <c r="G169" s="65"/>
      <c r="H169" s="65"/>
    </row>
    <row r="170" spans="2:8" s="63" customFormat="1">
      <c r="B170" t="s">
        <v>1368</v>
      </c>
      <c r="C170" s="68">
        <v>577958246.57000005</v>
      </c>
      <c r="F170" s="65"/>
      <c r="G170" s="69"/>
      <c r="H170" s="65"/>
    </row>
    <row r="171" spans="2:8" s="63" customFormat="1">
      <c r="B171"/>
      <c r="C171" s="70"/>
      <c r="F171" s="65"/>
      <c r="G171" s="69"/>
      <c r="H171" s="65"/>
    </row>
    <row r="172" spans="2:8" s="63" customFormat="1">
      <c r="B172" t="s">
        <v>1369</v>
      </c>
      <c r="C172" s="68">
        <v>465538246.57000005</v>
      </c>
      <c r="F172" s="65"/>
      <c r="G172" s="69"/>
      <c r="H172" s="65"/>
    </row>
    <row r="173" spans="2:8" s="63" customFormat="1">
      <c r="B173"/>
      <c r="C173" s="70"/>
      <c r="F173" s="65"/>
      <c r="G173" s="69"/>
      <c r="H173" s="65"/>
    </row>
    <row r="174" spans="2:8" s="63" customFormat="1">
      <c r="B174" t="s">
        <v>1370</v>
      </c>
      <c r="C174" s="70">
        <v>112420000</v>
      </c>
      <c r="F174" s="65"/>
      <c r="G174" s="69"/>
      <c r="H174" s="65"/>
    </row>
    <row r="175" spans="2:8" s="63" customFormat="1">
      <c r="B175"/>
      <c r="C175" s="70"/>
      <c r="F175" s="65"/>
      <c r="G175" s="69"/>
      <c r="H175" s="65"/>
    </row>
    <row r="176" spans="2:8" s="63" customFormat="1">
      <c r="B176" s="66" t="s">
        <v>1371</v>
      </c>
      <c r="C176" s="71">
        <v>256691020</v>
      </c>
      <c r="F176" s="65"/>
      <c r="G176" s="69"/>
      <c r="H176" s="65"/>
    </row>
    <row r="177" spans="2:8" s="63" customFormat="1">
      <c r="B177"/>
      <c r="C177" s="70"/>
      <c r="F177" s="65"/>
      <c r="G177" s="69"/>
      <c r="H177" s="65"/>
    </row>
    <row r="178" spans="2:8" s="63" customFormat="1">
      <c r="B178" t="s">
        <v>1372</v>
      </c>
      <c r="C178" s="68">
        <v>116603020</v>
      </c>
      <c r="F178" s="65"/>
      <c r="G178" s="69"/>
      <c r="H178" s="65"/>
    </row>
    <row r="179" spans="2:8" s="63" customFormat="1">
      <c r="B179"/>
      <c r="C179" s="70"/>
      <c r="F179" s="65"/>
      <c r="G179" s="69"/>
      <c r="H179" s="65"/>
    </row>
    <row r="180" spans="2:8" s="63" customFormat="1" ht="25.5">
      <c r="B180" s="72" t="s">
        <v>1373</v>
      </c>
      <c r="C180" s="68">
        <v>140088000</v>
      </c>
      <c r="F180" s="65"/>
      <c r="G180" s="69"/>
      <c r="H180" s="65"/>
    </row>
    <row r="181" spans="2:8" s="63" customFormat="1">
      <c r="B181"/>
      <c r="C181" s="70"/>
      <c r="F181" s="65"/>
      <c r="G181" s="69"/>
      <c r="H181" s="65"/>
    </row>
    <row r="182" spans="2:8" s="63" customFormat="1" ht="25.5">
      <c r="B182" s="72" t="s">
        <v>1374</v>
      </c>
      <c r="C182" s="68">
        <v>120303511.78</v>
      </c>
      <c r="F182" s="65"/>
      <c r="G182" s="69"/>
      <c r="H182" s="65"/>
    </row>
    <row r="183" spans="2:8" s="63" customFormat="1">
      <c r="B183"/>
      <c r="C183" s="70"/>
      <c r="F183" s="65"/>
      <c r="G183" s="69"/>
      <c r="H183" s="65"/>
    </row>
    <row r="184" spans="2:8" s="63" customFormat="1">
      <c r="B184" s="66" t="s">
        <v>1375</v>
      </c>
      <c r="C184" s="71">
        <v>236906531.78</v>
      </c>
      <c r="F184" s="65"/>
      <c r="G184" s="69"/>
      <c r="H184" s="65"/>
    </row>
    <row r="185" spans="2:8" s="63" customFormat="1">
      <c r="B185" s="73"/>
      <c r="C185" s="14"/>
      <c r="F185" s="65"/>
      <c r="G185" s="65"/>
      <c r="H185" s="65"/>
    </row>
    <row r="186" spans="2:8" s="63" customFormat="1">
      <c r="B186" s="1" t="s">
        <v>1376</v>
      </c>
      <c r="C186" s="68"/>
      <c r="F186" s="65"/>
      <c r="G186" s="65"/>
    </row>
    <row r="187" spans="2:8" s="63" customFormat="1">
      <c r="B187" s="2"/>
      <c r="C187" s="14"/>
      <c r="F187" s="65"/>
      <c r="G187" s="65"/>
      <c r="H187" s="65"/>
    </row>
    <row r="188" spans="2:8" s="63" customFormat="1">
      <c r="B188" s="2"/>
      <c r="C188" s="14"/>
      <c r="F188" s="65"/>
      <c r="G188" s="65"/>
      <c r="H188" s="65"/>
    </row>
    <row r="189" spans="2:8" s="63" customFormat="1" ht="38.25">
      <c r="B189" s="11" t="s">
        <v>1377</v>
      </c>
      <c r="C189" s="5"/>
      <c r="F189" s="65"/>
      <c r="G189" s="65"/>
      <c r="H189" s="65"/>
    </row>
    <row r="191" spans="2:8">
      <c r="B191" s="2"/>
      <c r="C191" s="9"/>
    </row>
    <row r="192" spans="2:8">
      <c r="B192" s="2"/>
    </row>
  </sheetData>
  <mergeCells count="18">
    <mergeCell ref="C138:D138"/>
    <mergeCell ref="B140:F140"/>
    <mergeCell ref="B142:F142"/>
    <mergeCell ref="B157:E157"/>
    <mergeCell ref="B130:F130"/>
    <mergeCell ref="B135:B136"/>
    <mergeCell ref="C135:D136"/>
    <mergeCell ref="E135:E136"/>
    <mergeCell ref="F135:F136"/>
    <mergeCell ref="C137:D137"/>
    <mergeCell ref="C12:C14"/>
    <mergeCell ref="D12:D14"/>
    <mergeCell ref="E12:E14"/>
    <mergeCell ref="B1:E1"/>
    <mergeCell ref="C3:C7"/>
    <mergeCell ref="D3:D7"/>
    <mergeCell ref="B10:E10"/>
    <mergeCell ref="B11:E11"/>
  </mergeCells>
  <hyperlinks>
    <hyperlink ref="A1" location="Index!A1" display="Index" xr:uid="{C64DEB2A-D0D1-489B-9700-76A170D70CE6}"/>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3C764-4EB8-48AB-9EB8-13801E5ED12D}">
  <dimension ref="A1:I192"/>
  <sheetViews>
    <sheetView workbookViewId="0">
      <selection activeCell="B1" sqref="B1:E1"/>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8554687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4.8554687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4.8554687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4.8554687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4.8554687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4.8554687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4.8554687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4.8554687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4.8554687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4.8554687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4.8554687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4.8554687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4.8554687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4.8554687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4.8554687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4.8554687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4.8554687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4.8554687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4.8554687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4.8554687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4.8554687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4.8554687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4.8554687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4.8554687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4.8554687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4.8554687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4.8554687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4.8554687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4.8554687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4.8554687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4.8554687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4.8554687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4.8554687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4.8554687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4.8554687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4.8554687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4.8554687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4.8554687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4.8554687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4.8554687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4.8554687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4.8554687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4.8554687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4.8554687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4.8554687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4.8554687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4.8554687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4.8554687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4.8554687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4.8554687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4.8554687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4.8554687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4.8554687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4.8554687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4.8554687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4.8554687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4.8554687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4.8554687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4.8554687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4.8554687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4.8554687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4.8554687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4.8554687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4.85546875" style="1" bestFit="1" customWidth="1"/>
    <col min="16134" max="16134" width="11.5703125" style="1" bestFit="1" customWidth="1"/>
    <col min="16135" max="16135" width="18.140625" style="1" bestFit="1" customWidth="1"/>
    <col min="16136" max="16384" width="9.140625" style="1"/>
  </cols>
  <sheetData>
    <row r="1" spans="1:5">
      <c r="A1" s="3" t="s">
        <v>0</v>
      </c>
      <c r="B1" s="390" t="s">
        <v>1378</v>
      </c>
      <c r="C1" s="390"/>
      <c r="D1" s="390"/>
      <c r="E1" s="390"/>
    </row>
    <row r="2" spans="1:5" ht="13.5" thickBot="1"/>
    <row r="3" spans="1:5" ht="15">
      <c r="B3" s="23" t="s">
        <v>1379</v>
      </c>
      <c r="C3" s="391"/>
      <c r="D3" s="394"/>
      <c r="E3" s="16"/>
    </row>
    <row r="4" spans="1:5" ht="60">
      <c r="B4" s="24" t="s">
        <v>1380</v>
      </c>
      <c r="C4" s="392"/>
      <c r="D4" s="395"/>
      <c r="E4" s="16"/>
    </row>
    <row r="5" spans="1:5" ht="15">
      <c r="B5" s="24" t="s">
        <v>1081</v>
      </c>
      <c r="C5" s="392"/>
      <c r="D5" s="395"/>
      <c r="E5" s="16"/>
    </row>
    <row r="6" spans="1:5" ht="15">
      <c r="B6" s="24" t="s">
        <v>1381</v>
      </c>
      <c r="C6" s="392"/>
      <c r="D6" s="395"/>
      <c r="E6" s="16"/>
    </row>
    <row r="7" spans="1:5" ht="15.75" thickBot="1">
      <c r="B7" s="25" t="s">
        <v>1382</v>
      </c>
      <c r="C7" s="393"/>
      <c r="D7" s="396"/>
      <c r="E7" s="16"/>
    </row>
    <row r="8" spans="1:5">
      <c r="B8" s="16"/>
      <c r="C8" s="19" t="s">
        <v>1079</v>
      </c>
      <c r="D8" s="19" t="s">
        <v>1078</v>
      </c>
      <c r="E8" s="16"/>
    </row>
    <row r="9" spans="1:5">
      <c r="B9" s="16"/>
      <c r="C9" s="19"/>
      <c r="D9" s="19"/>
      <c r="E9" s="16"/>
    </row>
    <row r="10" spans="1:5" ht="15">
      <c r="B10" s="431"/>
      <c r="C10" s="431"/>
      <c r="D10" s="431"/>
      <c r="E10" s="431"/>
    </row>
    <row r="11" spans="1:5">
      <c r="B11" s="430" t="s">
        <v>1087</v>
      </c>
      <c r="C11" s="430"/>
      <c r="D11" s="430"/>
      <c r="E11" s="430"/>
    </row>
    <row r="12" spans="1:5">
      <c r="B12" s="26" t="s">
        <v>1088</v>
      </c>
      <c r="C12" s="430" t="s">
        <v>1089</v>
      </c>
      <c r="D12" s="430" t="s">
        <v>1090</v>
      </c>
      <c r="E12" s="430" t="s">
        <v>1091</v>
      </c>
    </row>
    <row r="13" spans="1:5">
      <c r="B13" s="26" t="s">
        <v>1092</v>
      </c>
      <c r="C13" s="430"/>
      <c r="D13" s="430"/>
      <c r="E13" s="430"/>
    </row>
    <row r="14" spans="1:5">
      <c r="B14" s="27" t="s">
        <v>1093</v>
      </c>
      <c r="C14" s="28"/>
      <c r="D14" s="28"/>
      <c r="E14" s="28"/>
    </row>
    <row r="15" spans="1:5">
      <c r="B15" s="27" t="s">
        <v>1095</v>
      </c>
      <c r="C15" s="28"/>
      <c r="D15" s="28" t="s">
        <v>1383</v>
      </c>
      <c r="E15" s="28"/>
    </row>
    <row r="16" spans="1:5">
      <c r="B16" s="27" t="s">
        <v>1096</v>
      </c>
      <c r="C16" s="28"/>
      <c r="D16" s="28"/>
      <c r="E16" s="28"/>
    </row>
    <row r="17" spans="2:8">
      <c r="B17" s="29" t="s">
        <v>3264</v>
      </c>
      <c r="C17" s="26"/>
      <c r="D17" s="26"/>
      <c r="E17" s="26"/>
    </row>
    <row r="20" spans="2:8">
      <c r="B20" s="1" t="s">
        <v>101</v>
      </c>
    </row>
    <row r="22" spans="2:8">
      <c r="B22" s="6" t="s">
        <v>102</v>
      </c>
      <c r="C22" s="7" t="s">
        <v>103</v>
      </c>
      <c r="D22" s="6" t="s">
        <v>104</v>
      </c>
      <c r="E22" s="6" t="s">
        <v>105</v>
      </c>
      <c r="F22" s="8" t="s">
        <v>106</v>
      </c>
      <c r="G22" s="8" t="s">
        <v>107</v>
      </c>
      <c r="H22" s="8" t="s">
        <v>108</v>
      </c>
    </row>
    <row r="23" spans="2:8">
      <c r="B23" s="2" t="s">
        <v>109</v>
      </c>
      <c r="C23" s="14"/>
    </row>
    <row r="24" spans="2:8">
      <c r="B24" s="2" t="s">
        <v>110</v>
      </c>
      <c r="C24" s="14"/>
    </row>
    <row r="25" spans="2:8">
      <c r="B25" s="2" t="s">
        <v>111</v>
      </c>
      <c r="C25" s="14"/>
    </row>
    <row r="26" spans="2:8">
      <c r="B26" s="1" t="s">
        <v>887</v>
      </c>
      <c r="C26" s="14">
        <v>6.87</v>
      </c>
      <c r="D26" s="1" t="s">
        <v>113</v>
      </c>
      <c r="E26" s="1" t="s">
        <v>888</v>
      </c>
      <c r="F26" s="4">
        <v>10000000</v>
      </c>
      <c r="G26" s="4">
        <v>9972.85</v>
      </c>
      <c r="H26" s="4">
        <v>3.91</v>
      </c>
    </row>
    <row r="27" spans="2:8">
      <c r="B27" s="1" t="s">
        <v>552</v>
      </c>
      <c r="C27" s="14">
        <v>6.72</v>
      </c>
      <c r="D27" s="1" t="s">
        <v>113</v>
      </c>
      <c r="E27" s="1" t="s">
        <v>553</v>
      </c>
      <c r="F27" s="4">
        <v>7000000</v>
      </c>
      <c r="G27" s="4">
        <v>7015.23</v>
      </c>
      <c r="H27" s="4">
        <v>2.75</v>
      </c>
    </row>
    <row r="28" spans="2:8">
      <c r="B28" s="1" t="s">
        <v>1384</v>
      </c>
      <c r="C28" s="14">
        <v>6.74</v>
      </c>
      <c r="D28" s="1" t="s">
        <v>113</v>
      </c>
      <c r="E28" s="1" t="s">
        <v>1385</v>
      </c>
      <c r="F28" s="4">
        <v>5000000</v>
      </c>
      <c r="G28" s="4">
        <v>4945.51</v>
      </c>
      <c r="H28" s="4">
        <v>1.94</v>
      </c>
    </row>
    <row r="29" spans="2:8">
      <c r="B29" s="1" t="s">
        <v>1113</v>
      </c>
      <c r="C29" s="14">
        <v>6.46</v>
      </c>
      <c r="D29" s="1" t="s">
        <v>113</v>
      </c>
      <c r="E29" s="1" t="s">
        <v>1114</v>
      </c>
      <c r="F29" s="4">
        <v>2500000</v>
      </c>
      <c r="G29" s="4">
        <v>2510.46</v>
      </c>
      <c r="H29" s="4">
        <v>0.98</v>
      </c>
    </row>
    <row r="30" spans="2:8">
      <c r="B30" s="1" t="s">
        <v>1386</v>
      </c>
      <c r="C30" s="14">
        <v>7.26</v>
      </c>
      <c r="D30" s="1" t="s">
        <v>113</v>
      </c>
      <c r="E30" s="1" t="s">
        <v>1387</v>
      </c>
      <c r="F30" s="4">
        <v>1500000</v>
      </c>
      <c r="G30" s="4">
        <v>1525.14</v>
      </c>
      <c r="H30" s="4">
        <v>0.6</v>
      </c>
    </row>
    <row r="31" spans="2:8">
      <c r="B31" s="1" t="s">
        <v>1388</v>
      </c>
      <c r="C31" s="14">
        <v>7.18</v>
      </c>
      <c r="D31" s="1" t="s">
        <v>113</v>
      </c>
      <c r="E31" s="1" t="s">
        <v>1389</v>
      </c>
      <c r="F31" s="4">
        <v>1171000</v>
      </c>
      <c r="G31" s="4">
        <v>1195.49</v>
      </c>
      <c r="H31" s="4">
        <v>0.47</v>
      </c>
    </row>
    <row r="32" spans="2:8">
      <c r="B32" s="1" t="s">
        <v>1390</v>
      </c>
      <c r="C32" s="14">
        <v>7.16</v>
      </c>
      <c r="D32" s="1" t="s">
        <v>113</v>
      </c>
      <c r="E32" s="1" t="s">
        <v>1391</v>
      </c>
      <c r="F32" s="4">
        <v>991000</v>
      </c>
      <c r="G32" s="4">
        <v>1007.74</v>
      </c>
      <c r="H32" s="4">
        <v>0.4</v>
      </c>
    </row>
    <row r="33" spans="2:8">
      <c r="B33" s="1" t="s">
        <v>1392</v>
      </c>
      <c r="C33" s="14">
        <v>6.57</v>
      </c>
      <c r="D33" s="1" t="s">
        <v>113</v>
      </c>
      <c r="E33" s="1" t="s">
        <v>1393</v>
      </c>
      <c r="F33" s="4">
        <v>1000000</v>
      </c>
      <c r="G33" s="4">
        <v>1005.25</v>
      </c>
      <c r="H33" s="4">
        <v>0.39</v>
      </c>
    </row>
    <row r="34" spans="2:8">
      <c r="B34" s="1" t="s">
        <v>1394</v>
      </c>
      <c r="C34" s="14">
        <v>6.57</v>
      </c>
      <c r="D34" s="1" t="s">
        <v>113</v>
      </c>
      <c r="E34" s="1" t="s">
        <v>1395</v>
      </c>
      <c r="F34" s="4">
        <v>1000000</v>
      </c>
      <c r="G34" s="4">
        <v>994.57</v>
      </c>
      <c r="H34" s="4">
        <v>0.39</v>
      </c>
    </row>
    <row r="35" spans="2:8">
      <c r="B35" s="1" t="s">
        <v>1396</v>
      </c>
      <c r="C35" s="14">
        <v>7.19</v>
      </c>
      <c r="D35" s="1" t="s">
        <v>113</v>
      </c>
      <c r="E35" s="1" t="s">
        <v>1397</v>
      </c>
      <c r="F35" s="4">
        <v>943000</v>
      </c>
      <c r="G35" s="4">
        <v>963.35</v>
      </c>
      <c r="H35" s="4">
        <v>0.38</v>
      </c>
    </row>
    <row r="36" spans="2:8">
      <c r="B36" s="1" t="s">
        <v>1398</v>
      </c>
      <c r="C36" s="14">
        <v>7.21</v>
      </c>
      <c r="D36" s="1" t="s">
        <v>113</v>
      </c>
      <c r="E36" s="1" t="s">
        <v>1399</v>
      </c>
      <c r="F36" s="4">
        <v>890000</v>
      </c>
      <c r="G36" s="4">
        <v>911.36</v>
      </c>
      <c r="H36" s="4">
        <v>0.36</v>
      </c>
    </row>
    <row r="37" spans="2:8">
      <c r="B37" s="1" t="s">
        <v>1400</v>
      </c>
      <c r="C37" s="14">
        <v>7.2</v>
      </c>
      <c r="D37" s="1" t="s">
        <v>113</v>
      </c>
      <c r="E37" s="1" t="s">
        <v>1401</v>
      </c>
      <c r="F37" s="4">
        <v>547000</v>
      </c>
      <c r="G37" s="4">
        <v>563.4</v>
      </c>
      <c r="H37" s="4">
        <v>0.22</v>
      </c>
    </row>
    <row r="38" spans="2:8">
      <c r="B38" s="1" t="s">
        <v>897</v>
      </c>
      <c r="C38" s="14">
        <v>7.16</v>
      </c>
      <c r="D38" s="1" t="s">
        <v>113</v>
      </c>
      <c r="E38" s="1" t="s">
        <v>898</v>
      </c>
      <c r="F38" s="4">
        <v>550000</v>
      </c>
      <c r="G38" s="4">
        <v>561.28</v>
      </c>
      <c r="H38" s="4">
        <v>0.22</v>
      </c>
    </row>
    <row r="39" spans="2:8">
      <c r="B39" s="1" t="s">
        <v>1402</v>
      </c>
      <c r="C39" s="14">
        <v>6.95</v>
      </c>
      <c r="D39" s="1" t="s">
        <v>113</v>
      </c>
      <c r="E39" s="1" t="s">
        <v>1403</v>
      </c>
      <c r="F39" s="4">
        <v>500000</v>
      </c>
      <c r="G39" s="4">
        <v>511.1</v>
      </c>
      <c r="H39" s="4">
        <v>0.2</v>
      </c>
    </row>
    <row r="40" spans="2:8">
      <c r="B40" s="1" t="s">
        <v>1404</v>
      </c>
      <c r="C40" s="14">
        <v>6.55</v>
      </c>
      <c r="D40" s="1" t="s">
        <v>113</v>
      </c>
      <c r="E40" s="1" t="s">
        <v>1405</v>
      </c>
      <c r="F40" s="4">
        <v>500000</v>
      </c>
      <c r="G40" s="4">
        <v>501.58</v>
      </c>
      <c r="H40" s="4">
        <v>0.2</v>
      </c>
    </row>
    <row r="41" spans="2:8">
      <c r="B41" s="1" t="s">
        <v>1406</v>
      </c>
      <c r="C41" s="14">
        <v>6.58</v>
      </c>
      <c r="D41" s="1" t="s">
        <v>113</v>
      </c>
      <c r="E41" s="1" t="s">
        <v>1407</v>
      </c>
      <c r="F41" s="4">
        <v>500000</v>
      </c>
      <c r="G41" s="4">
        <v>501.57</v>
      </c>
      <c r="H41" s="4">
        <v>0.2</v>
      </c>
    </row>
    <row r="42" spans="2:8">
      <c r="B42" s="1" t="s">
        <v>1408</v>
      </c>
      <c r="C42" s="14">
        <v>7.19</v>
      </c>
      <c r="D42" s="1" t="s">
        <v>113</v>
      </c>
      <c r="E42" s="1" t="s">
        <v>1409</v>
      </c>
      <c r="F42" s="4">
        <v>420000</v>
      </c>
      <c r="G42" s="4">
        <v>431.78</v>
      </c>
      <c r="H42" s="4">
        <v>0.17</v>
      </c>
    </row>
    <row r="43" spans="2:8">
      <c r="B43" s="1" t="s">
        <v>1410</v>
      </c>
      <c r="C43" s="14">
        <v>7.2</v>
      </c>
      <c r="D43" s="1" t="s">
        <v>113</v>
      </c>
      <c r="E43" s="1" t="s">
        <v>1411</v>
      </c>
      <c r="F43" s="4">
        <v>397000</v>
      </c>
      <c r="G43" s="4">
        <v>408.94</v>
      </c>
      <c r="H43" s="4">
        <v>0.16</v>
      </c>
    </row>
    <row r="44" spans="2:8">
      <c r="B44" s="1" t="s">
        <v>1412</v>
      </c>
      <c r="C44" s="14">
        <v>7.22</v>
      </c>
      <c r="D44" s="1" t="s">
        <v>113</v>
      </c>
      <c r="E44" s="1" t="s">
        <v>1413</v>
      </c>
      <c r="F44" s="4">
        <v>183000</v>
      </c>
      <c r="G44" s="4">
        <v>187.34</v>
      </c>
      <c r="H44" s="4">
        <v>7.0000000000000007E-2</v>
      </c>
    </row>
    <row r="45" spans="2:8">
      <c r="B45" s="1" t="s">
        <v>1414</v>
      </c>
      <c r="C45" s="14">
        <v>7.2</v>
      </c>
      <c r="D45" s="1" t="s">
        <v>113</v>
      </c>
      <c r="E45" s="1" t="s">
        <v>1415</v>
      </c>
      <c r="F45" s="4">
        <v>155000</v>
      </c>
      <c r="G45" s="4">
        <v>159.22</v>
      </c>
      <c r="H45" s="4">
        <v>0.06</v>
      </c>
    </row>
    <row r="46" spans="2:8">
      <c r="B46" s="1" t="s">
        <v>1416</v>
      </c>
      <c r="C46" s="14">
        <v>7.2</v>
      </c>
      <c r="D46" s="1" t="s">
        <v>113</v>
      </c>
      <c r="E46" s="1" t="s">
        <v>1417</v>
      </c>
      <c r="F46" s="4">
        <v>100000</v>
      </c>
      <c r="G46" s="4">
        <v>102.94</v>
      </c>
      <c r="H46" s="4">
        <v>0.04</v>
      </c>
    </row>
    <row r="47" spans="2:8">
      <c r="B47" s="2" t="s">
        <v>115</v>
      </c>
      <c r="C47" s="15"/>
      <c r="D47" s="2"/>
      <c r="E47" s="2"/>
      <c r="F47" s="10"/>
      <c r="G47" s="10">
        <f>SUM(G26:G46)</f>
        <v>35976.100000000006</v>
      </c>
      <c r="H47" s="10">
        <f>SUM(H26:H46)</f>
        <v>14.110000000000001</v>
      </c>
    </row>
    <row r="48" spans="2:8">
      <c r="B48" s="2" t="s">
        <v>116</v>
      </c>
      <c r="C48" s="14"/>
    </row>
    <row r="49" spans="2:8">
      <c r="B49" s="1" t="s">
        <v>1301</v>
      </c>
      <c r="C49" s="14">
        <v>7.45</v>
      </c>
      <c r="D49" s="1" t="s">
        <v>117</v>
      </c>
      <c r="E49" s="1" t="s">
        <v>711</v>
      </c>
      <c r="F49" s="4">
        <v>750</v>
      </c>
      <c r="G49" s="4">
        <v>7532.42</v>
      </c>
      <c r="H49" s="4">
        <v>2.95</v>
      </c>
    </row>
    <row r="50" spans="2:8">
      <c r="B50" s="1" t="s">
        <v>1418</v>
      </c>
      <c r="C50" s="14">
        <v>6.37</v>
      </c>
      <c r="D50" s="1" t="s">
        <v>117</v>
      </c>
      <c r="E50" s="1" t="s">
        <v>1419</v>
      </c>
      <c r="F50" s="4">
        <v>750</v>
      </c>
      <c r="G50" s="4">
        <v>7500.04</v>
      </c>
      <c r="H50" s="4">
        <v>2.94</v>
      </c>
    </row>
    <row r="51" spans="2:8">
      <c r="B51" s="1" t="s">
        <v>1420</v>
      </c>
      <c r="C51" s="14">
        <v>7.12</v>
      </c>
      <c r="D51" s="1" t="s">
        <v>117</v>
      </c>
      <c r="E51" s="1" t="s">
        <v>1006</v>
      </c>
      <c r="F51" s="4">
        <v>550</v>
      </c>
      <c r="G51" s="4">
        <v>5467.32</v>
      </c>
      <c r="H51" s="4">
        <v>2.14</v>
      </c>
    </row>
    <row r="52" spans="2:8">
      <c r="B52" s="1" t="s">
        <v>1421</v>
      </c>
      <c r="C52" s="14">
        <v>7.26</v>
      </c>
      <c r="D52" s="1" t="s">
        <v>117</v>
      </c>
      <c r="E52" s="1" t="s">
        <v>1422</v>
      </c>
      <c r="F52" s="4">
        <v>500</v>
      </c>
      <c r="G52" s="4">
        <v>5088.59</v>
      </c>
      <c r="H52" s="4">
        <v>2</v>
      </c>
    </row>
    <row r="53" spans="2:8">
      <c r="B53" s="1" t="s">
        <v>1423</v>
      </c>
      <c r="C53" s="14">
        <v>7.18</v>
      </c>
      <c r="D53" s="1" t="s">
        <v>117</v>
      </c>
      <c r="E53" s="1" t="s">
        <v>1424</v>
      </c>
      <c r="F53" s="4">
        <v>500</v>
      </c>
      <c r="G53" s="4">
        <v>4990.5</v>
      </c>
      <c r="H53" s="4">
        <v>1.96</v>
      </c>
    </row>
    <row r="54" spans="2:8">
      <c r="B54" s="1" t="s">
        <v>1310</v>
      </c>
      <c r="C54" s="14">
        <v>7.34</v>
      </c>
      <c r="D54" s="1" t="s">
        <v>117</v>
      </c>
      <c r="E54" s="1" t="s">
        <v>1311</v>
      </c>
      <c r="F54" s="4">
        <v>500</v>
      </c>
      <c r="G54" s="4">
        <v>4990.1899999999996</v>
      </c>
      <c r="H54" s="4">
        <v>1.96</v>
      </c>
    </row>
    <row r="55" spans="2:8">
      <c r="B55" s="1" t="s">
        <v>1425</v>
      </c>
      <c r="C55" s="14">
        <v>7.45</v>
      </c>
      <c r="D55" s="1" t="s">
        <v>117</v>
      </c>
      <c r="E55" s="1" t="s">
        <v>1426</v>
      </c>
      <c r="F55" s="4">
        <v>500</v>
      </c>
      <c r="G55" s="4">
        <v>4989.45</v>
      </c>
      <c r="H55" s="4">
        <v>1.96</v>
      </c>
    </row>
    <row r="56" spans="2:8">
      <c r="B56" s="1" t="s">
        <v>1427</v>
      </c>
      <c r="C56" s="14">
        <v>7.34</v>
      </c>
      <c r="D56" s="1" t="s">
        <v>117</v>
      </c>
      <c r="E56" s="1" t="s">
        <v>950</v>
      </c>
      <c r="F56" s="4">
        <v>500</v>
      </c>
      <c r="G56" s="4">
        <v>4974.43</v>
      </c>
      <c r="H56" s="4">
        <v>1.95</v>
      </c>
    </row>
    <row r="57" spans="2:8">
      <c r="B57" s="1" t="s">
        <v>1428</v>
      </c>
      <c r="C57" s="14">
        <v>7.55</v>
      </c>
      <c r="D57" s="1" t="s">
        <v>117</v>
      </c>
      <c r="E57" s="1" t="s">
        <v>1429</v>
      </c>
      <c r="F57" s="4">
        <v>500</v>
      </c>
      <c r="G57" s="4">
        <v>4930.88</v>
      </c>
      <c r="H57" s="4">
        <v>1.93</v>
      </c>
    </row>
    <row r="58" spans="2:8">
      <c r="B58" s="1" t="s">
        <v>1430</v>
      </c>
      <c r="C58" s="14">
        <v>7.38</v>
      </c>
      <c r="D58" s="1" t="s">
        <v>117</v>
      </c>
      <c r="E58" s="1" t="s">
        <v>1431</v>
      </c>
      <c r="F58" s="4">
        <v>500</v>
      </c>
      <c r="G58" s="4">
        <v>4879.71</v>
      </c>
      <c r="H58" s="4">
        <v>1.91</v>
      </c>
    </row>
    <row r="59" spans="2:8">
      <c r="B59" s="1" t="s">
        <v>1432</v>
      </c>
      <c r="C59" s="14">
        <v>7.72</v>
      </c>
      <c r="D59" s="1" t="s">
        <v>117</v>
      </c>
      <c r="E59" s="1" t="s">
        <v>916</v>
      </c>
      <c r="F59" s="4">
        <v>350</v>
      </c>
      <c r="G59" s="4">
        <v>3470.3</v>
      </c>
      <c r="H59" s="4">
        <v>1.36</v>
      </c>
    </row>
    <row r="60" spans="2:8">
      <c r="B60" s="1" t="s">
        <v>943</v>
      </c>
      <c r="C60" s="14">
        <v>7.35</v>
      </c>
      <c r="D60" s="1" t="s">
        <v>117</v>
      </c>
      <c r="E60" s="1" t="s">
        <v>944</v>
      </c>
      <c r="F60" s="4">
        <v>250</v>
      </c>
      <c r="G60" s="4">
        <v>2511.7800000000002</v>
      </c>
      <c r="H60" s="4">
        <v>0.99</v>
      </c>
    </row>
    <row r="61" spans="2:8">
      <c r="B61" s="1" t="s">
        <v>1433</v>
      </c>
      <c r="C61" s="14">
        <v>7.89</v>
      </c>
      <c r="D61" s="1" t="s">
        <v>117</v>
      </c>
      <c r="E61" s="1" t="s">
        <v>1434</v>
      </c>
      <c r="F61" s="4">
        <v>250</v>
      </c>
      <c r="G61" s="4">
        <v>2497.6799999999998</v>
      </c>
      <c r="H61" s="4">
        <v>0.98</v>
      </c>
    </row>
    <row r="62" spans="2:8">
      <c r="B62" s="1" t="s">
        <v>1435</v>
      </c>
      <c r="C62" s="14">
        <v>7.19</v>
      </c>
      <c r="D62" s="1" t="s">
        <v>117</v>
      </c>
      <c r="E62" s="1" t="s">
        <v>1436</v>
      </c>
      <c r="F62" s="4">
        <v>250</v>
      </c>
      <c r="G62" s="4">
        <v>2491.4499999999998</v>
      </c>
      <c r="H62" s="4">
        <v>0.98</v>
      </c>
    </row>
    <row r="63" spans="2:8">
      <c r="B63" s="1" t="s">
        <v>1437</v>
      </c>
      <c r="C63" s="14">
        <v>6.9</v>
      </c>
      <c r="D63" s="1" t="s">
        <v>117</v>
      </c>
      <c r="E63" s="1" t="s">
        <v>1438</v>
      </c>
      <c r="F63" s="4">
        <v>250</v>
      </c>
      <c r="G63" s="4">
        <v>2489.9699999999998</v>
      </c>
      <c r="H63" s="4">
        <v>0.98</v>
      </c>
    </row>
    <row r="64" spans="2:8">
      <c r="B64" s="1" t="s">
        <v>1439</v>
      </c>
      <c r="C64" s="14">
        <v>7.7</v>
      </c>
      <c r="D64" s="1" t="s">
        <v>117</v>
      </c>
      <c r="E64" s="1" t="s">
        <v>1440</v>
      </c>
      <c r="F64" s="4">
        <v>250</v>
      </c>
      <c r="G64" s="4">
        <v>2489.96</v>
      </c>
      <c r="H64" s="4">
        <v>0.98</v>
      </c>
    </row>
    <row r="65" spans="2:8">
      <c r="B65" s="1" t="s">
        <v>1291</v>
      </c>
      <c r="C65" s="14">
        <v>7.73</v>
      </c>
      <c r="D65" s="1" t="s">
        <v>117</v>
      </c>
      <c r="E65" s="1" t="s">
        <v>931</v>
      </c>
      <c r="F65" s="4">
        <v>250</v>
      </c>
      <c r="G65" s="4">
        <v>2487.2199999999998</v>
      </c>
      <c r="H65" s="4">
        <v>0.98</v>
      </c>
    </row>
    <row r="66" spans="2:8">
      <c r="B66" s="1" t="s">
        <v>1441</v>
      </c>
      <c r="C66" s="14">
        <v>7.56</v>
      </c>
      <c r="D66" s="1" t="s">
        <v>117</v>
      </c>
      <c r="E66" s="1" t="s">
        <v>1442</v>
      </c>
      <c r="F66" s="4">
        <v>250</v>
      </c>
      <c r="G66" s="4">
        <v>2462.33</v>
      </c>
      <c r="H66" s="4">
        <v>0.97</v>
      </c>
    </row>
    <row r="67" spans="2:8">
      <c r="B67" s="1" t="s">
        <v>1443</v>
      </c>
      <c r="C67" s="14">
        <v>7.42</v>
      </c>
      <c r="D67" s="1" t="s">
        <v>117</v>
      </c>
      <c r="E67" s="1" t="s">
        <v>1444</v>
      </c>
      <c r="F67" s="4">
        <v>250</v>
      </c>
      <c r="G67" s="4">
        <v>2446.89</v>
      </c>
      <c r="H67" s="4">
        <v>0.96</v>
      </c>
    </row>
    <row r="68" spans="2:8">
      <c r="B68" s="1" t="s">
        <v>1314</v>
      </c>
      <c r="C68" s="14">
        <v>7.75</v>
      </c>
      <c r="D68" s="1" t="s">
        <v>117</v>
      </c>
      <c r="E68" s="1" t="s">
        <v>939</v>
      </c>
      <c r="F68" s="4">
        <v>250</v>
      </c>
      <c r="G68" s="4">
        <v>2438.6999999999998</v>
      </c>
      <c r="H68" s="4">
        <v>0.96</v>
      </c>
    </row>
    <row r="69" spans="2:8">
      <c r="B69" s="1" t="s">
        <v>1445</v>
      </c>
      <c r="C69" s="14">
        <v>7.45</v>
      </c>
      <c r="D69" s="1" t="s">
        <v>117</v>
      </c>
      <c r="E69" s="1" t="s">
        <v>917</v>
      </c>
      <c r="F69" s="4">
        <v>250</v>
      </c>
      <c r="G69" s="4">
        <v>2432.9699999999998</v>
      </c>
      <c r="H69" s="4">
        <v>0.95</v>
      </c>
    </row>
    <row r="70" spans="2:8">
      <c r="B70" s="1" t="s">
        <v>1446</v>
      </c>
      <c r="C70" s="14">
        <v>7.45</v>
      </c>
      <c r="D70" s="1" t="s">
        <v>117</v>
      </c>
      <c r="E70" s="1" t="s">
        <v>1447</v>
      </c>
      <c r="F70" s="4">
        <v>250</v>
      </c>
      <c r="G70" s="4">
        <v>2428.6</v>
      </c>
      <c r="H70" s="4">
        <v>0.95</v>
      </c>
    </row>
    <row r="71" spans="2:8">
      <c r="B71" s="1" t="s">
        <v>1448</v>
      </c>
      <c r="C71" s="14">
        <v>7.7</v>
      </c>
      <c r="D71" s="1" t="s">
        <v>117</v>
      </c>
      <c r="E71" s="1" t="s">
        <v>1449</v>
      </c>
      <c r="F71" s="4">
        <v>250</v>
      </c>
      <c r="G71" s="4">
        <v>2409.6999999999998</v>
      </c>
      <c r="H71" s="4">
        <v>0.95</v>
      </c>
    </row>
    <row r="72" spans="2:8">
      <c r="B72" s="1" t="s">
        <v>1450</v>
      </c>
      <c r="C72" s="14">
        <v>7.44</v>
      </c>
      <c r="D72" s="1" t="s">
        <v>117</v>
      </c>
      <c r="E72" s="1" t="s">
        <v>1451</v>
      </c>
      <c r="F72" s="4">
        <v>200</v>
      </c>
      <c r="G72" s="4">
        <v>1955.74</v>
      </c>
      <c r="H72" s="4">
        <v>0.77</v>
      </c>
    </row>
    <row r="73" spans="2:8">
      <c r="B73" s="1" t="s">
        <v>1452</v>
      </c>
      <c r="C73" s="14">
        <v>7.45</v>
      </c>
      <c r="D73" s="1" t="s">
        <v>117</v>
      </c>
      <c r="E73" s="1" t="s">
        <v>1009</v>
      </c>
      <c r="F73" s="4">
        <v>150</v>
      </c>
      <c r="G73" s="4">
        <v>1435.29</v>
      </c>
      <c r="H73" s="4">
        <v>0.56000000000000005</v>
      </c>
    </row>
    <row r="74" spans="2:8">
      <c r="B74" s="1" t="s">
        <v>1453</v>
      </c>
      <c r="C74" s="14">
        <v>7.22</v>
      </c>
      <c r="D74" s="1" t="s">
        <v>117</v>
      </c>
      <c r="E74" s="1" t="s">
        <v>1454</v>
      </c>
      <c r="F74" s="4">
        <v>100</v>
      </c>
      <c r="G74" s="4">
        <v>1040.68</v>
      </c>
      <c r="H74" s="4">
        <v>0.41</v>
      </c>
    </row>
    <row r="75" spans="2:8">
      <c r="B75" s="1" t="s">
        <v>1455</v>
      </c>
      <c r="C75" s="14">
        <v>7.65</v>
      </c>
      <c r="D75" s="1" t="s">
        <v>117</v>
      </c>
      <c r="E75" s="1" t="s">
        <v>1456</v>
      </c>
      <c r="F75" s="4">
        <v>100</v>
      </c>
      <c r="G75" s="4">
        <v>1012.45</v>
      </c>
      <c r="H75" s="4">
        <v>0.4</v>
      </c>
    </row>
    <row r="76" spans="2:8">
      <c r="B76" s="1" t="s">
        <v>1457</v>
      </c>
      <c r="C76" s="14">
        <v>6.91</v>
      </c>
      <c r="D76" s="1" t="s">
        <v>117</v>
      </c>
      <c r="E76" s="1" t="s">
        <v>1458</v>
      </c>
      <c r="F76" s="4">
        <v>100</v>
      </c>
      <c r="G76" s="4">
        <v>1004.7</v>
      </c>
      <c r="H76" s="4">
        <v>0.39</v>
      </c>
    </row>
    <row r="77" spans="2:8">
      <c r="B77" s="1" t="s">
        <v>1459</v>
      </c>
      <c r="C77" s="14">
        <v>8.32</v>
      </c>
      <c r="D77" s="1" t="s">
        <v>117</v>
      </c>
      <c r="E77" s="1" t="s">
        <v>1460</v>
      </c>
      <c r="F77" s="4">
        <v>100</v>
      </c>
      <c r="G77" s="4">
        <v>999.17</v>
      </c>
      <c r="H77" s="4">
        <v>0.39</v>
      </c>
    </row>
    <row r="78" spans="2:8">
      <c r="B78" s="1" t="s">
        <v>1461</v>
      </c>
      <c r="C78" s="14">
        <v>6.2</v>
      </c>
      <c r="D78" s="1" t="s">
        <v>117</v>
      </c>
      <c r="E78" s="1" t="s">
        <v>1462</v>
      </c>
      <c r="F78" s="4">
        <v>50</v>
      </c>
      <c r="G78" s="4">
        <v>500.08</v>
      </c>
      <c r="H78" s="4">
        <v>0.2</v>
      </c>
    </row>
    <row r="79" spans="2:8">
      <c r="B79" s="2" t="s">
        <v>118</v>
      </c>
      <c r="C79" s="15"/>
      <c r="D79" s="2"/>
      <c r="E79" s="2"/>
      <c r="F79" s="10"/>
      <c r="G79" s="10">
        <f>SUM(G49:G78)</f>
        <v>96349.189999999988</v>
      </c>
      <c r="H79" s="10">
        <f>SUM(H49:H78)</f>
        <v>37.810000000000016</v>
      </c>
    </row>
    <row r="80" spans="2:8">
      <c r="B80" s="2" t="s">
        <v>119</v>
      </c>
      <c r="C80" s="14"/>
    </row>
    <row r="81" spans="2:8">
      <c r="B81" s="1" t="s">
        <v>1190</v>
      </c>
      <c r="C81" s="14">
        <v>7.25</v>
      </c>
      <c r="D81" s="1" t="s">
        <v>121</v>
      </c>
      <c r="E81" s="1" t="s">
        <v>1191</v>
      </c>
      <c r="F81" s="4">
        <v>2000</v>
      </c>
      <c r="G81" s="4">
        <v>9682.66</v>
      </c>
      <c r="H81" s="4">
        <v>3.8</v>
      </c>
    </row>
    <row r="82" spans="2:8">
      <c r="B82" s="1" t="s">
        <v>1463</v>
      </c>
      <c r="C82" s="14">
        <v>7.32</v>
      </c>
      <c r="D82" s="1" t="s">
        <v>120</v>
      </c>
      <c r="E82" s="1" t="s">
        <v>1464</v>
      </c>
      <c r="F82" s="4">
        <v>1500</v>
      </c>
      <c r="G82" s="4">
        <v>7388.94</v>
      </c>
      <c r="H82" s="4">
        <v>2.9</v>
      </c>
    </row>
    <row r="83" spans="2:8">
      <c r="B83" s="1" t="s">
        <v>1465</v>
      </c>
      <c r="C83" s="14">
        <v>5.83</v>
      </c>
      <c r="D83" s="1" t="s">
        <v>113</v>
      </c>
      <c r="E83" s="1" t="s">
        <v>1466</v>
      </c>
      <c r="F83" s="4">
        <v>5000000</v>
      </c>
      <c r="G83" s="4">
        <v>4994.42</v>
      </c>
      <c r="H83" s="4">
        <v>1.96</v>
      </c>
    </row>
    <row r="84" spans="2:8">
      <c r="B84" s="1" t="s">
        <v>1467</v>
      </c>
      <c r="C84" s="14">
        <v>6.17</v>
      </c>
      <c r="D84" s="1" t="s">
        <v>120</v>
      </c>
      <c r="E84" s="1" t="s">
        <v>1468</v>
      </c>
      <c r="F84" s="4">
        <v>1000</v>
      </c>
      <c r="G84" s="4">
        <v>4993.25</v>
      </c>
      <c r="H84" s="4">
        <v>1.96</v>
      </c>
    </row>
    <row r="85" spans="2:8">
      <c r="B85" s="1" t="s">
        <v>1469</v>
      </c>
      <c r="C85" s="14">
        <v>7.09</v>
      </c>
      <c r="D85" s="1" t="s">
        <v>120</v>
      </c>
      <c r="E85" s="1" t="s">
        <v>1470</v>
      </c>
      <c r="F85" s="4">
        <v>1000</v>
      </c>
      <c r="G85" s="4">
        <v>4949.05</v>
      </c>
      <c r="H85" s="4">
        <v>1.94</v>
      </c>
    </row>
    <row r="86" spans="2:8">
      <c r="B86" s="1" t="s">
        <v>1471</v>
      </c>
      <c r="C86" s="14">
        <v>7</v>
      </c>
      <c r="D86" s="1" t="s">
        <v>120</v>
      </c>
      <c r="E86" s="1" t="s">
        <v>1472</v>
      </c>
      <c r="F86" s="4">
        <v>1000</v>
      </c>
      <c r="G86" s="4">
        <v>4939.38</v>
      </c>
      <c r="H86" s="4">
        <v>1.94</v>
      </c>
    </row>
    <row r="87" spans="2:8">
      <c r="B87" s="1" t="s">
        <v>1174</v>
      </c>
      <c r="C87" s="14">
        <v>6.79</v>
      </c>
      <c r="D87" s="1" t="s">
        <v>120</v>
      </c>
      <c r="E87" s="1" t="s">
        <v>1175</v>
      </c>
      <c r="F87" s="4">
        <v>1000</v>
      </c>
      <c r="G87" s="4">
        <v>4931.2</v>
      </c>
      <c r="H87" s="4">
        <v>1.93</v>
      </c>
    </row>
    <row r="88" spans="2:8">
      <c r="B88" s="1" t="s">
        <v>1473</v>
      </c>
      <c r="C88" s="14">
        <v>6.83</v>
      </c>
      <c r="D88" s="1" t="s">
        <v>120</v>
      </c>
      <c r="E88" s="1" t="s">
        <v>1474</v>
      </c>
      <c r="F88" s="4">
        <v>1000</v>
      </c>
      <c r="G88" s="4">
        <v>4919</v>
      </c>
      <c r="H88" s="4">
        <v>1.93</v>
      </c>
    </row>
    <row r="89" spans="2:8">
      <c r="B89" s="1" t="s">
        <v>1475</v>
      </c>
      <c r="C89" s="14">
        <v>7.48</v>
      </c>
      <c r="D89" s="1" t="s">
        <v>120</v>
      </c>
      <c r="E89" s="1" t="s">
        <v>1476</v>
      </c>
      <c r="F89" s="4">
        <v>1000</v>
      </c>
      <c r="G89" s="4">
        <v>4904.58</v>
      </c>
      <c r="H89" s="4">
        <v>1.92</v>
      </c>
    </row>
    <row r="90" spans="2:8">
      <c r="B90" s="1" t="s">
        <v>1477</v>
      </c>
      <c r="C90" s="14">
        <v>6.95</v>
      </c>
      <c r="D90" s="1" t="s">
        <v>120</v>
      </c>
      <c r="E90" s="1" t="s">
        <v>1478</v>
      </c>
      <c r="F90" s="4">
        <v>1000</v>
      </c>
      <c r="G90" s="4">
        <v>4895.6000000000004</v>
      </c>
      <c r="H90" s="4">
        <v>1.92</v>
      </c>
    </row>
    <row r="91" spans="2:8">
      <c r="B91" s="1" t="s">
        <v>1123</v>
      </c>
      <c r="C91" s="14">
        <v>7.23</v>
      </c>
      <c r="D91" s="1" t="s">
        <v>121</v>
      </c>
      <c r="E91" s="1" t="s">
        <v>1124</v>
      </c>
      <c r="F91" s="4">
        <v>1000</v>
      </c>
      <c r="G91" s="4">
        <v>4871.75</v>
      </c>
      <c r="H91" s="4">
        <v>1.91</v>
      </c>
    </row>
    <row r="92" spans="2:8">
      <c r="B92" s="1" t="s">
        <v>1479</v>
      </c>
      <c r="C92" s="14">
        <v>7.47</v>
      </c>
      <c r="D92" s="1" t="s">
        <v>120</v>
      </c>
      <c r="E92" s="1" t="s">
        <v>1480</v>
      </c>
      <c r="F92" s="4">
        <v>1000</v>
      </c>
      <c r="G92" s="4">
        <v>4734.43</v>
      </c>
      <c r="H92" s="4">
        <v>1.86</v>
      </c>
    </row>
    <row r="93" spans="2:8">
      <c r="B93" s="1" t="s">
        <v>1481</v>
      </c>
      <c r="C93" s="14">
        <v>7.31</v>
      </c>
      <c r="D93" s="1" t="s">
        <v>121</v>
      </c>
      <c r="E93" s="1" t="s">
        <v>1482</v>
      </c>
      <c r="F93" s="4">
        <v>1000</v>
      </c>
      <c r="G93" s="4">
        <v>4730.0200000000004</v>
      </c>
      <c r="H93" s="4">
        <v>1.86</v>
      </c>
    </row>
    <row r="94" spans="2:8">
      <c r="B94" s="1" t="s">
        <v>1194</v>
      </c>
      <c r="C94" s="14">
        <v>7.62</v>
      </c>
      <c r="D94" s="1" t="s">
        <v>120</v>
      </c>
      <c r="E94" s="1" t="s">
        <v>728</v>
      </c>
      <c r="F94" s="4">
        <v>1000</v>
      </c>
      <c r="G94" s="4">
        <v>4653.2</v>
      </c>
      <c r="H94" s="4">
        <v>1.82</v>
      </c>
    </row>
    <row r="95" spans="2:8">
      <c r="B95" s="1" t="s">
        <v>729</v>
      </c>
      <c r="C95" s="14">
        <v>7.57</v>
      </c>
      <c r="D95" s="1" t="s">
        <v>123</v>
      </c>
      <c r="E95" s="1" t="s">
        <v>730</v>
      </c>
      <c r="F95" s="4">
        <v>1000</v>
      </c>
      <c r="G95" s="4">
        <v>4649.25</v>
      </c>
      <c r="H95" s="4">
        <v>1.82</v>
      </c>
    </row>
    <row r="96" spans="2:8">
      <c r="B96" s="1" t="s">
        <v>1483</v>
      </c>
      <c r="C96" s="14">
        <v>6.17</v>
      </c>
      <c r="D96" s="1" t="s">
        <v>120</v>
      </c>
      <c r="E96" s="1" t="s">
        <v>1484</v>
      </c>
      <c r="F96" s="4">
        <v>500</v>
      </c>
      <c r="G96" s="4">
        <v>2497.0500000000002</v>
      </c>
      <c r="H96" s="4">
        <v>0.98</v>
      </c>
    </row>
    <row r="97" spans="2:8">
      <c r="B97" s="1" t="s">
        <v>1485</v>
      </c>
      <c r="C97" s="14">
        <v>6.74</v>
      </c>
      <c r="D97" s="1" t="s">
        <v>1136</v>
      </c>
      <c r="E97" s="1" t="s">
        <v>1486</v>
      </c>
      <c r="F97" s="4">
        <v>500</v>
      </c>
      <c r="G97" s="4">
        <v>2478.9299999999998</v>
      </c>
      <c r="H97" s="4">
        <v>0.97</v>
      </c>
    </row>
    <row r="98" spans="2:8">
      <c r="B98" s="1" t="s">
        <v>1221</v>
      </c>
      <c r="C98" s="14">
        <v>6.78</v>
      </c>
      <c r="D98" s="1" t="s">
        <v>120</v>
      </c>
      <c r="E98" s="1" t="s">
        <v>1222</v>
      </c>
      <c r="F98" s="4">
        <v>500</v>
      </c>
      <c r="G98" s="4">
        <v>2468.36</v>
      </c>
      <c r="H98" s="4">
        <v>0.97</v>
      </c>
    </row>
    <row r="99" spans="2:8">
      <c r="B99" s="1" t="s">
        <v>1487</v>
      </c>
      <c r="C99" s="14">
        <v>6.77</v>
      </c>
      <c r="D99" s="1" t="s">
        <v>120</v>
      </c>
      <c r="E99" s="1" t="s">
        <v>1488</v>
      </c>
      <c r="F99" s="4">
        <v>500</v>
      </c>
      <c r="G99" s="4">
        <v>2465.6999999999998</v>
      </c>
      <c r="H99" s="4">
        <v>0.97</v>
      </c>
    </row>
    <row r="100" spans="2:8">
      <c r="B100" s="1" t="s">
        <v>1489</v>
      </c>
      <c r="C100" s="14">
        <v>7.7</v>
      </c>
      <c r="D100" s="1" t="s">
        <v>120</v>
      </c>
      <c r="E100" s="1" t="s">
        <v>1490</v>
      </c>
      <c r="F100" s="4">
        <v>500</v>
      </c>
      <c r="G100" s="4">
        <v>2452.44</v>
      </c>
      <c r="H100" s="4">
        <v>0.96</v>
      </c>
    </row>
    <row r="101" spans="2:8">
      <c r="B101" s="1" t="s">
        <v>1491</v>
      </c>
      <c r="C101" s="14">
        <v>7.65</v>
      </c>
      <c r="D101" s="1" t="s">
        <v>120</v>
      </c>
      <c r="E101" s="1" t="s">
        <v>1492</v>
      </c>
      <c r="F101" s="4">
        <v>500</v>
      </c>
      <c r="G101" s="4">
        <v>2382.25</v>
      </c>
      <c r="H101" s="4">
        <v>0.93</v>
      </c>
    </row>
    <row r="102" spans="2:8">
      <c r="B102" s="2" t="s">
        <v>124</v>
      </c>
      <c r="C102" s="9"/>
      <c r="D102" s="2"/>
      <c r="E102" s="2"/>
      <c r="F102" s="10"/>
      <c r="G102" s="10">
        <f>SUM(G81:G101)</f>
        <v>94981.459999999992</v>
      </c>
      <c r="H102" s="10">
        <f>SUM(H81:H101)</f>
        <v>37.25</v>
      </c>
    </row>
    <row r="103" spans="2:8">
      <c r="B103" s="2" t="s">
        <v>566</v>
      </c>
      <c r="C103" s="9"/>
      <c r="D103" s="2"/>
      <c r="E103" s="2"/>
      <c r="F103" s="10"/>
      <c r="G103" s="10">
        <v>23683.68</v>
      </c>
      <c r="H103" s="10">
        <v>9.2899999999999991</v>
      </c>
    </row>
    <row r="104" spans="2:8">
      <c r="B104" s="2" t="s">
        <v>125</v>
      </c>
      <c r="C104" s="9"/>
      <c r="D104" s="10"/>
      <c r="E104" s="10"/>
      <c r="F104" s="10"/>
      <c r="G104" s="10">
        <f>+G47+G79+G102+G103</f>
        <v>250990.42999999996</v>
      </c>
      <c r="H104" s="10">
        <f>+H47+H79+H102+H103</f>
        <v>98.460000000000008</v>
      </c>
    </row>
    <row r="105" spans="2:8">
      <c r="B105" s="2" t="s">
        <v>126</v>
      </c>
      <c r="C105" s="9"/>
      <c r="D105" s="10"/>
      <c r="E105" s="10"/>
      <c r="F105" s="10"/>
      <c r="G105" s="10">
        <f>+G106-G104</f>
        <v>3996.1618849700317</v>
      </c>
      <c r="H105" s="10">
        <f>+H106-H104</f>
        <v>1.539999999999992</v>
      </c>
    </row>
    <row r="106" spans="2:8">
      <c r="B106" s="2" t="s">
        <v>127</v>
      </c>
      <c r="C106" s="9"/>
      <c r="D106" s="10"/>
      <c r="E106" s="10"/>
      <c r="F106" s="10"/>
      <c r="G106" s="10">
        <v>254986.59188497</v>
      </c>
      <c r="H106" s="10">
        <v>100</v>
      </c>
    </row>
    <row r="107" spans="2:8">
      <c r="B107" s="1" t="s">
        <v>128</v>
      </c>
    </row>
    <row r="108" spans="2:8">
      <c r="B108" s="1" t="s">
        <v>129</v>
      </c>
    </row>
    <row r="109" spans="2:8">
      <c r="B109" s="2" t="s">
        <v>1331</v>
      </c>
    </row>
    <row r="110" spans="2:8">
      <c r="B110" s="2" t="s">
        <v>130</v>
      </c>
      <c r="C110" s="13">
        <v>44895</v>
      </c>
    </row>
    <row r="111" spans="2:8" ht="25.5">
      <c r="B111" s="11" t="s">
        <v>131</v>
      </c>
      <c r="C111" s="5" t="s">
        <v>132</v>
      </c>
    </row>
    <row r="112" spans="2:8">
      <c r="B112" s="2"/>
    </row>
    <row r="113" spans="2:3">
      <c r="B113" s="2" t="s">
        <v>1026</v>
      </c>
      <c r="C113" s="2" t="s">
        <v>1233</v>
      </c>
    </row>
    <row r="114" spans="2:3">
      <c r="B114" s="2" t="s">
        <v>1025</v>
      </c>
      <c r="C114" s="5" t="s">
        <v>132</v>
      </c>
    </row>
    <row r="115" spans="2:3">
      <c r="B115" s="2" t="s">
        <v>1493</v>
      </c>
      <c r="C115" s="9"/>
    </row>
    <row r="116" spans="2:3">
      <c r="B116" s="2" t="s">
        <v>1494</v>
      </c>
      <c r="C116" s="9"/>
    </row>
    <row r="117" spans="2:3">
      <c r="B117" s="2" t="s">
        <v>1495</v>
      </c>
      <c r="C117" s="9"/>
    </row>
    <row r="118" spans="2:3">
      <c r="B118" s="2" t="s">
        <v>1496</v>
      </c>
      <c r="C118" s="9"/>
    </row>
    <row r="119" spans="2:3">
      <c r="B119" s="2" t="s">
        <v>1497</v>
      </c>
      <c r="C119" s="9"/>
    </row>
    <row r="120" spans="2:3">
      <c r="B120" s="2" t="s">
        <v>1498</v>
      </c>
      <c r="C120" s="9"/>
    </row>
    <row r="121" spans="2:3">
      <c r="B121" s="2" t="s">
        <v>1499</v>
      </c>
      <c r="C121" s="9"/>
    </row>
    <row r="122" spans="2:3">
      <c r="B122" s="2" t="s">
        <v>1500</v>
      </c>
      <c r="C122" s="9"/>
    </row>
    <row r="123" spans="2:3">
      <c r="B123" s="2" t="s">
        <v>1501</v>
      </c>
      <c r="C123" s="9"/>
    </row>
    <row r="124" spans="2:3">
      <c r="B124" s="2" t="s">
        <v>1502</v>
      </c>
      <c r="C124" s="9"/>
    </row>
    <row r="125" spans="2:3">
      <c r="B125" s="2" t="s">
        <v>1503</v>
      </c>
      <c r="C125" s="9"/>
    </row>
    <row r="126" spans="2:3">
      <c r="B126" s="2" t="s">
        <v>1504</v>
      </c>
      <c r="C126" s="9"/>
    </row>
    <row r="127" spans="2:3">
      <c r="B127" s="2" t="s">
        <v>1505</v>
      </c>
      <c r="C127" s="9"/>
    </row>
    <row r="128" spans="2:3">
      <c r="B128" s="2" t="s">
        <v>1506</v>
      </c>
      <c r="C128" s="9"/>
    </row>
    <row r="129" spans="2:9">
      <c r="B129" s="2" t="s">
        <v>1507</v>
      </c>
      <c r="C129" s="9"/>
    </row>
    <row r="130" spans="2:9">
      <c r="B130" s="2" t="s">
        <v>1508</v>
      </c>
      <c r="C130" s="9"/>
    </row>
    <row r="131" spans="2:9">
      <c r="B131" s="12" t="s">
        <v>1242</v>
      </c>
      <c r="C131" s="9"/>
    </row>
    <row r="132" spans="2:9">
      <c r="B132" s="12" t="s">
        <v>1509</v>
      </c>
    </row>
    <row r="133" spans="2:9">
      <c r="B133" s="12"/>
    </row>
    <row r="134" spans="2:9" ht="15">
      <c r="B134" s="30" t="s">
        <v>1244</v>
      </c>
      <c r="C134" s="31"/>
      <c r="D134" s="32"/>
    </row>
    <row r="135" spans="2:9" ht="30">
      <c r="B135" s="33" t="s">
        <v>1245</v>
      </c>
      <c r="C135" s="34" t="s">
        <v>1246</v>
      </c>
      <c r="D135" s="33" t="s">
        <v>1247</v>
      </c>
    </row>
    <row r="136" spans="2:9" ht="15">
      <c r="B136" s="35" t="s">
        <v>1248</v>
      </c>
      <c r="C136" s="36">
        <v>221.24</v>
      </c>
      <c r="D136" s="37">
        <v>3.66</v>
      </c>
      <c r="F136" s="38"/>
    </row>
    <row r="137" spans="2:9">
      <c r="B137" s="2"/>
      <c r="C137" s="9"/>
    </row>
    <row r="138" spans="2:9">
      <c r="B138" s="12"/>
    </row>
    <row r="139" spans="2:9" ht="63" customHeight="1">
      <c r="B139" s="402" t="s">
        <v>1019</v>
      </c>
      <c r="C139" s="402"/>
      <c r="D139" s="402"/>
      <c r="E139" s="402"/>
      <c r="F139" s="402"/>
    </row>
    <row r="140" spans="2:9">
      <c r="B140" s="12"/>
    </row>
    <row r="141" spans="2:9" ht="15">
      <c r="B141" s="32" t="s">
        <v>1510</v>
      </c>
      <c r="C141" s="14"/>
    </row>
    <row r="142" spans="2:9">
      <c r="C142" s="14"/>
    </row>
    <row r="143" spans="2:9">
      <c r="B143" s="12" t="s">
        <v>1346</v>
      </c>
      <c r="C143" s="14"/>
    </row>
    <row r="144" spans="2:9">
      <c r="B144" s="434" t="s">
        <v>1347</v>
      </c>
      <c r="C144" s="436" t="s">
        <v>1348</v>
      </c>
      <c r="D144" s="436"/>
      <c r="E144" s="437" t="s">
        <v>1349</v>
      </c>
      <c r="F144" s="436" t="s">
        <v>1350</v>
      </c>
      <c r="I144" s="4"/>
    </row>
    <row r="145" spans="2:9" ht="21" customHeight="1">
      <c r="B145" s="435"/>
      <c r="C145" s="436"/>
      <c r="D145" s="436"/>
      <c r="E145" s="438"/>
      <c r="F145" s="436"/>
      <c r="I145" s="56"/>
    </row>
    <row r="146" spans="2:9" ht="15">
      <c r="B146" s="57" t="s">
        <v>1511</v>
      </c>
      <c r="C146" s="432" t="s">
        <v>1352</v>
      </c>
      <c r="D146" s="432"/>
      <c r="E146" s="58">
        <v>-250000000</v>
      </c>
      <c r="F146" s="59">
        <v>-0.99</v>
      </c>
      <c r="G146" s="60"/>
      <c r="I146" s="460"/>
    </row>
    <row r="147" spans="2:9" ht="15">
      <c r="B147" s="57" t="s">
        <v>1511</v>
      </c>
      <c r="C147" s="432" t="s">
        <v>1352</v>
      </c>
      <c r="D147" s="432"/>
      <c r="E147" s="58">
        <v>-250000000</v>
      </c>
      <c r="F147" s="59">
        <v>-0.99</v>
      </c>
    </row>
    <row r="148" spans="2:9" ht="15">
      <c r="B148" s="57" t="s">
        <v>1511</v>
      </c>
      <c r="C148" s="432" t="s">
        <v>1352</v>
      </c>
      <c r="D148" s="432"/>
      <c r="E148" s="58">
        <v>-500000000</v>
      </c>
      <c r="F148" s="59">
        <v>-1.98</v>
      </c>
    </row>
    <row r="149" spans="2:9" ht="15">
      <c r="B149" s="57" t="s">
        <v>1512</v>
      </c>
      <c r="C149" s="432" t="s">
        <v>1352</v>
      </c>
      <c r="D149" s="432"/>
      <c r="E149" s="58">
        <v>-150000000</v>
      </c>
      <c r="F149" s="59">
        <v>-0.59</v>
      </c>
      <c r="G149" s="1"/>
      <c r="I149" s="460"/>
    </row>
    <row r="150" spans="2:9" ht="15">
      <c r="B150" s="57" t="s">
        <v>1512</v>
      </c>
      <c r="C150" s="432" t="s">
        <v>1352</v>
      </c>
      <c r="D150" s="432"/>
      <c r="E150" s="58">
        <v>-350000000</v>
      </c>
      <c r="F150" s="59">
        <v>-1.39</v>
      </c>
      <c r="G150" s="1"/>
      <c r="I150" s="460"/>
    </row>
    <row r="151" spans="2:9">
      <c r="B151" s="12"/>
    </row>
    <row r="152" spans="2:9" s="39" customFormat="1" ht="35.1" customHeight="1">
      <c r="B152" s="463" t="s">
        <v>3311</v>
      </c>
      <c r="C152" s="433"/>
      <c r="D152" s="433"/>
      <c r="E152" s="433"/>
      <c r="F152" s="433"/>
      <c r="G152" s="1"/>
      <c r="H152" s="41"/>
    </row>
    <row r="153" spans="2:9" s="44" customFormat="1">
      <c r="B153" s="39"/>
      <c r="C153" s="40"/>
      <c r="D153" s="39"/>
      <c r="E153" s="39"/>
      <c r="F153" s="41"/>
      <c r="G153" s="1"/>
      <c r="H153" s="43"/>
    </row>
    <row r="154" spans="2:9" s="39" customFormat="1" ht="30" customHeight="1">
      <c r="B154" s="463" t="s">
        <v>3312</v>
      </c>
      <c r="C154" s="433"/>
      <c r="D154" s="433"/>
      <c r="E154" s="433"/>
      <c r="F154" s="433"/>
      <c r="G154" s="1"/>
      <c r="H154" s="41"/>
    </row>
    <row r="155" spans="2:9" s="44" customFormat="1">
      <c r="B155" s="39"/>
      <c r="C155" s="40"/>
      <c r="D155" s="39"/>
      <c r="E155" s="39"/>
      <c r="F155" s="41"/>
      <c r="G155" s="1"/>
      <c r="H155" s="43"/>
    </row>
    <row r="156" spans="2:9" s="39" customFormat="1" ht="30" customHeight="1">
      <c r="B156" s="463" t="s">
        <v>3313</v>
      </c>
      <c r="C156" s="433"/>
      <c r="D156" s="433"/>
      <c r="E156" s="433"/>
      <c r="F156" s="433"/>
      <c r="G156" s="1"/>
      <c r="H156" s="41"/>
    </row>
    <row r="157" spans="2:9">
      <c r="G157" s="1"/>
    </row>
    <row r="158" spans="2:9" s="39" customFormat="1" ht="30" customHeight="1">
      <c r="B158" s="463" t="s">
        <v>3314</v>
      </c>
      <c r="C158" s="433"/>
      <c r="D158" s="433"/>
      <c r="E158" s="433"/>
      <c r="F158" s="433"/>
      <c r="G158" s="1"/>
      <c r="H158" s="41"/>
    </row>
    <row r="159" spans="2:9">
      <c r="G159" s="1"/>
    </row>
    <row r="160" spans="2:9" s="39" customFormat="1" ht="30" customHeight="1">
      <c r="B160" s="463" t="s">
        <v>3315</v>
      </c>
      <c r="C160" s="433"/>
      <c r="D160" s="433"/>
      <c r="E160" s="433"/>
      <c r="F160" s="433"/>
      <c r="G160" s="1"/>
      <c r="H160" s="41"/>
    </row>
    <row r="161" spans="1:8">
      <c r="B161" s="12"/>
    </row>
    <row r="163" spans="1:8">
      <c r="B163" s="2"/>
    </row>
    <row r="164" spans="1:8">
      <c r="A164" s="3" t="s">
        <v>0</v>
      </c>
      <c r="B164" s="390" t="s">
        <v>1513</v>
      </c>
      <c r="C164" s="390"/>
      <c r="D164" s="390"/>
      <c r="E164" s="390"/>
    </row>
    <row r="168" spans="1:8">
      <c r="B168" s="1" t="s">
        <v>101</v>
      </c>
    </row>
    <row r="170" spans="1:8">
      <c r="B170" s="6" t="s">
        <v>102</v>
      </c>
      <c r="C170" s="7" t="s">
        <v>103</v>
      </c>
      <c r="D170" s="6" t="s">
        <v>104</v>
      </c>
      <c r="E170" s="6" t="s">
        <v>105</v>
      </c>
      <c r="F170" s="8" t="s">
        <v>106</v>
      </c>
      <c r="G170" s="8" t="s">
        <v>107</v>
      </c>
      <c r="H170" s="8" t="s">
        <v>108</v>
      </c>
    </row>
    <row r="171" spans="1:8">
      <c r="B171" s="2"/>
      <c r="C171" s="9"/>
      <c r="D171" s="2"/>
      <c r="E171" s="2"/>
      <c r="F171" s="10"/>
      <c r="G171" s="10"/>
      <c r="H171" s="10"/>
    </row>
    <row r="172" spans="1:8" ht="15.75">
      <c r="B172" s="62" t="s">
        <v>1366</v>
      </c>
      <c r="C172" s="9"/>
      <c r="D172" s="2"/>
      <c r="E172" s="2"/>
      <c r="F172" s="10"/>
      <c r="G172" s="10"/>
      <c r="H172" s="10"/>
    </row>
    <row r="173" spans="1:8">
      <c r="B173" s="2"/>
      <c r="C173" s="9"/>
      <c r="D173" s="2"/>
      <c r="E173" s="2"/>
      <c r="F173" s="10"/>
      <c r="G173" s="10"/>
      <c r="H173" s="10"/>
    </row>
    <row r="174" spans="1:8" s="63" customFormat="1">
      <c r="B174" s="66" t="s">
        <v>1367</v>
      </c>
      <c r="C174" s="67"/>
      <c r="F174" s="65"/>
      <c r="G174" s="65"/>
      <c r="H174" s="65"/>
    </row>
    <row r="175" spans="1:8" s="63" customFormat="1">
      <c r="B175"/>
      <c r="C175" s="67"/>
      <c r="F175" s="65"/>
      <c r="G175" s="65"/>
      <c r="H175" s="65"/>
    </row>
    <row r="176" spans="1:8" s="63" customFormat="1">
      <c r="B176" t="s">
        <v>1368</v>
      </c>
      <c r="C176" s="74">
        <v>788527303.70000005</v>
      </c>
      <c r="F176" s="65"/>
      <c r="G176" s="69"/>
      <c r="H176" s="65"/>
    </row>
    <row r="177" spans="2:8" s="63" customFormat="1">
      <c r="B177"/>
      <c r="C177" s="74"/>
      <c r="F177" s="65"/>
      <c r="G177" s="69"/>
      <c r="H177" s="65"/>
    </row>
    <row r="178" spans="2:8" s="63" customFormat="1">
      <c r="B178" t="s">
        <v>1369</v>
      </c>
      <c r="C178" s="74">
        <v>669327303.70000005</v>
      </c>
      <c r="F178" s="65"/>
      <c r="G178" s="69"/>
      <c r="H178" s="65"/>
    </row>
    <row r="179" spans="2:8" s="63" customFormat="1">
      <c r="B179"/>
      <c r="C179" s="74"/>
      <c r="F179" s="65"/>
      <c r="G179" s="69"/>
      <c r="H179" s="65"/>
    </row>
    <row r="180" spans="2:8" s="63" customFormat="1">
      <c r="B180" t="s">
        <v>1370</v>
      </c>
      <c r="C180" s="74">
        <v>119200000</v>
      </c>
      <c r="F180" s="65"/>
      <c r="G180" s="69"/>
      <c r="H180" s="65"/>
    </row>
    <row r="181" spans="2:8" s="63" customFormat="1">
      <c r="B181"/>
      <c r="C181" s="74"/>
      <c r="F181" s="65"/>
      <c r="G181" s="69"/>
      <c r="H181" s="65"/>
    </row>
    <row r="182" spans="2:8" s="63" customFormat="1">
      <c r="B182" s="66" t="s">
        <v>1371</v>
      </c>
      <c r="C182" s="75">
        <v>320030263</v>
      </c>
      <c r="F182" s="65"/>
      <c r="G182" s="69"/>
      <c r="H182" s="65"/>
    </row>
    <row r="183" spans="2:8" s="63" customFormat="1">
      <c r="B183"/>
      <c r="C183" s="74"/>
      <c r="F183" s="65"/>
      <c r="G183" s="69"/>
      <c r="H183" s="65"/>
    </row>
    <row r="184" spans="2:8" s="63" customFormat="1">
      <c r="B184" t="s">
        <v>1372</v>
      </c>
      <c r="C184" s="74">
        <v>145374263</v>
      </c>
      <c r="F184" s="65"/>
      <c r="G184" s="69"/>
      <c r="H184" s="65"/>
    </row>
    <row r="185" spans="2:8" s="63" customFormat="1">
      <c r="B185"/>
      <c r="C185" s="74"/>
      <c r="F185" s="65"/>
      <c r="G185" s="69"/>
      <c r="H185" s="65"/>
    </row>
    <row r="186" spans="2:8" s="63" customFormat="1" ht="25.5">
      <c r="B186" s="72" t="s">
        <v>1373</v>
      </c>
      <c r="C186" s="74">
        <v>174656000</v>
      </c>
      <c r="F186" s="65"/>
      <c r="G186" s="69"/>
      <c r="H186" s="65"/>
    </row>
    <row r="187" spans="2:8" s="63" customFormat="1">
      <c r="B187"/>
      <c r="C187" s="74"/>
      <c r="F187" s="65"/>
      <c r="G187" s="69"/>
      <c r="H187" s="65"/>
    </row>
    <row r="188" spans="2:8" s="63" customFormat="1" ht="25.5">
      <c r="B188" s="72" t="s">
        <v>1374</v>
      </c>
      <c r="C188" s="68">
        <v>149989127.66999999</v>
      </c>
      <c r="F188" s="65"/>
      <c r="G188" s="69"/>
      <c r="H188" s="65"/>
    </row>
    <row r="189" spans="2:8" s="63" customFormat="1">
      <c r="B189"/>
      <c r="C189" s="74"/>
      <c r="F189" s="65"/>
      <c r="G189" s="69"/>
      <c r="H189" s="65"/>
    </row>
    <row r="190" spans="2:8" s="63" customFormat="1">
      <c r="B190" s="66" t="s">
        <v>1375</v>
      </c>
      <c r="C190" s="75">
        <v>295363390.66999996</v>
      </c>
      <c r="F190" s="65"/>
      <c r="G190" s="69"/>
      <c r="H190" s="65"/>
    </row>
    <row r="191" spans="2:8" s="63" customFormat="1">
      <c r="B191" s="73"/>
      <c r="C191" s="14"/>
      <c r="F191" s="65"/>
      <c r="G191" s="65"/>
      <c r="H191" s="65"/>
    </row>
    <row r="192" spans="2:8" s="63" customFormat="1">
      <c r="B192" s="1" t="s">
        <v>1376</v>
      </c>
      <c r="C192" s="68"/>
      <c r="F192" s="65"/>
      <c r="G192" s="65"/>
    </row>
  </sheetData>
  <mergeCells count="24">
    <mergeCell ref="B156:F156"/>
    <mergeCell ref="B158:F158"/>
    <mergeCell ref="B160:F160"/>
    <mergeCell ref="B164:E164"/>
    <mergeCell ref="C147:D147"/>
    <mergeCell ref="C148:D148"/>
    <mergeCell ref="C149:D149"/>
    <mergeCell ref="C150:D150"/>
    <mergeCell ref="B152:F152"/>
    <mergeCell ref="B154:F154"/>
    <mergeCell ref="C146:D146"/>
    <mergeCell ref="B1:E1"/>
    <mergeCell ref="C3:C7"/>
    <mergeCell ref="D3:D7"/>
    <mergeCell ref="B10:E10"/>
    <mergeCell ref="B11:E11"/>
    <mergeCell ref="C12:C13"/>
    <mergeCell ref="D12:D13"/>
    <mergeCell ref="E12:E13"/>
    <mergeCell ref="B139:F139"/>
    <mergeCell ref="B144:B145"/>
    <mergeCell ref="C144:D145"/>
    <mergeCell ref="E144:E145"/>
    <mergeCell ref="F144:F145"/>
  </mergeCells>
  <hyperlinks>
    <hyperlink ref="A1" location="Index!A1" display="Index" xr:uid="{7AB95A42-8B26-4B6E-BBB9-9737EF4CAAF2}"/>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44265-2098-41E1-B6FE-979EB78945FA}">
  <dimension ref="A1:I102"/>
  <sheetViews>
    <sheetView workbookViewId="0">
      <selection activeCell="B1" sqref="B1:E1"/>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8554687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1.140625" style="1" bestFit="1" customWidth="1"/>
    <col min="261" max="261" width="14.8554687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1.140625" style="1" bestFit="1" customWidth="1"/>
    <col min="517" max="517" width="14.8554687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1.140625" style="1" bestFit="1" customWidth="1"/>
    <col min="773" max="773" width="14.8554687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1.140625" style="1" bestFit="1" customWidth="1"/>
    <col min="1029" max="1029" width="14.8554687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1.140625" style="1" bestFit="1" customWidth="1"/>
    <col min="1285" max="1285" width="14.8554687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1.140625" style="1" bestFit="1" customWidth="1"/>
    <col min="1541" max="1541" width="14.8554687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1.140625" style="1" bestFit="1" customWidth="1"/>
    <col min="1797" max="1797" width="14.8554687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1.140625" style="1" bestFit="1" customWidth="1"/>
    <col min="2053" max="2053" width="14.8554687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1.140625" style="1" bestFit="1" customWidth="1"/>
    <col min="2309" max="2309" width="14.8554687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1.140625" style="1" bestFit="1" customWidth="1"/>
    <col min="2565" max="2565" width="14.8554687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1.140625" style="1" bestFit="1" customWidth="1"/>
    <col min="2821" max="2821" width="14.8554687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1.140625" style="1" bestFit="1" customWidth="1"/>
    <col min="3077" max="3077" width="14.8554687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1.140625" style="1" bestFit="1" customWidth="1"/>
    <col min="3333" max="3333" width="14.8554687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1.140625" style="1" bestFit="1" customWidth="1"/>
    <col min="3589" max="3589" width="14.8554687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1.140625" style="1" bestFit="1" customWidth="1"/>
    <col min="3845" max="3845" width="14.8554687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1.140625" style="1" bestFit="1" customWidth="1"/>
    <col min="4101" max="4101" width="14.8554687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1.140625" style="1" bestFit="1" customWidth="1"/>
    <col min="4357" max="4357" width="14.8554687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1.140625" style="1" bestFit="1" customWidth="1"/>
    <col min="4613" max="4613" width="14.8554687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1.140625" style="1" bestFit="1" customWidth="1"/>
    <col min="4869" max="4869" width="14.8554687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1.140625" style="1" bestFit="1" customWidth="1"/>
    <col min="5125" max="5125" width="14.8554687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1.140625" style="1" bestFit="1" customWidth="1"/>
    <col min="5381" max="5381" width="14.8554687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1.140625" style="1" bestFit="1" customWidth="1"/>
    <col min="5637" max="5637" width="14.8554687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1.140625" style="1" bestFit="1" customWidth="1"/>
    <col min="5893" max="5893" width="14.8554687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1.140625" style="1" bestFit="1" customWidth="1"/>
    <col min="6149" max="6149" width="14.8554687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1.140625" style="1" bestFit="1" customWidth="1"/>
    <col min="6405" max="6405" width="14.8554687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1.140625" style="1" bestFit="1" customWidth="1"/>
    <col min="6661" max="6661" width="14.8554687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1.140625" style="1" bestFit="1" customWidth="1"/>
    <col min="6917" max="6917" width="14.8554687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1.140625" style="1" bestFit="1" customWidth="1"/>
    <col min="7173" max="7173" width="14.8554687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1.140625" style="1" bestFit="1" customWidth="1"/>
    <col min="7429" max="7429" width="14.8554687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1.140625" style="1" bestFit="1" customWidth="1"/>
    <col min="7685" max="7685" width="14.8554687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1.140625" style="1" bestFit="1" customWidth="1"/>
    <col min="7941" max="7941" width="14.8554687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1.140625" style="1" bestFit="1" customWidth="1"/>
    <col min="8197" max="8197" width="14.8554687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1.140625" style="1" bestFit="1" customWidth="1"/>
    <col min="8453" max="8453" width="14.8554687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1.140625" style="1" bestFit="1" customWidth="1"/>
    <col min="8709" max="8709" width="14.8554687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1.140625" style="1" bestFit="1" customWidth="1"/>
    <col min="8965" max="8965" width="14.8554687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1.140625" style="1" bestFit="1" customWidth="1"/>
    <col min="9221" max="9221" width="14.8554687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1.140625" style="1" bestFit="1" customWidth="1"/>
    <col min="9477" max="9477" width="14.8554687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1.140625" style="1" bestFit="1" customWidth="1"/>
    <col min="9733" max="9733" width="14.8554687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1.140625" style="1" bestFit="1" customWidth="1"/>
    <col min="9989" max="9989" width="14.8554687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1.140625" style="1" bestFit="1" customWidth="1"/>
    <col min="10245" max="10245" width="14.8554687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1.140625" style="1" bestFit="1" customWidth="1"/>
    <col min="10501" max="10501" width="14.8554687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1.140625" style="1" bestFit="1" customWidth="1"/>
    <col min="10757" max="10757" width="14.8554687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1.140625" style="1" bestFit="1" customWidth="1"/>
    <col min="11013" max="11013" width="14.8554687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1.140625" style="1" bestFit="1" customWidth="1"/>
    <col min="11269" max="11269" width="14.8554687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1.140625" style="1" bestFit="1" customWidth="1"/>
    <col min="11525" max="11525" width="14.8554687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1.140625" style="1" bestFit="1" customWidth="1"/>
    <col min="11781" max="11781" width="14.8554687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1.140625" style="1" bestFit="1" customWidth="1"/>
    <col min="12037" max="12037" width="14.8554687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1.140625" style="1" bestFit="1" customWidth="1"/>
    <col min="12293" max="12293" width="14.8554687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1.140625" style="1" bestFit="1" customWidth="1"/>
    <col min="12549" max="12549" width="14.8554687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1.140625" style="1" bestFit="1" customWidth="1"/>
    <col min="12805" max="12805" width="14.8554687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1.140625" style="1" bestFit="1" customWidth="1"/>
    <col min="13061" max="13061" width="14.8554687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1.140625" style="1" bestFit="1" customWidth="1"/>
    <col min="13317" max="13317" width="14.8554687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1.140625" style="1" bestFit="1" customWidth="1"/>
    <col min="13573" max="13573" width="14.8554687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1.140625" style="1" bestFit="1" customWidth="1"/>
    <col min="13829" max="13829" width="14.8554687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1.140625" style="1" bestFit="1" customWidth="1"/>
    <col min="14085" max="14085" width="14.8554687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1.140625" style="1" bestFit="1" customWidth="1"/>
    <col min="14341" max="14341" width="14.8554687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1.140625" style="1" bestFit="1" customWidth="1"/>
    <col min="14597" max="14597" width="14.8554687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1.140625" style="1" bestFit="1" customWidth="1"/>
    <col min="14853" max="14853" width="14.8554687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1.140625" style="1" bestFit="1" customWidth="1"/>
    <col min="15109" max="15109" width="14.8554687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1.140625" style="1" bestFit="1" customWidth="1"/>
    <col min="15365" max="15365" width="14.8554687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1.140625" style="1" bestFit="1" customWidth="1"/>
    <col min="15621" max="15621" width="14.8554687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1.140625" style="1" bestFit="1" customWidth="1"/>
    <col min="15877" max="15877" width="14.8554687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1.140625" style="1" bestFit="1" customWidth="1"/>
    <col min="16133" max="16133" width="14.85546875" style="1" bestFit="1" customWidth="1"/>
    <col min="16134" max="16134" width="10.5703125" style="1" bestFit="1" customWidth="1"/>
    <col min="16135" max="16135" width="18.140625" style="1" bestFit="1" customWidth="1"/>
    <col min="16136" max="16384" width="9.140625" style="1"/>
  </cols>
  <sheetData>
    <row r="1" spans="1:5">
      <c r="A1" s="3" t="s">
        <v>0</v>
      </c>
      <c r="B1" s="390" t="s">
        <v>12</v>
      </c>
      <c r="C1" s="390"/>
      <c r="D1" s="390"/>
      <c r="E1" s="390"/>
    </row>
    <row r="2" spans="1:5" ht="13.5" thickBot="1"/>
    <row r="3" spans="1:5" ht="15">
      <c r="B3" s="76" t="s">
        <v>1514</v>
      </c>
      <c r="C3" s="439"/>
      <c r="D3" s="394"/>
      <c r="E3" s="16"/>
    </row>
    <row r="4" spans="1:5" ht="45">
      <c r="B4" s="77" t="s">
        <v>1515</v>
      </c>
      <c r="C4" s="440"/>
      <c r="D4" s="395"/>
      <c r="E4" s="16"/>
    </row>
    <row r="5" spans="1:5" ht="15">
      <c r="B5" s="77" t="s">
        <v>1516</v>
      </c>
      <c r="C5" s="440"/>
      <c r="D5" s="395"/>
      <c r="E5" s="16"/>
    </row>
    <row r="6" spans="1:5" ht="45.75" thickBot="1">
      <c r="B6" s="78" t="s">
        <v>1517</v>
      </c>
      <c r="C6" s="441"/>
      <c r="D6" s="396"/>
      <c r="E6" s="16"/>
    </row>
    <row r="7" spans="1:5">
      <c r="B7" s="16"/>
      <c r="C7" s="19" t="s">
        <v>1079</v>
      </c>
      <c r="D7" s="19" t="s">
        <v>1078</v>
      </c>
      <c r="E7" s="16"/>
    </row>
    <row r="8" spans="1:5">
      <c r="B8" s="16"/>
      <c r="C8" s="19"/>
      <c r="D8" s="19"/>
      <c r="E8" s="16"/>
    </row>
    <row r="9" spans="1:5">
      <c r="C9" s="14"/>
    </row>
    <row r="10" spans="1:5" ht="15">
      <c r="B10" s="431"/>
      <c r="C10" s="431"/>
      <c r="D10" s="431"/>
      <c r="E10" s="431"/>
    </row>
    <row r="11" spans="1:5">
      <c r="B11" s="430" t="s">
        <v>1087</v>
      </c>
      <c r="C11" s="430"/>
      <c r="D11" s="430"/>
      <c r="E11" s="430"/>
    </row>
    <row r="12" spans="1:5">
      <c r="B12" s="26" t="s">
        <v>1088</v>
      </c>
      <c r="C12" s="430" t="s">
        <v>1089</v>
      </c>
      <c r="D12" s="430" t="s">
        <v>1090</v>
      </c>
      <c r="E12" s="430" t="s">
        <v>1091</v>
      </c>
    </row>
    <row r="13" spans="1:5">
      <c r="B13" s="26" t="s">
        <v>1092</v>
      </c>
      <c r="C13" s="430"/>
      <c r="D13" s="430"/>
      <c r="E13" s="430"/>
    </row>
    <row r="14" spans="1:5">
      <c r="B14" s="27" t="s">
        <v>1093</v>
      </c>
      <c r="C14" s="79"/>
      <c r="D14" s="28"/>
      <c r="E14" s="28"/>
    </row>
    <row r="15" spans="1:5">
      <c r="B15" s="27" t="s">
        <v>1095</v>
      </c>
      <c r="C15" s="28"/>
      <c r="D15" s="28"/>
      <c r="E15" s="28"/>
    </row>
    <row r="16" spans="1:5">
      <c r="B16" s="27" t="s">
        <v>1096</v>
      </c>
      <c r="C16" s="28"/>
      <c r="D16" s="28" t="s">
        <v>1269</v>
      </c>
      <c r="E16" s="28"/>
    </row>
    <row r="17" spans="2:8">
      <c r="B17" s="29" t="s">
        <v>3264</v>
      </c>
      <c r="C17" s="26"/>
      <c r="D17" s="26"/>
      <c r="E17" s="26"/>
    </row>
    <row r="20" spans="2:8">
      <c r="B20" s="1" t="s">
        <v>101</v>
      </c>
    </row>
    <row r="22" spans="2:8">
      <c r="B22" s="6" t="s">
        <v>102</v>
      </c>
      <c r="C22" s="7" t="s">
        <v>103</v>
      </c>
      <c r="D22" s="6" t="s">
        <v>104</v>
      </c>
      <c r="E22" s="6" t="s">
        <v>105</v>
      </c>
      <c r="F22" s="8" t="s">
        <v>106</v>
      </c>
      <c r="G22" s="8" t="s">
        <v>107</v>
      </c>
      <c r="H22" s="8" t="s">
        <v>108</v>
      </c>
    </row>
    <row r="23" spans="2:8">
      <c r="B23" s="2" t="s">
        <v>109</v>
      </c>
      <c r="C23" s="14"/>
    </row>
    <row r="24" spans="2:8">
      <c r="B24" s="2" t="s">
        <v>110</v>
      </c>
      <c r="C24" s="14"/>
    </row>
    <row r="25" spans="2:8">
      <c r="B25" s="2" t="s">
        <v>111</v>
      </c>
      <c r="C25" s="14"/>
    </row>
    <row r="26" spans="2:8">
      <c r="B26" s="1" t="s">
        <v>1518</v>
      </c>
      <c r="C26" s="14">
        <v>7.24</v>
      </c>
      <c r="D26" s="1" t="s">
        <v>113</v>
      </c>
      <c r="E26" s="1" t="s">
        <v>1519</v>
      </c>
      <c r="F26" s="4">
        <v>2500000</v>
      </c>
      <c r="G26" s="4">
        <v>2415.27</v>
      </c>
      <c r="H26" s="4">
        <v>7.38</v>
      </c>
    </row>
    <row r="27" spans="2:8">
      <c r="B27" s="1" t="s">
        <v>1520</v>
      </c>
      <c r="C27" s="14">
        <v>7.37</v>
      </c>
      <c r="D27" s="1" t="s">
        <v>113</v>
      </c>
      <c r="E27" s="1" t="s">
        <v>1521</v>
      </c>
      <c r="F27" s="4">
        <v>2000000</v>
      </c>
      <c r="G27" s="4">
        <v>2050.7399999999998</v>
      </c>
      <c r="H27" s="4">
        <v>6.27</v>
      </c>
    </row>
    <row r="28" spans="2:8">
      <c r="B28" s="1" t="s">
        <v>1522</v>
      </c>
      <c r="C28" s="14">
        <v>7.26</v>
      </c>
      <c r="D28" s="1" t="s">
        <v>113</v>
      </c>
      <c r="E28" s="1" t="s">
        <v>1523</v>
      </c>
      <c r="F28" s="4">
        <v>1000000</v>
      </c>
      <c r="G28" s="4">
        <v>1016.75</v>
      </c>
      <c r="H28" s="4">
        <v>3.11</v>
      </c>
    </row>
    <row r="29" spans="2:8">
      <c r="B29" s="1" t="s">
        <v>1524</v>
      </c>
      <c r="C29" s="14">
        <v>7.27</v>
      </c>
      <c r="D29" s="1" t="s">
        <v>113</v>
      </c>
      <c r="E29" s="1" t="s">
        <v>1525</v>
      </c>
      <c r="F29" s="4">
        <v>1000000</v>
      </c>
      <c r="G29" s="4">
        <v>1016.04</v>
      </c>
      <c r="H29" s="4">
        <v>3.11</v>
      </c>
    </row>
    <row r="30" spans="2:8">
      <c r="B30" s="2" t="s">
        <v>115</v>
      </c>
      <c r="C30" s="15"/>
      <c r="D30" s="2"/>
      <c r="E30" s="2"/>
      <c r="F30" s="10"/>
      <c r="G30" s="10">
        <f>SUM(G26:G29)</f>
        <v>6498.8</v>
      </c>
      <c r="H30" s="10">
        <f>SUM(H26:H29)</f>
        <v>19.869999999999997</v>
      </c>
    </row>
    <row r="31" spans="2:8">
      <c r="B31" s="2" t="s">
        <v>116</v>
      </c>
      <c r="C31" s="14"/>
    </row>
    <row r="32" spans="2:8">
      <c r="B32" s="1" t="s">
        <v>1301</v>
      </c>
      <c r="C32" s="14">
        <v>7.45</v>
      </c>
      <c r="D32" s="1" t="s">
        <v>117</v>
      </c>
      <c r="E32" s="1" t="s">
        <v>711</v>
      </c>
      <c r="F32" s="4">
        <v>500</v>
      </c>
      <c r="G32" s="4">
        <v>5021.62</v>
      </c>
      <c r="H32" s="4">
        <v>15.35</v>
      </c>
    </row>
    <row r="33" spans="2:8">
      <c r="B33" s="1" t="s">
        <v>943</v>
      </c>
      <c r="C33" s="14">
        <v>7.35</v>
      </c>
      <c r="D33" s="1" t="s">
        <v>117</v>
      </c>
      <c r="E33" s="1" t="s">
        <v>944</v>
      </c>
      <c r="F33" s="4">
        <v>450</v>
      </c>
      <c r="G33" s="4">
        <v>4521.2</v>
      </c>
      <c r="H33" s="4">
        <v>13.82</v>
      </c>
    </row>
    <row r="34" spans="2:8">
      <c r="B34" s="1" t="s">
        <v>1027</v>
      </c>
      <c r="C34" s="14">
        <v>7.97</v>
      </c>
      <c r="D34" s="1" t="s">
        <v>717</v>
      </c>
      <c r="E34" s="1" t="s">
        <v>718</v>
      </c>
      <c r="F34" s="4">
        <v>340</v>
      </c>
      <c r="G34" s="4">
        <v>3253.27</v>
      </c>
      <c r="H34" s="4">
        <v>9.94</v>
      </c>
    </row>
    <row r="35" spans="2:8">
      <c r="B35" s="1" t="s">
        <v>1433</v>
      </c>
      <c r="C35" s="14">
        <v>7.89</v>
      </c>
      <c r="D35" s="1" t="s">
        <v>117</v>
      </c>
      <c r="E35" s="1" t="s">
        <v>1434</v>
      </c>
      <c r="F35" s="4">
        <v>250</v>
      </c>
      <c r="G35" s="4">
        <v>2497.6799999999998</v>
      </c>
      <c r="H35" s="4">
        <v>7.63</v>
      </c>
    </row>
    <row r="36" spans="2:8">
      <c r="B36" s="1" t="s">
        <v>1526</v>
      </c>
      <c r="C36" s="14">
        <v>7.84</v>
      </c>
      <c r="D36" s="1" t="s">
        <v>117</v>
      </c>
      <c r="E36" s="1" t="s">
        <v>1527</v>
      </c>
      <c r="F36" s="4">
        <v>250</v>
      </c>
      <c r="G36" s="4">
        <v>2417.12</v>
      </c>
      <c r="H36" s="4">
        <v>7.39</v>
      </c>
    </row>
    <row r="37" spans="2:8">
      <c r="B37" s="1" t="s">
        <v>1528</v>
      </c>
      <c r="C37" s="14">
        <v>8.5299999999999994</v>
      </c>
      <c r="D37" s="1" t="s">
        <v>352</v>
      </c>
      <c r="E37" s="1" t="s">
        <v>1529</v>
      </c>
      <c r="F37" s="4">
        <v>200</v>
      </c>
      <c r="G37" s="4">
        <v>2026.38</v>
      </c>
      <c r="H37" s="4">
        <v>6.19</v>
      </c>
    </row>
    <row r="38" spans="2:8">
      <c r="B38" s="1" t="s">
        <v>1530</v>
      </c>
      <c r="C38" s="14">
        <v>8.52</v>
      </c>
      <c r="D38" s="1" t="s">
        <v>352</v>
      </c>
      <c r="E38" s="1" t="s">
        <v>1531</v>
      </c>
      <c r="F38" s="4">
        <v>150</v>
      </c>
      <c r="G38" s="4">
        <v>1503.53</v>
      </c>
      <c r="H38" s="4">
        <v>4.5999999999999996</v>
      </c>
    </row>
    <row r="39" spans="2:8">
      <c r="B39" s="1" t="s">
        <v>1459</v>
      </c>
      <c r="C39" s="14">
        <v>8.32</v>
      </c>
      <c r="D39" s="1" t="s">
        <v>117</v>
      </c>
      <c r="E39" s="1" t="s">
        <v>1460</v>
      </c>
      <c r="F39" s="4">
        <v>150</v>
      </c>
      <c r="G39" s="4">
        <v>1498.75</v>
      </c>
      <c r="H39" s="4">
        <v>4.58</v>
      </c>
    </row>
    <row r="40" spans="2:8">
      <c r="B40" s="1" t="s">
        <v>1532</v>
      </c>
      <c r="C40" s="14">
        <v>8.5</v>
      </c>
      <c r="D40" s="1" t="s">
        <v>117</v>
      </c>
      <c r="E40" s="1" t="s">
        <v>350</v>
      </c>
      <c r="F40" s="4">
        <v>150</v>
      </c>
      <c r="G40" s="4">
        <v>1372.55</v>
      </c>
      <c r="H40" s="4">
        <v>4.2</v>
      </c>
    </row>
    <row r="41" spans="2:8">
      <c r="B41" s="1" t="s">
        <v>1533</v>
      </c>
      <c r="C41" s="14">
        <v>7.36</v>
      </c>
      <c r="D41" s="1" t="s">
        <v>117</v>
      </c>
      <c r="E41" s="1" t="s">
        <v>1534</v>
      </c>
      <c r="F41" s="4">
        <v>100</v>
      </c>
      <c r="G41" s="4">
        <v>1014.27</v>
      </c>
      <c r="H41" s="4">
        <v>3.1</v>
      </c>
    </row>
    <row r="42" spans="2:8">
      <c r="B42" s="2" t="s">
        <v>118</v>
      </c>
      <c r="C42" s="15"/>
      <c r="D42" s="2"/>
      <c r="E42" s="2"/>
      <c r="F42" s="10"/>
      <c r="G42" s="10">
        <f>SUM(G32:G41)</f>
        <v>25126.37</v>
      </c>
      <c r="H42" s="10">
        <f>SUM(H32:H41)</f>
        <v>76.8</v>
      </c>
    </row>
    <row r="43" spans="2:8">
      <c r="B43" s="2" t="s">
        <v>277</v>
      </c>
      <c r="C43" s="15"/>
      <c r="D43" s="2"/>
      <c r="E43" s="2"/>
      <c r="F43" s="10"/>
      <c r="G43" s="10">
        <v>312.44</v>
      </c>
      <c r="H43" s="10">
        <v>0.96</v>
      </c>
    </row>
    <row r="44" spans="2:8">
      <c r="B44" s="2" t="s">
        <v>125</v>
      </c>
      <c r="C44" s="9"/>
      <c r="D44" s="2"/>
      <c r="E44" s="2"/>
      <c r="F44" s="10"/>
      <c r="G44" s="10">
        <f>+G30+G42+G43</f>
        <v>31937.609999999997</v>
      </c>
      <c r="H44" s="10">
        <f>+H30+H42+H43</f>
        <v>97.629999999999981</v>
      </c>
    </row>
    <row r="45" spans="2:8">
      <c r="B45" s="2" t="s">
        <v>126</v>
      </c>
      <c r="C45" s="9"/>
      <c r="D45" s="2"/>
      <c r="E45" s="2"/>
      <c r="F45" s="10"/>
      <c r="G45" s="10">
        <f>+G46-G44</f>
        <v>777.26043968000158</v>
      </c>
      <c r="H45" s="10">
        <f>+H46-H44</f>
        <v>2.3700000000000188</v>
      </c>
    </row>
    <row r="46" spans="2:8">
      <c r="B46" s="2" t="s">
        <v>127</v>
      </c>
      <c r="C46" s="9"/>
      <c r="D46" s="2"/>
      <c r="E46" s="2"/>
      <c r="F46" s="10"/>
      <c r="G46" s="10">
        <v>32714.870439679999</v>
      </c>
      <c r="H46" s="10">
        <v>100</v>
      </c>
    </row>
    <row r="47" spans="2:8">
      <c r="B47" s="1" t="s">
        <v>128</v>
      </c>
    </row>
    <row r="48" spans="2:8">
      <c r="B48" s="1" t="s">
        <v>129</v>
      </c>
    </row>
    <row r="49" spans="2:3">
      <c r="B49" s="2" t="s">
        <v>1331</v>
      </c>
    </row>
    <row r="50" spans="2:3">
      <c r="B50" s="2" t="s">
        <v>130</v>
      </c>
      <c r="C50" s="13">
        <v>44895</v>
      </c>
    </row>
    <row r="51" spans="2:3" ht="25.5">
      <c r="B51" s="11" t="s">
        <v>131</v>
      </c>
      <c r="C51" s="5" t="s">
        <v>132</v>
      </c>
    </row>
    <row r="52" spans="2:3">
      <c r="B52" s="2"/>
    </row>
    <row r="53" spans="2:3">
      <c r="B53" s="2" t="s">
        <v>1026</v>
      </c>
      <c r="C53" s="5" t="s">
        <v>132</v>
      </c>
    </row>
    <row r="54" spans="2:3">
      <c r="B54" s="2" t="s">
        <v>1025</v>
      </c>
      <c r="C54" s="5" t="s">
        <v>132</v>
      </c>
    </row>
    <row r="55" spans="2:3">
      <c r="B55" s="2" t="s">
        <v>1535</v>
      </c>
      <c r="C55" s="9"/>
    </row>
    <row r="56" spans="2:3">
      <c r="B56" s="2" t="s">
        <v>1536</v>
      </c>
      <c r="C56" s="9"/>
    </row>
    <row r="57" spans="2:3">
      <c r="B57" s="2" t="s">
        <v>1537</v>
      </c>
      <c r="C57" s="9"/>
    </row>
    <row r="58" spans="2:3">
      <c r="B58" s="2" t="s">
        <v>1538</v>
      </c>
      <c r="C58" s="9"/>
    </row>
    <row r="59" spans="2:3">
      <c r="B59" s="2" t="s">
        <v>1539</v>
      </c>
      <c r="C59" s="9"/>
    </row>
    <row r="60" spans="2:3">
      <c r="B60" s="2" t="s">
        <v>1540</v>
      </c>
      <c r="C60" s="9"/>
    </row>
    <row r="61" spans="2:3">
      <c r="B61" s="2" t="s">
        <v>1541</v>
      </c>
      <c r="C61" s="9"/>
    </row>
    <row r="62" spans="2:3">
      <c r="B62" s="2" t="s">
        <v>1542</v>
      </c>
      <c r="C62" s="9"/>
    </row>
    <row r="63" spans="2:3">
      <c r="B63" s="2" t="s">
        <v>1543</v>
      </c>
      <c r="C63" s="9"/>
    </row>
    <row r="64" spans="2:3">
      <c r="B64" s="2" t="s">
        <v>1544</v>
      </c>
      <c r="C64" s="9"/>
    </row>
    <row r="65" spans="2:9">
      <c r="B65" s="2" t="s">
        <v>1545</v>
      </c>
      <c r="C65" s="9"/>
    </row>
    <row r="66" spans="2:9">
      <c r="B66" s="2" t="s">
        <v>1546</v>
      </c>
      <c r="C66" s="9"/>
    </row>
    <row r="67" spans="2:9">
      <c r="B67" s="2" t="s">
        <v>1547</v>
      </c>
      <c r="C67" s="9"/>
    </row>
    <row r="68" spans="2:9">
      <c r="B68" s="2" t="s">
        <v>1548</v>
      </c>
      <c r="C68" s="9"/>
    </row>
    <row r="69" spans="2:9">
      <c r="B69" s="2" t="s">
        <v>1549</v>
      </c>
      <c r="C69" s="9"/>
    </row>
    <row r="70" spans="2:9">
      <c r="B70" s="2" t="s">
        <v>1550</v>
      </c>
      <c r="C70" s="9"/>
    </row>
    <row r="71" spans="2:9">
      <c r="B71" s="2" t="s">
        <v>133</v>
      </c>
      <c r="C71" s="9"/>
    </row>
    <row r="72" spans="2:9">
      <c r="B72" s="12" t="s">
        <v>1551</v>
      </c>
    </row>
    <row r="74" spans="2:9" ht="63" customHeight="1">
      <c r="B74" s="402" t="s">
        <v>1019</v>
      </c>
      <c r="C74" s="402"/>
      <c r="D74" s="402"/>
      <c r="E74" s="402"/>
      <c r="F74" s="402"/>
    </row>
    <row r="76" spans="2:9" ht="15">
      <c r="B76" s="32" t="s">
        <v>1552</v>
      </c>
      <c r="C76" s="14"/>
    </row>
    <row r="77" spans="2:9">
      <c r="C77" s="14"/>
    </row>
    <row r="78" spans="2:9">
      <c r="B78" s="12" t="s">
        <v>1346</v>
      </c>
      <c r="C78" s="14"/>
    </row>
    <row r="79" spans="2:9">
      <c r="B79" s="434" t="s">
        <v>1347</v>
      </c>
      <c r="C79" s="436" t="s">
        <v>1348</v>
      </c>
      <c r="D79" s="436"/>
      <c r="E79" s="437" t="s">
        <v>1349</v>
      </c>
      <c r="F79" s="436" t="s">
        <v>1350</v>
      </c>
      <c r="I79" s="4"/>
    </row>
    <row r="80" spans="2:9" ht="21" customHeight="1">
      <c r="B80" s="435"/>
      <c r="C80" s="436"/>
      <c r="D80" s="436"/>
      <c r="E80" s="438"/>
      <c r="F80" s="436"/>
      <c r="I80" s="56"/>
    </row>
    <row r="81" spans="2:9" ht="15">
      <c r="B81" s="57" t="s">
        <v>1553</v>
      </c>
      <c r="C81" s="432" t="s">
        <v>1352</v>
      </c>
      <c r="D81" s="432"/>
      <c r="E81" s="80">
        <v>-150000000</v>
      </c>
      <c r="F81" s="59">
        <v>-4.5199999999999996</v>
      </c>
      <c r="G81" s="60"/>
      <c r="I81" s="460"/>
    </row>
    <row r="82" spans="2:9" ht="15">
      <c r="B82" s="57" t="s">
        <v>1554</v>
      </c>
      <c r="C82" s="442" t="s">
        <v>1352</v>
      </c>
      <c r="D82" s="443"/>
      <c r="E82" s="80">
        <v>-250000000</v>
      </c>
      <c r="F82" s="59">
        <v>-7.52</v>
      </c>
    </row>
    <row r="83" spans="2:9" ht="15">
      <c r="B83" s="461" t="s">
        <v>1555</v>
      </c>
      <c r="C83" s="442" t="s">
        <v>1352</v>
      </c>
      <c r="D83" s="443"/>
      <c r="E83" s="80">
        <v>-250000000</v>
      </c>
      <c r="F83" s="59">
        <v>-7.6</v>
      </c>
    </row>
    <row r="84" spans="2:9" ht="15">
      <c r="B84" s="461" t="s">
        <v>1556</v>
      </c>
      <c r="C84" s="442" t="s">
        <v>1352</v>
      </c>
      <c r="D84" s="443"/>
      <c r="E84" s="80">
        <v>-100000000</v>
      </c>
      <c r="F84" s="59">
        <v>-3.04</v>
      </c>
      <c r="G84" s="1"/>
      <c r="I84" s="460"/>
    </row>
    <row r="85" spans="2:9" ht="15">
      <c r="B85" s="461" t="s">
        <v>1556</v>
      </c>
      <c r="C85" s="442" t="s">
        <v>1352</v>
      </c>
      <c r="D85" s="443"/>
      <c r="E85" s="80">
        <v>-100000000</v>
      </c>
      <c r="F85" s="59">
        <v>-3.04</v>
      </c>
      <c r="G85" s="1"/>
      <c r="I85" s="460"/>
    </row>
    <row r="86" spans="2:9" ht="15">
      <c r="B86" s="461" t="s">
        <v>1557</v>
      </c>
      <c r="C86" s="442" t="s">
        <v>1352</v>
      </c>
      <c r="D86" s="443"/>
      <c r="E86" s="80">
        <v>-200000000</v>
      </c>
      <c r="F86" s="59">
        <v>-6.11</v>
      </c>
      <c r="G86" s="1"/>
      <c r="I86" s="460"/>
    </row>
    <row r="87" spans="2:9" ht="15">
      <c r="B87" s="461" t="s">
        <v>1558</v>
      </c>
      <c r="C87" s="442" t="s">
        <v>1352</v>
      </c>
      <c r="D87" s="443"/>
      <c r="E87" s="80">
        <v>-100000000</v>
      </c>
      <c r="F87" s="59">
        <v>-3.05</v>
      </c>
      <c r="G87" s="1"/>
      <c r="I87" s="460"/>
    </row>
    <row r="88" spans="2:9">
      <c r="C88" s="14"/>
    </row>
    <row r="89" spans="2:9" s="44" customFormat="1">
      <c r="B89" s="39"/>
      <c r="C89" s="40"/>
      <c r="D89" s="39"/>
      <c r="E89" s="39"/>
      <c r="F89" s="41"/>
      <c r="G89" s="42"/>
      <c r="H89" s="43"/>
    </row>
    <row r="90" spans="2:9" s="39" customFormat="1" ht="35.1" customHeight="1">
      <c r="B90" s="463" t="s">
        <v>3302</v>
      </c>
      <c r="C90" s="433"/>
      <c r="D90" s="433"/>
      <c r="E90" s="433"/>
      <c r="F90" s="433"/>
      <c r="G90" s="1"/>
      <c r="H90" s="41"/>
    </row>
    <row r="91" spans="2:9" s="44" customFormat="1">
      <c r="B91" s="39"/>
      <c r="C91" s="40"/>
      <c r="D91" s="39"/>
      <c r="E91" s="39"/>
      <c r="F91" s="41"/>
      <c r="G91" s="1"/>
      <c r="H91" s="43"/>
    </row>
    <row r="92" spans="2:9" s="39" customFormat="1" ht="30" customHeight="1">
      <c r="B92" s="463" t="s">
        <v>3303</v>
      </c>
      <c r="C92" s="433"/>
      <c r="D92" s="433"/>
      <c r="E92" s="433"/>
      <c r="F92" s="433"/>
      <c r="G92" s="1"/>
      <c r="H92" s="41"/>
    </row>
    <row r="93" spans="2:9" s="44" customFormat="1">
      <c r="B93" s="39"/>
      <c r="C93" s="40"/>
      <c r="D93" s="39"/>
      <c r="E93" s="39"/>
      <c r="F93" s="41"/>
      <c r="G93" s="1"/>
      <c r="H93" s="43"/>
    </row>
    <row r="94" spans="2:9" s="39" customFormat="1" ht="30" customHeight="1">
      <c r="B94" s="463" t="s">
        <v>3304</v>
      </c>
      <c r="C94" s="433"/>
      <c r="D94" s="433"/>
      <c r="E94" s="433"/>
      <c r="F94" s="433"/>
      <c r="G94" s="1"/>
      <c r="H94" s="41"/>
    </row>
    <row r="95" spans="2:9">
      <c r="G95" s="1"/>
    </row>
    <row r="96" spans="2:9" s="39" customFormat="1" ht="30" customHeight="1">
      <c r="B96" s="463" t="s">
        <v>3305</v>
      </c>
      <c r="C96" s="433"/>
      <c r="D96" s="433"/>
      <c r="E96" s="433"/>
      <c r="F96" s="433"/>
      <c r="G96" s="1"/>
      <c r="H96" s="41"/>
    </row>
    <row r="97" spans="2:8">
      <c r="G97" s="1"/>
    </row>
    <row r="98" spans="2:8" s="39" customFormat="1" ht="30" customHeight="1">
      <c r="B98" s="463" t="s">
        <v>3306</v>
      </c>
      <c r="C98" s="433"/>
      <c r="D98" s="433"/>
      <c r="E98" s="433"/>
      <c r="F98" s="433"/>
      <c r="G98" s="1"/>
      <c r="H98" s="41"/>
    </row>
    <row r="99" spans="2:8">
      <c r="G99" s="1"/>
    </row>
    <row r="100" spans="2:8" s="39" customFormat="1" ht="30" customHeight="1">
      <c r="B100" s="463" t="s">
        <v>3307</v>
      </c>
      <c r="C100" s="433"/>
      <c r="D100" s="433"/>
      <c r="E100" s="433"/>
      <c r="F100" s="433"/>
      <c r="G100" s="1"/>
      <c r="H100" s="41"/>
    </row>
    <row r="101" spans="2:8">
      <c r="G101" s="1"/>
    </row>
    <row r="102" spans="2:8" s="39" customFormat="1" ht="30" customHeight="1">
      <c r="B102" s="463" t="s">
        <v>3308</v>
      </c>
      <c r="C102" s="433"/>
      <c r="D102" s="433"/>
      <c r="E102" s="433"/>
      <c r="F102" s="433"/>
      <c r="G102" s="1"/>
      <c r="H102" s="41"/>
    </row>
  </sheetData>
  <mergeCells count="27">
    <mergeCell ref="B102:F102"/>
    <mergeCell ref="B90:F90"/>
    <mergeCell ref="B92:F92"/>
    <mergeCell ref="B94:F94"/>
    <mergeCell ref="B96:F96"/>
    <mergeCell ref="B98:F98"/>
    <mergeCell ref="B100:F100"/>
    <mergeCell ref="C87:D87"/>
    <mergeCell ref="B74:F74"/>
    <mergeCell ref="B79:B80"/>
    <mergeCell ref="C79:D80"/>
    <mergeCell ref="E79:E80"/>
    <mergeCell ref="F79:F80"/>
    <mergeCell ref="C81:D81"/>
    <mergeCell ref="C82:D82"/>
    <mergeCell ref="C83:D83"/>
    <mergeCell ref="C84:D84"/>
    <mergeCell ref="C85:D85"/>
    <mergeCell ref="C86:D86"/>
    <mergeCell ref="C12:C13"/>
    <mergeCell ref="D12:D13"/>
    <mergeCell ref="E12:E13"/>
    <mergeCell ref="B1:E1"/>
    <mergeCell ref="C3:C6"/>
    <mergeCell ref="D3:D6"/>
    <mergeCell ref="B10:E10"/>
    <mergeCell ref="B11:E11"/>
  </mergeCells>
  <hyperlinks>
    <hyperlink ref="A1" location="Index!A1" display="Index" xr:uid="{2798DF6E-33C0-4648-8777-A0D4C833F294}"/>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38778-DA63-4144-99D3-EFF4E18DFB76}">
  <dimension ref="A1:H135"/>
  <sheetViews>
    <sheetView workbookViewId="0">
      <selection activeCell="B1" sqref="B1:E1"/>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5703125" style="1" bestFit="1" customWidth="1"/>
    <col min="6" max="6" width="12.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4.5703125" style="1" bestFit="1" customWidth="1"/>
    <col min="262" max="262" width="12.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4.5703125" style="1" bestFit="1" customWidth="1"/>
    <col min="518" max="518" width="12.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4.5703125" style="1" bestFit="1" customWidth="1"/>
    <col min="774" max="774" width="12.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4.5703125" style="1" bestFit="1" customWidth="1"/>
    <col min="1030" max="1030" width="12.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4.5703125" style="1" bestFit="1" customWidth="1"/>
    <col min="1286" max="1286" width="12.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4.5703125" style="1" bestFit="1" customWidth="1"/>
    <col min="1542" max="1542" width="12.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4.5703125" style="1" bestFit="1" customWidth="1"/>
    <col min="1798" max="1798" width="12.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4.5703125" style="1" bestFit="1" customWidth="1"/>
    <col min="2054" max="2054" width="12.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4.5703125" style="1" bestFit="1" customWidth="1"/>
    <col min="2310" max="2310" width="12.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4.5703125" style="1" bestFit="1" customWidth="1"/>
    <col min="2566" max="2566" width="12.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4.5703125" style="1" bestFit="1" customWidth="1"/>
    <col min="2822" max="2822" width="12.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4.5703125" style="1" bestFit="1" customWidth="1"/>
    <col min="3078" max="3078" width="12.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4.5703125" style="1" bestFit="1" customWidth="1"/>
    <col min="3334" max="3334" width="12.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4.5703125" style="1" bestFit="1" customWidth="1"/>
    <col min="3590" max="3590" width="12.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4.5703125" style="1" bestFit="1" customWidth="1"/>
    <col min="3846" max="3846" width="12.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4.5703125" style="1" bestFit="1" customWidth="1"/>
    <col min="4102" max="4102" width="12.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4.5703125" style="1" bestFit="1" customWidth="1"/>
    <col min="4358" max="4358" width="12.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4.5703125" style="1" bestFit="1" customWidth="1"/>
    <col min="4614" max="4614" width="12.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4.5703125" style="1" bestFit="1" customWidth="1"/>
    <col min="4870" max="4870" width="12.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4.5703125" style="1" bestFit="1" customWidth="1"/>
    <col min="5126" max="5126" width="12.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4.5703125" style="1" bestFit="1" customWidth="1"/>
    <col min="5382" max="5382" width="12.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4.5703125" style="1" bestFit="1" customWidth="1"/>
    <col min="5638" max="5638" width="12.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4.5703125" style="1" bestFit="1" customWidth="1"/>
    <col min="5894" max="5894" width="12.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4.5703125" style="1" bestFit="1" customWidth="1"/>
    <col min="6150" max="6150" width="12.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4.5703125" style="1" bestFit="1" customWidth="1"/>
    <col min="6406" max="6406" width="12.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4.5703125" style="1" bestFit="1" customWidth="1"/>
    <col min="6662" max="6662" width="12.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4.5703125" style="1" bestFit="1" customWidth="1"/>
    <col min="6918" max="6918" width="12.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4.5703125" style="1" bestFit="1" customWidth="1"/>
    <col min="7174" max="7174" width="12.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4.5703125" style="1" bestFit="1" customWidth="1"/>
    <col min="7430" max="7430" width="12.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4.5703125" style="1" bestFit="1" customWidth="1"/>
    <col min="7686" max="7686" width="12.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4.5703125" style="1" bestFit="1" customWidth="1"/>
    <col min="7942" max="7942" width="12.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4.5703125" style="1" bestFit="1" customWidth="1"/>
    <col min="8198" max="8198" width="12.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4.5703125" style="1" bestFit="1" customWidth="1"/>
    <col min="8454" max="8454" width="12.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4.5703125" style="1" bestFit="1" customWidth="1"/>
    <col min="8710" max="8710" width="12.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4.5703125" style="1" bestFit="1" customWidth="1"/>
    <col min="8966" max="8966" width="12.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4.5703125" style="1" bestFit="1" customWidth="1"/>
    <col min="9222" max="9222" width="12.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4.5703125" style="1" bestFit="1" customWidth="1"/>
    <col min="9478" max="9478" width="12.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4.5703125" style="1" bestFit="1" customWidth="1"/>
    <col min="9734" max="9734" width="12.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4.5703125" style="1" bestFit="1" customWidth="1"/>
    <col min="9990" max="9990" width="12.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4.5703125" style="1" bestFit="1" customWidth="1"/>
    <col min="10246" max="10246" width="12.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4.5703125" style="1" bestFit="1" customWidth="1"/>
    <col min="10502" max="10502" width="12.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4.5703125" style="1" bestFit="1" customWidth="1"/>
    <col min="10758" max="10758" width="12.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4.5703125" style="1" bestFit="1" customWidth="1"/>
    <col min="11014" max="11014" width="12.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4.5703125" style="1" bestFit="1" customWidth="1"/>
    <col min="11270" max="11270" width="12.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4.5703125" style="1" bestFit="1" customWidth="1"/>
    <col min="11526" max="11526" width="12.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4.5703125" style="1" bestFit="1" customWidth="1"/>
    <col min="11782" max="11782" width="12.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4.5703125" style="1" bestFit="1" customWidth="1"/>
    <col min="12038" max="12038" width="12.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4.5703125" style="1" bestFit="1" customWidth="1"/>
    <col min="12294" max="12294" width="12.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4.5703125" style="1" bestFit="1" customWidth="1"/>
    <col min="12550" max="12550" width="12.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4.5703125" style="1" bestFit="1" customWidth="1"/>
    <col min="12806" max="12806" width="12.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4.5703125" style="1" bestFit="1" customWidth="1"/>
    <col min="13062" max="13062" width="12.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4.5703125" style="1" bestFit="1" customWidth="1"/>
    <col min="13318" max="13318" width="12.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4.5703125" style="1" bestFit="1" customWidth="1"/>
    <col min="13574" max="13574" width="12.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4.5703125" style="1" bestFit="1" customWidth="1"/>
    <col min="13830" max="13830" width="12.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4.5703125" style="1" bestFit="1" customWidth="1"/>
    <col min="14086" max="14086" width="12.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4.5703125" style="1" bestFit="1" customWidth="1"/>
    <col min="14342" max="14342" width="12.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4.5703125" style="1" bestFit="1" customWidth="1"/>
    <col min="14598" max="14598" width="12.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4.5703125" style="1" bestFit="1" customWidth="1"/>
    <col min="14854" max="14854" width="12.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4.5703125" style="1" bestFit="1" customWidth="1"/>
    <col min="15110" max="15110" width="12.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4.5703125" style="1" bestFit="1" customWidth="1"/>
    <col min="15366" max="15366" width="12.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4.5703125" style="1" bestFit="1" customWidth="1"/>
    <col min="15622" max="15622" width="12.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4.5703125" style="1" bestFit="1" customWidth="1"/>
    <col min="15878" max="15878" width="12.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4.5703125" style="1" bestFit="1" customWidth="1"/>
    <col min="16134" max="16134" width="12.5703125" style="1" bestFit="1" customWidth="1"/>
    <col min="16135" max="16135" width="18.140625" style="1" bestFit="1" customWidth="1"/>
    <col min="16136" max="16384" width="9.140625" style="1"/>
  </cols>
  <sheetData>
    <row r="1" spans="1:5">
      <c r="A1" s="3" t="s">
        <v>0</v>
      </c>
      <c r="B1" s="390" t="s">
        <v>100</v>
      </c>
      <c r="C1" s="390"/>
      <c r="D1" s="390"/>
      <c r="E1" s="390"/>
    </row>
    <row r="2" spans="1:5" ht="13.5" thickBot="1"/>
    <row r="3" spans="1:5" ht="15">
      <c r="B3" s="23" t="s">
        <v>1559</v>
      </c>
      <c r="C3" s="444"/>
      <c r="D3" s="394"/>
      <c r="E3" s="16"/>
    </row>
    <row r="4" spans="1:5" ht="30">
      <c r="B4" s="81" t="s">
        <v>1560</v>
      </c>
      <c r="C4" s="445"/>
      <c r="D4" s="395"/>
      <c r="E4" s="16"/>
    </row>
    <row r="5" spans="1:5" ht="15">
      <c r="B5" s="24" t="s">
        <v>1081</v>
      </c>
      <c r="C5" s="445"/>
      <c r="D5" s="395"/>
      <c r="E5" s="16"/>
    </row>
    <row r="6" spans="1:5" ht="15">
      <c r="B6" s="24" t="s">
        <v>1561</v>
      </c>
      <c r="C6" s="445"/>
      <c r="D6" s="395"/>
      <c r="E6" s="16"/>
    </row>
    <row r="7" spans="1:5" ht="15.75" thickBot="1">
      <c r="B7" s="82" t="s">
        <v>1562</v>
      </c>
      <c r="C7" s="446"/>
      <c r="D7" s="396"/>
      <c r="E7" s="16"/>
    </row>
    <row r="8" spans="1:5">
      <c r="B8" s="16"/>
      <c r="C8" s="19" t="s">
        <v>1079</v>
      </c>
      <c r="D8" s="19" t="s">
        <v>1078</v>
      </c>
      <c r="E8" s="16"/>
    </row>
    <row r="9" spans="1:5">
      <c r="B9" s="16"/>
      <c r="C9" s="19"/>
      <c r="D9" s="19"/>
      <c r="E9" s="16"/>
    </row>
    <row r="10" spans="1:5">
      <c r="C10" s="14"/>
    </row>
    <row r="11" spans="1:5">
      <c r="B11" s="430" t="s">
        <v>1087</v>
      </c>
      <c r="C11" s="430"/>
      <c r="D11" s="430"/>
      <c r="E11" s="430"/>
    </row>
    <row r="12" spans="1:5">
      <c r="B12" s="26" t="s">
        <v>1088</v>
      </c>
      <c r="C12" s="430" t="s">
        <v>1089</v>
      </c>
      <c r="D12" s="430" t="s">
        <v>1090</v>
      </c>
      <c r="E12" s="430" t="s">
        <v>1091</v>
      </c>
    </row>
    <row r="13" spans="1:5">
      <c r="B13" s="26" t="s">
        <v>1092</v>
      </c>
      <c r="C13" s="430"/>
      <c r="D13" s="430"/>
      <c r="E13" s="430"/>
    </row>
    <row r="14" spans="1:5">
      <c r="B14" s="27" t="s">
        <v>1093</v>
      </c>
      <c r="C14" s="28"/>
      <c r="D14" s="28" t="s">
        <v>1094</v>
      </c>
      <c r="E14" s="28"/>
    </row>
    <row r="15" spans="1:5">
      <c r="B15" s="27" t="s">
        <v>1095</v>
      </c>
      <c r="C15" s="28"/>
      <c r="D15" s="28"/>
      <c r="E15" s="28"/>
    </row>
    <row r="16" spans="1:5">
      <c r="B16" s="27" t="s">
        <v>1096</v>
      </c>
      <c r="C16" s="28"/>
      <c r="D16" s="28"/>
      <c r="E16" s="28"/>
    </row>
    <row r="17" spans="2:8">
      <c r="B17" s="29" t="s">
        <v>3264</v>
      </c>
      <c r="C17" s="26"/>
      <c r="D17" s="26"/>
      <c r="E17" s="26"/>
    </row>
    <row r="20" spans="2:8">
      <c r="B20" s="1" t="s">
        <v>101</v>
      </c>
    </row>
    <row r="22" spans="2:8">
      <c r="B22" s="6" t="s">
        <v>102</v>
      </c>
      <c r="C22" s="7" t="s">
        <v>103</v>
      </c>
      <c r="D22" s="6" t="s">
        <v>104</v>
      </c>
      <c r="E22" s="6" t="s">
        <v>105</v>
      </c>
      <c r="F22" s="8" t="s">
        <v>106</v>
      </c>
      <c r="G22" s="8" t="s">
        <v>107</v>
      </c>
      <c r="H22" s="8" t="s">
        <v>108</v>
      </c>
    </row>
    <row r="23" spans="2:8">
      <c r="B23" s="2" t="s">
        <v>109</v>
      </c>
      <c r="C23" s="14"/>
    </row>
    <row r="24" spans="2:8">
      <c r="B24" s="2" t="s">
        <v>110</v>
      </c>
      <c r="C24" s="14"/>
    </row>
    <row r="25" spans="2:8">
      <c r="B25" s="2" t="s">
        <v>111</v>
      </c>
      <c r="C25" s="14"/>
    </row>
    <row r="26" spans="2:8">
      <c r="B26" s="1" t="s">
        <v>112</v>
      </c>
      <c r="C26" s="14">
        <v>6.19</v>
      </c>
      <c r="D26" s="1" t="s">
        <v>113</v>
      </c>
      <c r="E26" s="1" t="s">
        <v>114</v>
      </c>
      <c r="F26" s="4">
        <v>195364000</v>
      </c>
      <c r="G26" s="4">
        <v>195417.73</v>
      </c>
      <c r="H26" s="4">
        <v>10.43</v>
      </c>
    </row>
    <row r="27" spans="2:8">
      <c r="B27" s="1" t="s">
        <v>1109</v>
      </c>
      <c r="C27" s="14">
        <v>6.5</v>
      </c>
      <c r="D27" s="1" t="s">
        <v>113</v>
      </c>
      <c r="E27" s="1" t="s">
        <v>1110</v>
      </c>
      <c r="F27" s="4">
        <v>10487100</v>
      </c>
      <c r="G27" s="4">
        <v>10515.12</v>
      </c>
      <c r="H27" s="4">
        <v>0.56000000000000005</v>
      </c>
    </row>
    <row r="28" spans="2:8">
      <c r="B28" s="1" t="s">
        <v>1563</v>
      </c>
      <c r="C28" s="14">
        <v>6.47</v>
      </c>
      <c r="D28" s="1" t="s">
        <v>113</v>
      </c>
      <c r="E28" s="1" t="s">
        <v>1564</v>
      </c>
      <c r="F28" s="4">
        <v>500000</v>
      </c>
      <c r="G28" s="4">
        <v>501</v>
      </c>
      <c r="H28" s="4">
        <v>0.03</v>
      </c>
    </row>
    <row r="29" spans="2:8">
      <c r="B29" s="2" t="s">
        <v>115</v>
      </c>
      <c r="C29" s="15"/>
      <c r="D29" s="2"/>
      <c r="E29" s="2"/>
      <c r="F29" s="10"/>
      <c r="G29" s="10">
        <f>SUM(G26:G28)</f>
        <v>206433.85</v>
      </c>
      <c r="H29" s="10">
        <f>SUM(H26:H28)</f>
        <v>11.02</v>
      </c>
    </row>
    <row r="30" spans="2:8">
      <c r="B30" s="2" t="s">
        <v>116</v>
      </c>
      <c r="C30" s="14"/>
    </row>
    <row r="31" spans="2:8">
      <c r="B31" s="1" t="s">
        <v>1565</v>
      </c>
      <c r="C31" s="14">
        <v>6.56</v>
      </c>
      <c r="D31" s="1" t="s">
        <v>117</v>
      </c>
      <c r="E31" s="1" t="s">
        <v>1566</v>
      </c>
      <c r="F31" s="4">
        <v>2500</v>
      </c>
      <c r="G31" s="4">
        <v>25004.35</v>
      </c>
      <c r="H31" s="4">
        <v>1.33</v>
      </c>
    </row>
    <row r="32" spans="2:8">
      <c r="B32" s="2" t="s">
        <v>118</v>
      </c>
      <c r="C32" s="15"/>
      <c r="D32" s="2"/>
      <c r="E32" s="2"/>
      <c r="F32" s="10"/>
      <c r="G32" s="10">
        <f>SUM(G30:G31)</f>
        <v>25004.35</v>
      </c>
      <c r="H32" s="10">
        <f>SUM(H30:H31)</f>
        <v>1.33</v>
      </c>
    </row>
    <row r="33" spans="2:8">
      <c r="B33" s="2" t="s">
        <v>119</v>
      </c>
      <c r="C33" s="14"/>
    </row>
    <row r="34" spans="2:8">
      <c r="B34" s="1" t="s">
        <v>1567</v>
      </c>
      <c r="C34" s="14">
        <v>6.97</v>
      </c>
      <c r="D34" s="1" t="s">
        <v>120</v>
      </c>
      <c r="E34" s="1" t="s">
        <v>1568</v>
      </c>
      <c r="F34" s="4">
        <v>22000</v>
      </c>
      <c r="G34" s="4">
        <v>108243.08</v>
      </c>
      <c r="H34" s="4">
        <v>5.77</v>
      </c>
    </row>
    <row r="35" spans="2:8">
      <c r="B35" s="1" t="s">
        <v>1569</v>
      </c>
      <c r="C35" s="14">
        <v>6.19</v>
      </c>
      <c r="D35" s="1" t="s">
        <v>113</v>
      </c>
      <c r="E35" s="1" t="s">
        <v>1570</v>
      </c>
      <c r="F35" s="4">
        <v>89500000</v>
      </c>
      <c r="G35" s="4">
        <v>88762.7</v>
      </c>
      <c r="H35" s="4">
        <v>4.74</v>
      </c>
    </row>
    <row r="36" spans="2:8">
      <c r="B36" s="1" t="s">
        <v>1571</v>
      </c>
      <c r="C36" s="14">
        <v>6.76</v>
      </c>
      <c r="D36" s="1" t="s">
        <v>120</v>
      </c>
      <c r="E36" s="1" t="s">
        <v>1572</v>
      </c>
      <c r="F36" s="4">
        <v>15000</v>
      </c>
      <c r="G36" s="4">
        <v>74162.179999999993</v>
      </c>
      <c r="H36" s="4">
        <v>3.96</v>
      </c>
    </row>
    <row r="37" spans="2:8">
      <c r="B37" s="1" t="s">
        <v>1573</v>
      </c>
      <c r="C37" s="14">
        <v>6.77</v>
      </c>
      <c r="D37" s="1" t="s">
        <v>120</v>
      </c>
      <c r="E37" s="1" t="s">
        <v>1574</v>
      </c>
      <c r="F37" s="4">
        <v>12000</v>
      </c>
      <c r="G37" s="4">
        <v>59394.12</v>
      </c>
      <c r="H37" s="4">
        <v>3.17</v>
      </c>
    </row>
    <row r="38" spans="2:8">
      <c r="B38" s="1" t="s">
        <v>1575</v>
      </c>
      <c r="C38" s="14">
        <v>6.75</v>
      </c>
      <c r="D38" s="1" t="s">
        <v>120</v>
      </c>
      <c r="E38" s="1" t="s">
        <v>1576</v>
      </c>
      <c r="F38" s="4">
        <v>12000</v>
      </c>
      <c r="G38" s="4">
        <v>59190</v>
      </c>
      <c r="H38" s="4">
        <v>3.16</v>
      </c>
    </row>
    <row r="39" spans="2:8">
      <c r="B39" s="1" t="s">
        <v>1577</v>
      </c>
      <c r="C39" s="14">
        <v>5.97</v>
      </c>
      <c r="D39" s="1" t="s">
        <v>120</v>
      </c>
      <c r="E39" s="1" t="s">
        <v>1578</v>
      </c>
      <c r="F39" s="4">
        <v>10000</v>
      </c>
      <c r="G39" s="4">
        <v>49991.8</v>
      </c>
      <c r="H39" s="4">
        <v>2.67</v>
      </c>
    </row>
    <row r="40" spans="2:8">
      <c r="B40" s="1" t="s">
        <v>1579</v>
      </c>
      <c r="C40" s="14">
        <v>6.75</v>
      </c>
      <c r="D40" s="1" t="s">
        <v>120</v>
      </c>
      <c r="E40" s="1" t="s">
        <v>1580</v>
      </c>
      <c r="F40" s="4">
        <v>10000</v>
      </c>
      <c r="G40" s="4">
        <v>49706.05</v>
      </c>
      <c r="H40" s="4">
        <v>2.65</v>
      </c>
    </row>
    <row r="41" spans="2:8">
      <c r="B41" s="1" t="s">
        <v>1581</v>
      </c>
      <c r="C41" s="14">
        <v>6.75</v>
      </c>
      <c r="D41" s="1" t="s">
        <v>120</v>
      </c>
      <c r="E41" s="1" t="s">
        <v>1582</v>
      </c>
      <c r="F41" s="4">
        <v>10000</v>
      </c>
      <c r="G41" s="4">
        <v>49705.65</v>
      </c>
      <c r="H41" s="4">
        <v>2.65</v>
      </c>
    </row>
    <row r="42" spans="2:8">
      <c r="B42" s="1" t="s">
        <v>1583</v>
      </c>
      <c r="C42" s="14">
        <v>6.04</v>
      </c>
      <c r="D42" s="1" t="s">
        <v>120</v>
      </c>
      <c r="E42" s="1" t="s">
        <v>1584</v>
      </c>
      <c r="F42" s="4">
        <v>8500</v>
      </c>
      <c r="G42" s="4">
        <v>42457.84</v>
      </c>
      <c r="H42" s="4">
        <v>2.27</v>
      </c>
    </row>
    <row r="43" spans="2:8">
      <c r="B43" s="1" t="s">
        <v>1585</v>
      </c>
      <c r="C43" s="14">
        <v>5.83</v>
      </c>
      <c r="D43" s="1" t="s">
        <v>113</v>
      </c>
      <c r="E43" s="1" t="s">
        <v>1586</v>
      </c>
      <c r="F43" s="4">
        <v>41000000</v>
      </c>
      <c r="G43" s="4">
        <v>40954.199999999997</v>
      </c>
      <c r="H43" s="4">
        <v>2.1800000000000002</v>
      </c>
    </row>
    <row r="44" spans="2:8">
      <c r="B44" s="1" t="s">
        <v>1587</v>
      </c>
      <c r="C44" s="14">
        <v>6.7</v>
      </c>
      <c r="D44" s="1" t="s">
        <v>120</v>
      </c>
      <c r="E44" s="1" t="s">
        <v>1588</v>
      </c>
      <c r="F44" s="4">
        <v>8000</v>
      </c>
      <c r="G44" s="4">
        <v>39912.080000000002</v>
      </c>
      <c r="H44" s="4">
        <v>2.13</v>
      </c>
    </row>
    <row r="45" spans="2:8">
      <c r="B45" s="1" t="s">
        <v>1589</v>
      </c>
      <c r="C45" s="14">
        <v>6.31</v>
      </c>
      <c r="D45" s="1" t="s">
        <v>113</v>
      </c>
      <c r="E45" s="1" t="s">
        <v>1590</v>
      </c>
      <c r="F45" s="4">
        <v>40000000</v>
      </c>
      <c r="G45" s="4">
        <v>39427.24</v>
      </c>
      <c r="H45" s="4">
        <v>2.1</v>
      </c>
    </row>
    <row r="46" spans="2:8">
      <c r="B46" s="1" t="s">
        <v>1591</v>
      </c>
      <c r="C46" s="14">
        <v>5.98</v>
      </c>
      <c r="D46" s="1" t="s">
        <v>113</v>
      </c>
      <c r="E46" s="1" t="s">
        <v>1592</v>
      </c>
      <c r="F46" s="4">
        <v>37500000</v>
      </c>
      <c r="G46" s="4">
        <v>37371.410000000003</v>
      </c>
      <c r="H46" s="4">
        <v>1.99</v>
      </c>
    </row>
    <row r="47" spans="2:8">
      <c r="B47" s="1" t="s">
        <v>1593</v>
      </c>
      <c r="C47" s="14">
        <v>6.3</v>
      </c>
      <c r="D47" s="1" t="s">
        <v>113</v>
      </c>
      <c r="E47" s="1" t="s">
        <v>1594</v>
      </c>
      <c r="F47" s="4">
        <v>36500000</v>
      </c>
      <c r="G47" s="4">
        <v>36064.26</v>
      </c>
      <c r="H47" s="4">
        <v>1.92</v>
      </c>
    </row>
    <row r="48" spans="2:8">
      <c r="B48" s="1" t="s">
        <v>1595</v>
      </c>
      <c r="C48" s="14">
        <v>6.94</v>
      </c>
      <c r="D48" s="1" t="s">
        <v>120</v>
      </c>
      <c r="E48" s="1" t="s">
        <v>1596</v>
      </c>
      <c r="F48" s="4">
        <v>7000</v>
      </c>
      <c r="G48" s="4">
        <v>34501.43</v>
      </c>
      <c r="H48" s="4">
        <v>1.84</v>
      </c>
    </row>
    <row r="49" spans="2:8">
      <c r="B49" s="1" t="s">
        <v>1597</v>
      </c>
      <c r="C49" s="14">
        <v>6.54</v>
      </c>
      <c r="D49" s="1" t="s">
        <v>120</v>
      </c>
      <c r="E49" s="1" t="s">
        <v>1598</v>
      </c>
      <c r="F49" s="4">
        <v>6000</v>
      </c>
      <c r="G49" s="4">
        <v>29844.93</v>
      </c>
      <c r="H49" s="4">
        <v>1.59</v>
      </c>
    </row>
    <row r="50" spans="2:8">
      <c r="B50" s="1" t="s">
        <v>1599</v>
      </c>
      <c r="C50" s="14">
        <v>6.91</v>
      </c>
      <c r="D50" s="1" t="s">
        <v>120</v>
      </c>
      <c r="E50" s="1" t="s">
        <v>1600</v>
      </c>
      <c r="F50" s="4">
        <v>6000</v>
      </c>
      <c r="G50" s="4">
        <v>29657.52</v>
      </c>
      <c r="H50" s="4">
        <v>1.58</v>
      </c>
    </row>
    <row r="51" spans="2:8">
      <c r="B51" s="1" t="s">
        <v>1158</v>
      </c>
      <c r="C51" s="14">
        <v>7.64</v>
      </c>
      <c r="D51" s="1" t="s">
        <v>120</v>
      </c>
      <c r="E51" s="1" t="s">
        <v>1159</v>
      </c>
      <c r="F51" s="4">
        <v>5500</v>
      </c>
      <c r="G51" s="4">
        <v>27153.31</v>
      </c>
      <c r="H51" s="4">
        <v>1.45</v>
      </c>
    </row>
    <row r="52" spans="2:8">
      <c r="B52" s="1" t="s">
        <v>1601</v>
      </c>
      <c r="C52" s="14">
        <v>6.35</v>
      </c>
      <c r="D52" s="1" t="s">
        <v>120</v>
      </c>
      <c r="E52" s="1" t="s">
        <v>1602</v>
      </c>
      <c r="F52" s="4">
        <v>5000</v>
      </c>
      <c r="G52" s="4">
        <v>24921.95</v>
      </c>
      <c r="H52" s="4">
        <v>1.33</v>
      </c>
    </row>
    <row r="53" spans="2:8">
      <c r="B53" s="1" t="s">
        <v>1603</v>
      </c>
      <c r="C53" s="14">
        <v>6.35</v>
      </c>
      <c r="D53" s="1" t="s">
        <v>120</v>
      </c>
      <c r="E53" s="1" t="s">
        <v>1604</v>
      </c>
      <c r="F53" s="4">
        <v>5000</v>
      </c>
      <c r="G53" s="4">
        <v>24921.95</v>
      </c>
      <c r="H53" s="4">
        <v>1.33</v>
      </c>
    </row>
    <row r="54" spans="2:8">
      <c r="B54" s="1" t="s">
        <v>1605</v>
      </c>
      <c r="C54" s="14">
        <v>6.36</v>
      </c>
      <c r="D54" s="1" t="s">
        <v>120</v>
      </c>
      <c r="E54" s="1" t="s">
        <v>1606</v>
      </c>
      <c r="F54" s="4">
        <v>5000</v>
      </c>
      <c r="G54" s="4">
        <v>24874.400000000001</v>
      </c>
      <c r="H54" s="4">
        <v>1.33</v>
      </c>
    </row>
    <row r="55" spans="2:8">
      <c r="B55" s="1" t="s">
        <v>1607</v>
      </c>
      <c r="C55" s="14">
        <v>6.9</v>
      </c>
      <c r="D55" s="1" t="s">
        <v>120</v>
      </c>
      <c r="E55" s="1" t="s">
        <v>1608</v>
      </c>
      <c r="F55" s="4">
        <v>5000</v>
      </c>
      <c r="G55" s="4">
        <v>24849.8</v>
      </c>
      <c r="H55" s="4">
        <v>1.33</v>
      </c>
    </row>
    <row r="56" spans="2:8">
      <c r="B56" s="1" t="s">
        <v>1180</v>
      </c>
      <c r="C56" s="14">
        <v>6.76</v>
      </c>
      <c r="D56" s="1" t="s">
        <v>120</v>
      </c>
      <c r="E56" s="1" t="s">
        <v>1181</v>
      </c>
      <c r="F56" s="4">
        <v>5000</v>
      </c>
      <c r="G56" s="4">
        <v>24788.98</v>
      </c>
      <c r="H56" s="4">
        <v>1.32</v>
      </c>
    </row>
    <row r="57" spans="2:8">
      <c r="B57" s="1" t="s">
        <v>1609</v>
      </c>
      <c r="C57" s="14">
        <v>7.09</v>
      </c>
      <c r="D57" s="1" t="s">
        <v>120</v>
      </c>
      <c r="E57" s="1" t="s">
        <v>1610</v>
      </c>
      <c r="F57" s="4">
        <v>5000</v>
      </c>
      <c r="G57" s="4">
        <v>24759.53</v>
      </c>
      <c r="H57" s="4">
        <v>1.32</v>
      </c>
    </row>
    <row r="58" spans="2:8">
      <c r="B58" s="1" t="s">
        <v>1611</v>
      </c>
      <c r="C58" s="14">
        <v>6.84</v>
      </c>
      <c r="D58" s="1" t="s">
        <v>120</v>
      </c>
      <c r="E58" s="1" t="s">
        <v>1612</v>
      </c>
      <c r="F58" s="4">
        <v>5000</v>
      </c>
      <c r="G58" s="4">
        <v>24735.78</v>
      </c>
      <c r="H58" s="4">
        <v>1.32</v>
      </c>
    </row>
    <row r="59" spans="2:8">
      <c r="B59" s="1" t="s">
        <v>1613</v>
      </c>
      <c r="C59" s="14">
        <v>6.75</v>
      </c>
      <c r="D59" s="1" t="s">
        <v>120</v>
      </c>
      <c r="E59" s="1" t="s">
        <v>1614</v>
      </c>
      <c r="F59" s="4">
        <v>4000</v>
      </c>
      <c r="G59" s="4">
        <v>19919</v>
      </c>
      <c r="H59" s="4">
        <v>1.06</v>
      </c>
    </row>
    <row r="60" spans="2:8">
      <c r="B60" s="1" t="s">
        <v>1615</v>
      </c>
      <c r="C60" s="14">
        <v>6.67</v>
      </c>
      <c r="D60" s="1" t="s">
        <v>1136</v>
      </c>
      <c r="E60" s="1" t="s">
        <v>1616</v>
      </c>
      <c r="F60" s="4">
        <v>4000</v>
      </c>
      <c r="G60" s="4">
        <v>19901.88</v>
      </c>
      <c r="H60" s="4">
        <v>1.06</v>
      </c>
    </row>
    <row r="61" spans="2:8">
      <c r="B61" s="1" t="s">
        <v>1617</v>
      </c>
      <c r="C61" s="14">
        <v>7.76</v>
      </c>
      <c r="D61" s="1" t="s">
        <v>120</v>
      </c>
      <c r="E61" s="1" t="s">
        <v>1618</v>
      </c>
      <c r="F61" s="4">
        <v>4000</v>
      </c>
      <c r="G61" s="4">
        <v>19848.099999999999</v>
      </c>
      <c r="H61" s="4">
        <v>1.06</v>
      </c>
    </row>
    <row r="62" spans="2:8">
      <c r="B62" s="1" t="s">
        <v>1619</v>
      </c>
      <c r="C62" s="14">
        <v>7.07</v>
      </c>
      <c r="D62" s="1" t="s">
        <v>1136</v>
      </c>
      <c r="E62" s="1" t="s">
        <v>1620</v>
      </c>
      <c r="F62" s="4">
        <v>4000</v>
      </c>
      <c r="G62" s="4">
        <v>19766.439999999999</v>
      </c>
      <c r="H62" s="4">
        <v>1.05</v>
      </c>
    </row>
    <row r="63" spans="2:8">
      <c r="B63" s="1" t="s">
        <v>1621</v>
      </c>
      <c r="C63" s="14">
        <v>6.75</v>
      </c>
      <c r="D63" s="1" t="s">
        <v>120</v>
      </c>
      <c r="E63" s="1" t="s">
        <v>1622</v>
      </c>
      <c r="F63" s="4">
        <v>4000</v>
      </c>
      <c r="G63" s="4">
        <v>19726.400000000001</v>
      </c>
      <c r="H63" s="4">
        <v>1.05</v>
      </c>
    </row>
    <row r="64" spans="2:8">
      <c r="B64" s="1" t="s">
        <v>1623</v>
      </c>
      <c r="C64" s="14">
        <v>6.37</v>
      </c>
      <c r="D64" s="1" t="s">
        <v>113</v>
      </c>
      <c r="E64" s="1" t="s">
        <v>1624</v>
      </c>
      <c r="F64" s="4">
        <v>20000000</v>
      </c>
      <c r="G64" s="4">
        <v>19687.16</v>
      </c>
      <c r="H64" s="4">
        <v>1.05</v>
      </c>
    </row>
    <row r="65" spans="2:8">
      <c r="B65" s="1" t="s">
        <v>1625</v>
      </c>
      <c r="C65" s="14">
        <v>6.53</v>
      </c>
      <c r="D65" s="1" t="s">
        <v>120</v>
      </c>
      <c r="E65" s="1" t="s">
        <v>1626</v>
      </c>
      <c r="F65" s="4">
        <v>3500</v>
      </c>
      <c r="G65" s="4">
        <v>17440.73</v>
      </c>
      <c r="H65" s="4">
        <v>0.93</v>
      </c>
    </row>
    <row r="66" spans="2:8">
      <c r="B66" s="1" t="s">
        <v>1627</v>
      </c>
      <c r="C66" s="14">
        <v>6.53</v>
      </c>
      <c r="D66" s="1" t="s">
        <v>120</v>
      </c>
      <c r="E66" s="1" t="s">
        <v>1628</v>
      </c>
      <c r="F66" s="4">
        <v>3500</v>
      </c>
      <c r="G66" s="4">
        <v>17440.73</v>
      </c>
      <c r="H66" s="4">
        <v>0.93</v>
      </c>
    </row>
    <row r="67" spans="2:8">
      <c r="B67" s="1" t="s">
        <v>1629</v>
      </c>
      <c r="C67" s="14">
        <v>6.53</v>
      </c>
      <c r="D67" s="1" t="s">
        <v>120</v>
      </c>
      <c r="E67" s="1" t="s">
        <v>1630</v>
      </c>
      <c r="F67" s="4">
        <v>3500</v>
      </c>
      <c r="G67" s="4">
        <v>17437.61</v>
      </c>
      <c r="H67" s="4">
        <v>0.93</v>
      </c>
    </row>
    <row r="68" spans="2:8">
      <c r="B68" s="1" t="s">
        <v>1631</v>
      </c>
      <c r="C68" s="14">
        <v>6.28</v>
      </c>
      <c r="D68" s="1" t="s">
        <v>120</v>
      </c>
      <c r="E68" s="1" t="s">
        <v>1632</v>
      </c>
      <c r="F68" s="4">
        <v>3300</v>
      </c>
      <c r="G68" s="4">
        <v>16457.53</v>
      </c>
      <c r="H68" s="4">
        <v>0.88</v>
      </c>
    </row>
    <row r="69" spans="2:8">
      <c r="B69" s="1" t="s">
        <v>1467</v>
      </c>
      <c r="C69" s="14">
        <v>6.17</v>
      </c>
      <c r="D69" s="1" t="s">
        <v>120</v>
      </c>
      <c r="E69" s="1" t="s">
        <v>1468</v>
      </c>
      <c r="F69" s="4">
        <v>3000</v>
      </c>
      <c r="G69" s="4">
        <v>14979.75</v>
      </c>
      <c r="H69" s="4">
        <v>0.8</v>
      </c>
    </row>
    <row r="70" spans="2:8">
      <c r="B70" s="1" t="s">
        <v>1633</v>
      </c>
      <c r="C70" s="14">
        <v>6.61</v>
      </c>
      <c r="D70" s="1" t="s">
        <v>120</v>
      </c>
      <c r="E70" s="1" t="s">
        <v>1634</v>
      </c>
      <c r="F70" s="4">
        <v>3000</v>
      </c>
      <c r="G70" s="4">
        <v>14970.21</v>
      </c>
      <c r="H70" s="4">
        <v>0.8</v>
      </c>
    </row>
    <row r="71" spans="2:8">
      <c r="B71" s="1" t="s">
        <v>1635</v>
      </c>
      <c r="C71" s="14">
        <v>7.15</v>
      </c>
      <c r="D71" s="1" t="s">
        <v>120</v>
      </c>
      <c r="E71" s="1" t="s">
        <v>1636</v>
      </c>
      <c r="F71" s="4">
        <v>3000</v>
      </c>
      <c r="G71" s="4">
        <v>14944.38</v>
      </c>
      <c r="H71" s="4">
        <v>0.8</v>
      </c>
    </row>
    <row r="72" spans="2:8">
      <c r="B72" s="1" t="s">
        <v>1637</v>
      </c>
      <c r="C72" s="14">
        <v>8.24</v>
      </c>
      <c r="D72" s="1" t="s">
        <v>120</v>
      </c>
      <c r="E72" s="1" t="s">
        <v>1638</v>
      </c>
      <c r="F72" s="4">
        <v>3000</v>
      </c>
      <c r="G72" s="4">
        <v>14929.23</v>
      </c>
      <c r="H72" s="4">
        <v>0.8</v>
      </c>
    </row>
    <row r="73" spans="2:8">
      <c r="B73" s="1" t="s">
        <v>1639</v>
      </c>
      <c r="C73" s="14">
        <v>6.46</v>
      </c>
      <c r="D73" s="1" t="s">
        <v>120</v>
      </c>
      <c r="E73" s="1" t="s">
        <v>1640</v>
      </c>
      <c r="F73" s="4">
        <v>3000</v>
      </c>
      <c r="G73" s="4">
        <v>14926.04</v>
      </c>
      <c r="H73" s="4">
        <v>0.8</v>
      </c>
    </row>
    <row r="74" spans="2:8">
      <c r="B74" s="1" t="s">
        <v>1641</v>
      </c>
      <c r="C74" s="14">
        <v>6.31</v>
      </c>
      <c r="D74" s="1" t="s">
        <v>113</v>
      </c>
      <c r="E74" s="1" t="s">
        <v>1642</v>
      </c>
      <c r="F74" s="4">
        <v>13000000</v>
      </c>
      <c r="G74" s="4">
        <v>12829.17</v>
      </c>
      <c r="H74" s="4">
        <v>0.68</v>
      </c>
    </row>
    <row r="75" spans="2:8">
      <c r="B75" s="1" t="s">
        <v>1643</v>
      </c>
      <c r="C75" s="14">
        <v>5.9</v>
      </c>
      <c r="D75" s="1" t="s">
        <v>120</v>
      </c>
      <c r="E75" s="1" t="s">
        <v>1644</v>
      </c>
      <c r="F75" s="4">
        <v>2500</v>
      </c>
      <c r="G75" s="4">
        <v>12497.98</v>
      </c>
      <c r="H75" s="4">
        <v>0.67</v>
      </c>
    </row>
    <row r="76" spans="2:8">
      <c r="B76" s="1" t="s">
        <v>1645</v>
      </c>
      <c r="C76" s="14">
        <v>6.22</v>
      </c>
      <c r="D76" s="1" t="s">
        <v>121</v>
      </c>
      <c r="E76" s="1" t="s">
        <v>122</v>
      </c>
      <c r="F76" s="4">
        <v>2500</v>
      </c>
      <c r="G76" s="4">
        <v>12474.49</v>
      </c>
      <c r="H76" s="4">
        <v>0.67</v>
      </c>
    </row>
    <row r="77" spans="2:8">
      <c r="B77" s="1" t="s">
        <v>1646</v>
      </c>
      <c r="C77" s="14">
        <v>7.5</v>
      </c>
      <c r="D77" s="1" t="s">
        <v>120</v>
      </c>
      <c r="E77" s="1" t="s">
        <v>1647</v>
      </c>
      <c r="F77" s="4">
        <v>2500</v>
      </c>
      <c r="G77" s="4">
        <v>12431.08</v>
      </c>
      <c r="H77" s="4">
        <v>0.66</v>
      </c>
    </row>
    <row r="78" spans="2:8">
      <c r="B78" s="1" t="s">
        <v>1648</v>
      </c>
      <c r="C78" s="14">
        <v>7.85</v>
      </c>
      <c r="D78" s="1" t="s">
        <v>120</v>
      </c>
      <c r="E78" s="1" t="s">
        <v>1649</v>
      </c>
      <c r="F78" s="4">
        <v>2500</v>
      </c>
      <c r="G78" s="4">
        <v>12338.24</v>
      </c>
      <c r="H78" s="4">
        <v>0.66</v>
      </c>
    </row>
    <row r="79" spans="2:8">
      <c r="B79" s="1" t="s">
        <v>1650</v>
      </c>
      <c r="C79" s="14">
        <v>7.26</v>
      </c>
      <c r="D79" s="1" t="s">
        <v>120</v>
      </c>
      <c r="E79" s="1" t="s">
        <v>1651</v>
      </c>
      <c r="F79" s="4">
        <v>2200</v>
      </c>
      <c r="G79" s="4">
        <v>10958.59</v>
      </c>
      <c r="H79" s="4">
        <v>0.57999999999999996</v>
      </c>
    </row>
    <row r="80" spans="2:8">
      <c r="B80" s="1" t="s">
        <v>1652</v>
      </c>
      <c r="C80" s="14">
        <v>6.23</v>
      </c>
      <c r="D80" s="1" t="s">
        <v>113</v>
      </c>
      <c r="E80" s="1" t="s">
        <v>1653</v>
      </c>
      <c r="F80" s="4">
        <v>11000000</v>
      </c>
      <c r="G80" s="4">
        <v>10894.09</v>
      </c>
      <c r="H80" s="4">
        <v>0.57999999999999996</v>
      </c>
    </row>
    <row r="81" spans="2:8">
      <c r="B81" s="1" t="s">
        <v>1654</v>
      </c>
      <c r="C81" s="14">
        <v>6.52</v>
      </c>
      <c r="D81" s="1" t="s">
        <v>1136</v>
      </c>
      <c r="E81" s="1" t="s">
        <v>1655</v>
      </c>
      <c r="F81" s="4">
        <v>2000</v>
      </c>
      <c r="G81" s="4">
        <v>9992.8700000000008</v>
      </c>
      <c r="H81" s="4">
        <v>0.53</v>
      </c>
    </row>
    <row r="82" spans="2:8">
      <c r="B82" s="1" t="s">
        <v>1656</v>
      </c>
      <c r="C82" s="14">
        <v>6.59</v>
      </c>
      <c r="D82" s="1" t="s">
        <v>1136</v>
      </c>
      <c r="E82" s="1" t="s">
        <v>1657</v>
      </c>
      <c r="F82" s="4">
        <v>2000</v>
      </c>
      <c r="G82" s="4">
        <v>9976.6</v>
      </c>
      <c r="H82" s="4">
        <v>0.53</v>
      </c>
    </row>
    <row r="83" spans="2:8">
      <c r="B83" s="1" t="s">
        <v>1658</v>
      </c>
      <c r="C83" s="14">
        <v>6.32</v>
      </c>
      <c r="D83" s="1" t="s">
        <v>120</v>
      </c>
      <c r="E83" s="1" t="s">
        <v>1659</v>
      </c>
      <c r="F83" s="4">
        <v>2000</v>
      </c>
      <c r="G83" s="4">
        <v>9968.93</v>
      </c>
      <c r="H83" s="4">
        <v>0.53</v>
      </c>
    </row>
    <row r="84" spans="2:8">
      <c r="B84" s="1" t="s">
        <v>1660</v>
      </c>
      <c r="C84" s="14">
        <v>7.17</v>
      </c>
      <c r="D84" s="1" t="s">
        <v>120</v>
      </c>
      <c r="E84" s="1" t="s">
        <v>1661</v>
      </c>
      <c r="F84" s="4">
        <v>2000</v>
      </c>
      <c r="G84" s="4">
        <v>9962.82</v>
      </c>
      <c r="H84" s="4">
        <v>0.53</v>
      </c>
    </row>
    <row r="85" spans="2:8">
      <c r="B85" s="1" t="s">
        <v>1662</v>
      </c>
      <c r="C85" s="14">
        <v>6.75</v>
      </c>
      <c r="D85" s="1" t="s">
        <v>120</v>
      </c>
      <c r="E85" s="1" t="s">
        <v>1663</v>
      </c>
      <c r="F85" s="4">
        <v>2000</v>
      </c>
      <c r="G85" s="4">
        <v>9954</v>
      </c>
      <c r="H85" s="4">
        <v>0.53</v>
      </c>
    </row>
    <row r="86" spans="2:8">
      <c r="B86" s="1" t="s">
        <v>1664</v>
      </c>
      <c r="C86" s="14">
        <v>7.67</v>
      </c>
      <c r="D86" s="1" t="s">
        <v>120</v>
      </c>
      <c r="E86" s="1" t="s">
        <v>1665</v>
      </c>
      <c r="F86" s="4">
        <v>2000</v>
      </c>
      <c r="G86" s="4">
        <v>9941.51</v>
      </c>
      <c r="H86" s="4">
        <v>0.53</v>
      </c>
    </row>
    <row r="87" spans="2:8">
      <c r="B87" s="1" t="s">
        <v>1666</v>
      </c>
      <c r="C87" s="14">
        <v>6.72</v>
      </c>
      <c r="D87" s="1" t="s">
        <v>120</v>
      </c>
      <c r="E87" s="1" t="s">
        <v>1667</v>
      </c>
      <c r="F87" s="4">
        <v>2000</v>
      </c>
      <c r="G87" s="4">
        <v>9925.08</v>
      </c>
      <c r="H87" s="4">
        <v>0.53</v>
      </c>
    </row>
    <row r="88" spans="2:8">
      <c r="B88" s="1" t="s">
        <v>1485</v>
      </c>
      <c r="C88" s="14">
        <v>6.74</v>
      </c>
      <c r="D88" s="1" t="s">
        <v>1136</v>
      </c>
      <c r="E88" s="1" t="s">
        <v>1486</v>
      </c>
      <c r="F88" s="4">
        <v>2000</v>
      </c>
      <c r="G88" s="4">
        <v>9915.7099999999991</v>
      </c>
      <c r="H88" s="4">
        <v>0.53</v>
      </c>
    </row>
    <row r="89" spans="2:8">
      <c r="B89" s="1" t="s">
        <v>1668</v>
      </c>
      <c r="C89" s="14">
        <v>6.75</v>
      </c>
      <c r="D89" s="1" t="s">
        <v>121</v>
      </c>
      <c r="E89" s="1" t="s">
        <v>1669</v>
      </c>
      <c r="F89" s="4">
        <v>2000</v>
      </c>
      <c r="G89" s="4">
        <v>9915.65</v>
      </c>
      <c r="H89" s="4">
        <v>0.53</v>
      </c>
    </row>
    <row r="90" spans="2:8">
      <c r="B90" s="1" t="s">
        <v>1670</v>
      </c>
      <c r="C90" s="14">
        <v>7.24</v>
      </c>
      <c r="D90" s="1" t="s">
        <v>120</v>
      </c>
      <c r="E90" s="1" t="s">
        <v>1671</v>
      </c>
      <c r="F90" s="4">
        <v>2000</v>
      </c>
      <c r="G90" s="4">
        <v>9915.3700000000008</v>
      </c>
      <c r="H90" s="4">
        <v>0.53</v>
      </c>
    </row>
    <row r="91" spans="2:8">
      <c r="B91" s="1" t="s">
        <v>1672</v>
      </c>
      <c r="C91" s="14">
        <v>6.84</v>
      </c>
      <c r="D91" s="1" t="s">
        <v>120</v>
      </c>
      <c r="E91" s="1" t="s">
        <v>1673</v>
      </c>
      <c r="F91" s="4">
        <v>2000</v>
      </c>
      <c r="G91" s="4">
        <v>9897.98</v>
      </c>
      <c r="H91" s="4">
        <v>0.53</v>
      </c>
    </row>
    <row r="92" spans="2:8">
      <c r="B92" s="1" t="s">
        <v>1674</v>
      </c>
      <c r="C92" s="14">
        <v>6.83</v>
      </c>
      <c r="D92" s="1" t="s">
        <v>120</v>
      </c>
      <c r="E92" s="1" t="s">
        <v>1675</v>
      </c>
      <c r="F92" s="4">
        <v>2000</v>
      </c>
      <c r="G92" s="4">
        <v>9894.41</v>
      </c>
      <c r="H92" s="4">
        <v>0.53</v>
      </c>
    </row>
    <row r="93" spans="2:8">
      <c r="B93" s="1" t="s">
        <v>1676</v>
      </c>
      <c r="C93" s="14">
        <v>7.11</v>
      </c>
      <c r="D93" s="1" t="s">
        <v>120</v>
      </c>
      <c r="E93" s="1" t="s">
        <v>1677</v>
      </c>
      <c r="F93" s="4">
        <v>2000</v>
      </c>
      <c r="G93" s="4">
        <v>9884.5499999999993</v>
      </c>
      <c r="H93" s="4">
        <v>0.53</v>
      </c>
    </row>
    <row r="94" spans="2:8">
      <c r="B94" s="1" t="s">
        <v>1678</v>
      </c>
      <c r="C94" s="14">
        <v>7.13</v>
      </c>
      <c r="D94" s="1" t="s">
        <v>1136</v>
      </c>
      <c r="E94" s="1" t="s">
        <v>1679</v>
      </c>
      <c r="F94" s="4">
        <v>2000</v>
      </c>
      <c r="G94" s="4">
        <v>9870.82</v>
      </c>
      <c r="H94" s="4">
        <v>0.53</v>
      </c>
    </row>
    <row r="95" spans="2:8">
      <c r="B95" s="1" t="s">
        <v>1680</v>
      </c>
      <c r="C95" s="14">
        <v>7.86</v>
      </c>
      <c r="D95" s="1" t="s">
        <v>120</v>
      </c>
      <c r="E95" s="1" t="s">
        <v>1681</v>
      </c>
      <c r="F95" s="4">
        <v>2000</v>
      </c>
      <c r="G95" s="4">
        <v>9870.35</v>
      </c>
      <c r="H95" s="4">
        <v>0.53</v>
      </c>
    </row>
    <row r="96" spans="2:8">
      <c r="B96" s="1" t="s">
        <v>1682</v>
      </c>
      <c r="C96" s="14">
        <v>6.94</v>
      </c>
      <c r="D96" s="1" t="s">
        <v>120</v>
      </c>
      <c r="E96" s="1" t="s">
        <v>1683</v>
      </c>
      <c r="F96" s="4">
        <v>2000</v>
      </c>
      <c r="G96" s="4">
        <v>9866.7999999999993</v>
      </c>
      <c r="H96" s="4">
        <v>0.53</v>
      </c>
    </row>
    <row r="97" spans="2:8">
      <c r="B97" s="1" t="s">
        <v>1138</v>
      </c>
      <c r="C97" s="14">
        <v>6.88</v>
      </c>
      <c r="D97" s="1" t="s">
        <v>120</v>
      </c>
      <c r="E97" s="1" t="s">
        <v>1139</v>
      </c>
      <c r="F97" s="4">
        <v>1500</v>
      </c>
      <c r="G97" s="4">
        <v>7414.75</v>
      </c>
      <c r="H97" s="4">
        <v>0.4</v>
      </c>
    </row>
    <row r="98" spans="2:8">
      <c r="B98" s="1" t="s">
        <v>1684</v>
      </c>
      <c r="C98" s="14">
        <v>7.27</v>
      </c>
      <c r="D98" s="1" t="s">
        <v>120</v>
      </c>
      <c r="E98" s="1" t="s">
        <v>1685</v>
      </c>
      <c r="F98" s="4">
        <v>1300</v>
      </c>
      <c r="G98" s="4">
        <v>6467.82</v>
      </c>
      <c r="H98" s="4">
        <v>0.35</v>
      </c>
    </row>
    <row r="99" spans="2:8">
      <c r="B99" s="1" t="s">
        <v>1686</v>
      </c>
      <c r="C99" s="14">
        <v>6.21</v>
      </c>
      <c r="D99" s="1" t="s">
        <v>117</v>
      </c>
      <c r="E99" s="1" t="s">
        <v>1687</v>
      </c>
      <c r="F99" s="4">
        <v>1000</v>
      </c>
      <c r="G99" s="4">
        <v>4988.96</v>
      </c>
      <c r="H99" s="4">
        <v>0.27</v>
      </c>
    </row>
    <row r="100" spans="2:8">
      <c r="B100" s="1" t="s">
        <v>1688</v>
      </c>
      <c r="C100" s="14">
        <v>5.98</v>
      </c>
      <c r="D100" s="1" t="s">
        <v>113</v>
      </c>
      <c r="E100" s="1" t="s">
        <v>1689</v>
      </c>
      <c r="F100" s="4">
        <v>5000000</v>
      </c>
      <c r="G100" s="4">
        <v>4982.8599999999997</v>
      </c>
      <c r="H100" s="4">
        <v>0.27</v>
      </c>
    </row>
    <row r="101" spans="2:8">
      <c r="B101" s="1" t="s">
        <v>1690</v>
      </c>
      <c r="C101" s="14">
        <v>7.19</v>
      </c>
      <c r="D101" s="1" t="s">
        <v>120</v>
      </c>
      <c r="E101" s="1" t="s">
        <v>1691</v>
      </c>
      <c r="F101" s="4">
        <v>1000</v>
      </c>
      <c r="G101" s="4">
        <v>4979.3999999999996</v>
      </c>
      <c r="H101" s="4">
        <v>0.27</v>
      </c>
    </row>
    <row r="102" spans="2:8">
      <c r="B102" s="1" t="s">
        <v>1692</v>
      </c>
      <c r="C102" s="14">
        <v>7.25</v>
      </c>
      <c r="D102" s="1" t="s">
        <v>120</v>
      </c>
      <c r="E102" s="1" t="s">
        <v>1693</v>
      </c>
      <c r="F102" s="4">
        <v>1000</v>
      </c>
      <c r="G102" s="4">
        <v>4975.3100000000004</v>
      </c>
      <c r="H102" s="4">
        <v>0.27</v>
      </c>
    </row>
    <row r="103" spans="2:8">
      <c r="B103" s="1" t="s">
        <v>1694</v>
      </c>
      <c r="C103" s="14">
        <v>7.67</v>
      </c>
      <c r="D103" s="1" t="s">
        <v>120</v>
      </c>
      <c r="E103" s="1" t="s">
        <v>1695</v>
      </c>
      <c r="F103" s="4">
        <v>1000</v>
      </c>
      <c r="G103" s="4">
        <v>4970.76</v>
      </c>
      <c r="H103" s="4">
        <v>0.27</v>
      </c>
    </row>
    <row r="104" spans="2:8">
      <c r="B104" s="1" t="s">
        <v>1696</v>
      </c>
      <c r="C104" s="14">
        <v>6.7</v>
      </c>
      <c r="D104" s="1" t="s">
        <v>123</v>
      </c>
      <c r="E104" s="1" t="s">
        <v>1697</v>
      </c>
      <c r="F104" s="4">
        <v>1000</v>
      </c>
      <c r="G104" s="4">
        <v>4961.75</v>
      </c>
      <c r="H104" s="4">
        <v>0.26</v>
      </c>
    </row>
    <row r="105" spans="2:8">
      <c r="B105" s="1" t="s">
        <v>1698</v>
      </c>
      <c r="C105" s="14">
        <v>6.17</v>
      </c>
      <c r="D105" s="1" t="s">
        <v>113</v>
      </c>
      <c r="E105" s="1" t="s">
        <v>1699</v>
      </c>
      <c r="F105" s="4">
        <v>4000000</v>
      </c>
      <c r="G105" s="4">
        <v>3976.47</v>
      </c>
      <c r="H105" s="4">
        <v>0.21</v>
      </c>
    </row>
    <row r="106" spans="2:8">
      <c r="B106" s="1" t="s">
        <v>1700</v>
      </c>
      <c r="C106" s="14">
        <v>6.79</v>
      </c>
      <c r="D106" s="1" t="s">
        <v>120</v>
      </c>
      <c r="E106" s="1" t="s">
        <v>1701</v>
      </c>
      <c r="F106" s="4">
        <v>500</v>
      </c>
      <c r="G106" s="4">
        <v>2467.41</v>
      </c>
      <c r="H106" s="4">
        <v>0.13</v>
      </c>
    </row>
    <row r="107" spans="2:8">
      <c r="B107" s="2" t="s">
        <v>124</v>
      </c>
      <c r="C107" s="15"/>
      <c r="D107" s="2"/>
      <c r="E107" s="2"/>
      <c r="F107" s="10"/>
      <c r="G107" s="10">
        <f>SUM(G34:G106)</f>
        <v>1626089.9600000002</v>
      </c>
      <c r="H107" s="10">
        <f>SUM(H34:H106)</f>
        <v>86.78</v>
      </c>
    </row>
    <row r="108" spans="2:8">
      <c r="B108" s="2" t="s">
        <v>1231</v>
      </c>
      <c r="C108" s="9"/>
      <c r="D108" s="2"/>
      <c r="E108" s="2"/>
      <c r="F108" s="10"/>
      <c r="G108" s="10">
        <v>29200</v>
      </c>
      <c r="H108" s="10">
        <v>1.56</v>
      </c>
    </row>
    <row r="109" spans="2:8">
      <c r="B109" s="2" t="s">
        <v>1232</v>
      </c>
      <c r="C109" s="9"/>
      <c r="D109" s="2"/>
      <c r="E109" s="2"/>
      <c r="F109" s="10"/>
      <c r="G109" s="10">
        <v>484.19</v>
      </c>
      <c r="H109" s="10">
        <v>0.03</v>
      </c>
    </row>
    <row r="110" spans="2:8">
      <c r="B110" s="2" t="s">
        <v>125</v>
      </c>
      <c r="C110" s="9"/>
      <c r="D110" s="10"/>
      <c r="E110" s="10"/>
      <c r="F110" s="10"/>
      <c r="G110" s="10">
        <f>+G29+G32+G107+G108+G109</f>
        <v>1887212.35</v>
      </c>
      <c r="H110" s="10">
        <f>+H29+H32+H107+H108+H109</f>
        <v>100.72</v>
      </c>
    </row>
    <row r="111" spans="2:8">
      <c r="B111" s="2" t="s">
        <v>126</v>
      </c>
      <c r="C111" s="9"/>
      <c r="D111" s="10"/>
      <c r="E111" s="10"/>
      <c r="F111" s="10"/>
      <c r="G111" s="10">
        <f>+G112-G110</f>
        <v>-12719.014282410033</v>
      </c>
      <c r="H111" s="10">
        <f>+H112-H110</f>
        <v>-0.71999999999999886</v>
      </c>
    </row>
    <row r="112" spans="2:8">
      <c r="B112" s="2" t="s">
        <v>127</v>
      </c>
      <c r="C112" s="9"/>
      <c r="D112" s="10"/>
      <c r="E112" s="10"/>
      <c r="F112" s="10"/>
      <c r="G112" s="10">
        <v>1874493.3357175901</v>
      </c>
      <c r="H112" s="10">
        <v>100</v>
      </c>
    </row>
    <row r="113" spans="2:3">
      <c r="B113" s="1" t="s">
        <v>128</v>
      </c>
    </row>
    <row r="114" spans="2:3">
      <c r="B114" s="1" t="s">
        <v>129</v>
      </c>
    </row>
    <row r="115" spans="2:3">
      <c r="B115" s="2" t="s">
        <v>130</v>
      </c>
      <c r="C115" s="13">
        <v>44895</v>
      </c>
    </row>
    <row r="116" spans="2:3" ht="25.5">
      <c r="B116" s="11" t="s">
        <v>131</v>
      </c>
      <c r="C116" s="5" t="s">
        <v>132</v>
      </c>
    </row>
    <row r="117" spans="2:3">
      <c r="B117" s="2"/>
    </row>
    <row r="118" spans="2:3">
      <c r="B118" s="2" t="s">
        <v>1026</v>
      </c>
      <c r="C118" s="5" t="s">
        <v>132</v>
      </c>
    </row>
    <row r="119" spans="2:3">
      <c r="B119" s="2" t="s">
        <v>1025</v>
      </c>
      <c r="C119" s="5" t="s">
        <v>132</v>
      </c>
    </row>
    <row r="120" spans="2:3">
      <c r="B120" s="2" t="s">
        <v>1702</v>
      </c>
      <c r="C120" s="9"/>
    </row>
    <row r="121" spans="2:3">
      <c r="B121" s="2" t="s">
        <v>1703</v>
      </c>
      <c r="C121" s="9"/>
    </row>
    <row r="122" spans="2:3">
      <c r="B122" s="2" t="s">
        <v>1704</v>
      </c>
      <c r="C122" s="9"/>
    </row>
    <row r="123" spans="2:3">
      <c r="B123" s="2" t="s">
        <v>1705</v>
      </c>
      <c r="C123" s="9"/>
    </row>
    <row r="124" spans="2:3">
      <c r="B124" s="2" t="s">
        <v>1706</v>
      </c>
      <c r="C124" s="9"/>
    </row>
    <row r="125" spans="2:3">
      <c r="B125" s="2" t="s">
        <v>1707</v>
      </c>
      <c r="C125" s="9"/>
    </row>
    <row r="126" spans="2:3">
      <c r="B126" s="2" t="s">
        <v>1708</v>
      </c>
      <c r="C126" s="9"/>
    </row>
    <row r="127" spans="2:3">
      <c r="B127" s="2" t="s">
        <v>1709</v>
      </c>
      <c r="C127" s="9"/>
    </row>
    <row r="128" spans="2:3">
      <c r="B128" s="2" t="s">
        <v>133</v>
      </c>
      <c r="C128" s="9"/>
    </row>
    <row r="129" spans="2:6">
      <c r="B129" s="12" t="s">
        <v>1710</v>
      </c>
    </row>
    <row r="131" spans="2:6" ht="15">
      <c r="B131" s="30" t="s">
        <v>1244</v>
      </c>
      <c r="C131" s="31"/>
      <c r="D131" s="32"/>
    </row>
    <row r="132" spans="2:6" ht="30">
      <c r="B132" s="33" t="s">
        <v>1245</v>
      </c>
      <c r="C132" s="34" t="s">
        <v>1246</v>
      </c>
      <c r="D132" s="33" t="s">
        <v>1247</v>
      </c>
    </row>
    <row r="133" spans="2:6" ht="15">
      <c r="B133" s="35" t="s">
        <v>1248</v>
      </c>
      <c r="C133" s="36">
        <v>222.51</v>
      </c>
      <c r="D133" s="37">
        <v>3.68</v>
      </c>
      <c r="F133" s="38"/>
    </row>
    <row r="134" spans="2:6">
      <c r="B134" s="2"/>
      <c r="C134" s="9"/>
    </row>
    <row r="135" spans="2:6">
      <c r="B135" s="2"/>
    </row>
  </sheetData>
  <mergeCells count="7">
    <mergeCell ref="B1:E1"/>
    <mergeCell ref="C3:C7"/>
    <mergeCell ref="D3:D7"/>
    <mergeCell ref="B11:E11"/>
    <mergeCell ref="C12:C13"/>
    <mergeCell ref="D12:D13"/>
    <mergeCell ref="E12:E13"/>
  </mergeCells>
  <hyperlinks>
    <hyperlink ref="A1" location="Index!A1" display="Index" xr:uid="{85DCF3C6-95EB-4606-8439-AE00EF55B058}"/>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9696D-297F-4F3C-B730-E14063D4F971}">
  <dimension ref="A1:H97"/>
  <sheetViews>
    <sheetView workbookViewId="0">
      <selection activeCell="B1" sqref="B1:E1"/>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570312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4.570312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4.570312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4.570312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4.570312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4.570312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4.570312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4.570312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4.570312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4.570312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4.570312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4.570312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4.570312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4.570312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4.570312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4.570312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4.570312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4.570312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4.570312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4.570312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4.570312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4.570312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4.570312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4.570312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4.570312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4.570312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4.570312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4.570312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4.570312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4.570312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4.570312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4.570312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4.570312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4.570312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4.570312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4.570312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4.570312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4.570312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4.570312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4.570312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4.570312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4.570312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4.570312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4.570312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4.570312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4.570312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4.570312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4.570312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4.570312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4.570312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4.570312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4.570312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4.570312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4.570312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4.570312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4.570312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4.570312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4.570312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4.570312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4.570312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4.570312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4.570312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4.570312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4.5703125" style="1" bestFit="1" customWidth="1"/>
    <col min="16134" max="16134" width="11.5703125" style="1" bestFit="1" customWidth="1"/>
    <col min="16135" max="16135" width="18.140625" style="1" bestFit="1" customWidth="1"/>
    <col min="16136" max="16384" width="9.140625" style="1"/>
  </cols>
  <sheetData>
    <row r="1" spans="1:5">
      <c r="A1" s="3" t="s">
        <v>0</v>
      </c>
      <c r="B1" s="390" t="s">
        <v>28</v>
      </c>
      <c r="C1" s="390"/>
      <c r="D1" s="390"/>
      <c r="E1" s="390"/>
    </row>
    <row r="2" spans="1:5" ht="13.5" thickBot="1"/>
    <row r="3" spans="1:5" ht="15">
      <c r="B3" s="23" t="s">
        <v>1711</v>
      </c>
      <c r="C3" s="391"/>
      <c r="D3" s="394"/>
      <c r="E3" s="16"/>
    </row>
    <row r="4" spans="1:5" ht="45">
      <c r="B4" s="24" t="s">
        <v>1712</v>
      </c>
      <c r="C4" s="392"/>
      <c r="D4" s="395"/>
      <c r="E4" s="83"/>
    </row>
    <row r="5" spans="1:5" ht="15">
      <c r="B5" s="24" t="s">
        <v>1081</v>
      </c>
      <c r="C5" s="392"/>
      <c r="D5" s="395"/>
      <c r="E5" s="16"/>
    </row>
    <row r="6" spans="1:5" ht="15">
      <c r="B6" s="24" t="s">
        <v>1085</v>
      </c>
      <c r="C6" s="392"/>
      <c r="D6" s="395"/>
      <c r="E6" s="16"/>
    </row>
    <row r="7" spans="1:5" ht="30.75" thickBot="1">
      <c r="B7" s="25" t="s">
        <v>1713</v>
      </c>
      <c r="C7" s="393"/>
      <c r="D7" s="396"/>
      <c r="E7" s="16"/>
    </row>
    <row r="8" spans="1:5">
      <c r="B8" s="16"/>
      <c r="C8" s="19" t="s">
        <v>1079</v>
      </c>
      <c r="D8" s="19" t="s">
        <v>1078</v>
      </c>
      <c r="E8" s="16"/>
    </row>
    <row r="9" spans="1:5">
      <c r="C9" s="14"/>
    </row>
    <row r="10" spans="1:5" ht="15">
      <c r="B10" s="431"/>
      <c r="C10" s="431"/>
      <c r="D10" s="431"/>
      <c r="E10" s="431"/>
    </row>
    <row r="11" spans="1:5">
      <c r="B11" s="430" t="s">
        <v>1087</v>
      </c>
      <c r="C11" s="430"/>
      <c r="D11" s="430"/>
      <c r="E11" s="430"/>
    </row>
    <row r="12" spans="1:5">
      <c r="B12" s="26" t="s">
        <v>1088</v>
      </c>
      <c r="C12" s="430" t="s">
        <v>1089</v>
      </c>
      <c r="D12" s="430" t="s">
        <v>1090</v>
      </c>
      <c r="E12" s="430" t="s">
        <v>1091</v>
      </c>
    </row>
    <row r="13" spans="1:5">
      <c r="B13" s="26" t="s">
        <v>1092</v>
      </c>
      <c r="C13" s="430"/>
      <c r="D13" s="430"/>
      <c r="E13" s="430"/>
    </row>
    <row r="14" spans="1:5">
      <c r="B14" s="27" t="s">
        <v>1093</v>
      </c>
      <c r="C14" s="28"/>
      <c r="D14" s="28" t="s">
        <v>1094</v>
      </c>
      <c r="E14" s="28"/>
    </row>
    <row r="15" spans="1:5">
      <c r="B15" s="27" t="s">
        <v>1095</v>
      </c>
      <c r="C15" s="28"/>
      <c r="D15" s="28"/>
      <c r="E15" s="28"/>
    </row>
    <row r="16" spans="1:5">
      <c r="B16" s="27" t="s">
        <v>1096</v>
      </c>
      <c r="C16" s="28"/>
      <c r="D16" s="28"/>
      <c r="E16" s="28"/>
    </row>
    <row r="17" spans="2:8">
      <c r="B17" s="29" t="s">
        <v>3264</v>
      </c>
      <c r="C17" s="26"/>
      <c r="D17" s="26"/>
      <c r="E17" s="26"/>
    </row>
    <row r="20" spans="2:8">
      <c r="B20" s="1" t="s">
        <v>101</v>
      </c>
    </row>
    <row r="22" spans="2:8">
      <c r="B22" s="6" t="s">
        <v>102</v>
      </c>
      <c r="C22" s="7" t="s">
        <v>103</v>
      </c>
      <c r="D22" s="6" t="s">
        <v>104</v>
      </c>
      <c r="E22" s="6" t="s">
        <v>105</v>
      </c>
      <c r="F22" s="8" t="s">
        <v>106</v>
      </c>
      <c r="G22" s="8" t="s">
        <v>107</v>
      </c>
      <c r="H22" s="8" t="s">
        <v>108</v>
      </c>
    </row>
    <row r="23" spans="2:8">
      <c r="B23" s="2" t="s">
        <v>109</v>
      </c>
      <c r="C23" s="14"/>
    </row>
    <row r="24" spans="2:8">
      <c r="B24" s="2" t="s">
        <v>110</v>
      </c>
      <c r="C24" s="14"/>
    </row>
    <row r="25" spans="2:8">
      <c r="B25" s="2" t="s">
        <v>111</v>
      </c>
      <c r="C25" s="14"/>
    </row>
    <row r="26" spans="2:8">
      <c r="B26" s="1" t="s">
        <v>887</v>
      </c>
      <c r="C26" s="14">
        <v>6.87</v>
      </c>
      <c r="D26" s="1" t="s">
        <v>113</v>
      </c>
      <c r="E26" s="1" t="s">
        <v>888</v>
      </c>
      <c r="F26" s="4">
        <v>5000000</v>
      </c>
      <c r="G26" s="4">
        <v>4986.43</v>
      </c>
      <c r="H26" s="4">
        <v>3.84</v>
      </c>
    </row>
    <row r="27" spans="2:8">
      <c r="B27" s="2" t="s">
        <v>115</v>
      </c>
      <c r="C27" s="15"/>
      <c r="D27" s="2"/>
      <c r="E27" s="2"/>
      <c r="F27" s="10"/>
      <c r="G27" s="10">
        <f>SUM(G22:G26)</f>
        <v>4986.43</v>
      </c>
      <c r="H27" s="10">
        <f>SUM(H22:H26)</f>
        <v>3.84</v>
      </c>
    </row>
    <row r="28" spans="2:8">
      <c r="B28" s="2" t="s">
        <v>116</v>
      </c>
      <c r="C28" s="14"/>
    </row>
    <row r="29" spans="2:8">
      <c r="B29" s="1" t="s">
        <v>1423</v>
      </c>
      <c r="C29" s="14">
        <v>7.18</v>
      </c>
      <c r="D29" s="1" t="s">
        <v>117</v>
      </c>
      <c r="E29" s="1" t="s">
        <v>1424</v>
      </c>
      <c r="F29" s="4">
        <v>500</v>
      </c>
      <c r="G29" s="4">
        <v>4990.5</v>
      </c>
      <c r="H29" s="4">
        <v>3.84</v>
      </c>
    </row>
    <row r="30" spans="2:8">
      <c r="B30" s="1" t="s">
        <v>1528</v>
      </c>
      <c r="C30" s="14">
        <v>8.5299999999999994</v>
      </c>
      <c r="D30" s="1" t="s">
        <v>352</v>
      </c>
      <c r="E30" s="1" t="s">
        <v>1529</v>
      </c>
      <c r="F30" s="4">
        <v>250</v>
      </c>
      <c r="G30" s="4">
        <v>2532.98</v>
      </c>
      <c r="H30" s="4">
        <v>1.95</v>
      </c>
    </row>
    <row r="31" spans="2:8">
      <c r="B31" s="1" t="s">
        <v>1714</v>
      </c>
      <c r="C31" s="14">
        <v>7.08</v>
      </c>
      <c r="D31" s="1" t="s">
        <v>117</v>
      </c>
      <c r="E31" s="1" t="s">
        <v>1715</v>
      </c>
      <c r="F31" s="4">
        <v>250</v>
      </c>
      <c r="G31" s="4">
        <v>2500.0500000000002</v>
      </c>
      <c r="H31" s="4">
        <v>1.92</v>
      </c>
    </row>
    <row r="32" spans="2:8">
      <c r="B32" s="1" t="s">
        <v>1716</v>
      </c>
      <c r="C32" s="14">
        <v>7.01</v>
      </c>
      <c r="D32" s="1" t="s">
        <v>117</v>
      </c>
      <c r="E32" s="1" t="s">
        <v>1717</v>
      </c>
      <c r="F32" s="4">
        <v>250</v>
      </c>
      <c r="G32" s="4">
        <v>2498.2199999999998</v>
      </c>
      <c r="H32" s="4">
        <v>1.92</v>
      </c>
    </row>
    <row r="33" spans="2:8">
      <c r="B33" s="1" t="s">
        <v>1718</v>
      </c>
      <c r="C33" s="14">
        <v>6.87</v>
      </c>
      <c r="D33" s="1" t="s">
        <v>352</v>
      </c>
      <c r="E33" s="1" t="s">
        <v>954</v>
      </c>
      <c r="F33" s="4">
        <v>250</v>
      </c>
      <c r="G33" s="4">
        <v>2496.5700000000002</v>
      </c>
      <c r="H33" s="4">
        <v>1.92</v>
      </c>
    </row>
    <row r="34" spans="2:8">
      <c r="B34" s="1" t="s">
        <v>1719</v>
      </c>
      <c r="C34" s="14">
        <v>7.38</v>
      </c>
      <c r="D34" s="1" t="s">
        <v>117</v>
      </c>
      <c r="E34" s="1" t="s">
        <v>1720</v>
      </c>
      <c r="F34" s="4">
        <v>250</v>
      </c>
      <c r="G34" s="4">
        <v>2495.46</v>
      </c>
      <c r="H34" s="4">
        <v>1.92</v>
      </c>
    </row>
    <row r="35" spans="2:8">
      <c r="B35" s="1" t="s">
        <v>932</v>
      </c>
      <c r="C35" s="14">
        <v>6.97</v>
      </c>
      <c r="D35" s="1" t="s">
        <v>117</v>
      </c>
      <c r="E35" s="1" t="s">
        <v>933</v>
      </c>
      <c r="F35" s="4">
        <v>250</v>
      </c>
      <c r="G35" s="4">
        <v>2485.2399999999998</v>
      </c>
      <c r="H35" s="4">
        <v>1.91</v>
      </c>
    </row>
    <row r="36" spans="2:8">
      <c r="B36" s="1" t="s">
        <v>1303</v>
      </c>
      <c r="C36" s="14">
        <v>7.67</v>
      </c>
      <c r="D36" s="1" t="s">
        <v>117</v>
      </c>
      <c r="E36" s="1" t="s">
        <v>1304</v>
      </c>
      <c r="F36" s="4">
        <v>250</v>
      </c>
      <c r="G36" s="4">
        <v>2482.38</v>
      </c>
      <c r="H36" s="4">
        <v>1.91</v>
      </c>
    </row>
    <row r="37" spans="2:8">
      <c r="B37" s="1" t="s">
        <v>1420</v>
      </c>
      <c r="C37" s="14">
        <v>7.12</v>
      </c>
      <c r="D37" s="1" t="s">
        <v>117</v>
      </c>
      <c r="E37" s="1" t="s">
        <v>1006</v>
      </c>
      <c r="F37" s="4">
        <v>150</v>
      </c>
      <c r="G37" s="4">
        <v>1491.09</v>
      </c>
      <c r="H37" s="4">
        <v>1.1499999999999999</v>
      </c>
    </row>
    <row r="38" spans="2:8">
      <c r="B38" s="2" t="s">
        <v>118</v>
      </c>
      <c r="C38" s="15"/>
      <c r="D38" s="2"/>
      <c r="E38" s="2"/>
      <c r="F38" s="10"/>
      <c r="G38" s="10">
        <f>SUM(G29:G37)</f>
        <v>23972.489999999998</v>
      </c>
      <c r="H38" s="10">
        <f>SUM(H29:H37)</f>
        <v>18.439999999999998</v>
      </c>
    </row>
    <row r="39" spans="2:8">
      <c r="B39" s="2" t="s">
        <v>119</v>
      </c>
      <c r="C39" s="14"/>
    </row>
    <row r="40" spans="2:8">
      <c r="B40" s="1" t="s">
        <v>1465</v>
      </c>
      <c r="C40" s="14">
        <v>5.83</v>
      </c>
      <c r="D40" s="1" t="s">
        <v>113</v>
      </c>
      <c r="E40" s="1" t="s">
        <v>1466</v>
      </c>
      <c r="F40" s="4">
        <v>15000000</v>
      </c>
      <c r="G40" s="4">
        <v>14983.25</v>
      </c>
      <c r="H40" s="4">
        <v>11.53</v>
      </c>
    </row>
    <row r="41" spans="2:8">
      <c r="B41" s="1" t="s">
        <v>1721</v>
      </c>
      <c r="C41" s="14">
        <v>6.1</v>
      </c>
      <c r="D41" s="1" t="s">
        <v>120</v>
      </c>
      <c r="E41" s="1" t="s">
        <v>1722</v>
      </c>
      <c r="F41" s="4">
        <v>1000</v>
      </c>
      <c r="G41" s="4">
        <v>4994.16</v>
      </c>
      <c r="H41" s="4">
        <v>3.84</v>
      </c>
    </row>
    <row r="42" spans="2:8">
      <c r="B42" s="1" t="s">
        <v>1688</v>
      </c>
      <c r="C42" s="14">
        <v>5.98</v>
      </c>
      <c r="D42" s="1" t="s">
        <v>113</v>
      </c>
      <c r="E42" s="1" t="s">
        <v>1689</v>
      </c>
      <c r="F42" s="4">
        <v>5000000</v>
      </c>
      <c r="G42" s="4">
        <v>4982.8599999999997</v>
      </c>
      <c r="H42" s="4">
        <v>3.83</v>
      </c>
    </row>
    <row r="43" spans="2:8">
      <c r="B43" s="1" t="s">
        <v>1700</v>
      </c>
      <c r="C43" s="14">
        <v>6.79</v>
      </c>
      <c r="D43" s="1" t="s">
        <v>120</v>
      </c>
      <c r="E43" s="1" t="s">
        <v>1701</v>
      </c>
      <c r="F43" s="4">
        <v>1000</v>
      </c>
      <c r="G43" s="4">
        <v>4934.82</v>
      </c>
      <c r="H43" s="4">
        <v>3.8</v>
      </c>
    </row>
    <row r="44" spans="2:8">
      <c r="B44" s="1" t="s">
        <v>1723</v>
      </c>
      <c r="C44" s="14">
        <v>6.77</v>
      </c>
      <c r="D44" s="1" t="s">
        <v>120</v>
      </c>
      <c r="E44" s="1" t="s">
        <v>1724</v>
      </c>
      <c r="F44" s="4">
        <v>1000</v>
      </c>
      <c r="G44" s="4">
        <v>4930.5</v>
      </c>
      <c r="H44" s="4">
        <v>3.79</v>
      </c>
    </row>
    <row r="45" spans="2:8">
      <c r="B45" s="1" t="s">
        <v>1725</v>
      </c>
      <c r="C45" s="14">
        <v>6.79</v>
      </c>
      <c r="D45" s="1" t="s">
        <v>120</v>
      </c>
      <c r="E45" s="1" t="s">
        <v>1726</v>
      </c>
      <c r="F45" s="4">
        <v>1000</v>
      </c>
      <c r="G45" s="4">
        <v>4925.78</v>
      </c>
      <c r="H45" s="4">
        <v>3.79</v>
      </c>
    </row>
    <row r="46" spans="2:8">
      <c r="B46" s="1" t="s">
        <v>1727</v>
      </c>
      <c r="C46" s="14">
        <v>7.3</v>
      </c>
      <c r="D46" s="1" t="s">
        <v>121</v>
      </c>
      <c r="E46" s="1" t="s">
        <v>1728</v>
      </c>
      <c r="F46" s="4">
        <v>1000</v>
      </c>
      <c r="G46" s="4">
        <v>4811.5200000000004</v>
      </c>
      <c r="H46" s="4">
        <v>3.7</v>
      </c>
    </row>
    <row r="47" spans="2:8">
      <c r="B47" s="1" t="s">
        <v>1729</v>
      </c>
      <c r="C47" s="14">
        <v>7.55</v>
      </c>
      <c r="D47" s="1" t="s">
        <v>120</v>
      </c>
      <c r="E47" s="1" t="s">
        <v>1730</v>
      </c>
      <c r="F47" s="4">
        <v>1000</v>
      </c>
      <c r="G47" s="4">
        <v>4805.1899999999996</v>
      </c>
      <c r="H47" s="4">
        <v>3.7</v>
      </c>
    </row>
    <row r="48" spans="2:8">
      <c r="B48" s="1" t="s">
        <v>1731</v>
      </c>
      <c r="C48" s="14">
        <v>7.54</v>
      </c>
      <c r="D48" s="1" t="s">
        <v>120</v>
      </c>
      <c r="E48" s="1" t="s">
        <v>1732</v>
      </c>
      <c r="F48" s="4">
        <v>1000</v>
      </c>
      <c r="G48" s="4">
        <v>4553.63</v>
      </c>
      <c r="H48" s="4">
        <v>3.5</v>
      </c>
    </row>
    <row r="49" spans="2:8">
      <c r="B49" s="1" t="s">
        <v>1733</v>
      </c>
      <c r="C49" s="14">
        <v>7.6</v>
      </c>
      <c r="D49" s="1" t="s">
        <v>120</v>
      </c>
      <c r="E49" s="1" t="s">
        <v>1734</v>
      </c>
      <c r="F49" s="4">
        <v>700</v>
      </c>
      <c r="G49" s="4">
        <v>3424.45</v>
      </c>
      <c r="H49" s="4">
        <v>2.64</v>
      </c>
    </row>
    <row r="50" spans="2:8">
      <c r="B50" s="1" t="s">
        <v>1583</v>
      </c>
      <c r="C50" s="14">
        <v>6.04</v>
      </c>
      <c r="D50" s="1" t="s">
        <v>120</v>
      </c>
      <c r="E50" s="1" t="s">
        <v>1584</v>
      </c>
      <c r="F50" s="4">
        <v>500</v>
      </c>
      <c r="G50" s="4">
        <v>2497.52</v>
      </c>
      <c r="H50" s="4">
        <v>1.92</v>
      </c>
    </row>
    <row r="51" spans="2:8">
      <c r="B51" s="1" t="s">
        <v>1217</v>
      </c>
      <c r="C51" s="14">
        <v>7.04</v>
      </c>
      <c r="D51" s="1" t="s">
        <v>120</v>
      </c>
      <c r="E51" s="1" t="s">
        <v>1218</v>
      </c>
      <c r="F51" s="4">
        <v>500</v>
      </c>
      <c r="G51" s="4">
        <v>2494.23</v>
      </c>
      <c r="H51" s="4">
        <v>1.92</v>
      </c>
    </row>
    <row r="52" spans="2:8">
      <c r="B52" s="1" t="s">
        <v>1631</v>
      </c>
      <c r="C52" s="14">
        <v>6.28</v>
      </c>
      <c r="D52" s="1" t="s">
        <v>120</v>
      </c>
      <c r="E52" s="1" t="s">
        <v>1632</v>
      </c>
      <c r="F52" s="4">
        <v>500</v>
      </c>
      <c r="G52" s="4">
        <v>2493.5700000000002</v>
      </c>
      <c r="H52" s="4">
        <v>1.92</v>
      </c>
    </row>
    <row r="53" spans="2:8">
      <c r="B53" s="1" t="s">
        <v>1735</v>
      </c>
      <c r="C53" s="14">
        <v>6.67</v>
      </c>
      <c r="D53" s="1" t="s">
        <v>1136</v>
      </c>
      <c r="E53" s="1" t="s">
        <v>1736</v>
      </c>
      <c r="F53" s="4">
        <v>500</v>
      </c>
      <c r="G53" s="4">
        <v>2487.29</v>
      </c>
      <c r="H53" s="4">
        <v>1.91</v>
      </c>
    </row>
    <row r="54" spans="2:8">
      <c r="B54" s="1" t="s">
        <v>1219</v>
      </c>
      <c r="C54" s="14">
        <v>6.9</v>
      </c>
      <c r="D54" s="1" t="s">
        <v>120</v>
      </c>
      <c r="E54" s="1" t="s">
        <v>1220</v>
      </c>
      <c r="F54" s="4">
        <v>500</v>
      </c>
      <c r="G54" s="4">
        <v>2481.2399999999998</v>
      </c>
      <c r="H54" s="4">
        <v>1.91</v>
      </c>
    </row>
    <row r="55" spans="2:8">
      <c r="B55" s="1" t="s">
        <v>1485</v>
      </c>
      <c r="C55" s="14">
        <v>6.74</v>
      </c>
      <c r="D55" s="1" t="s">
        <v>1136</v>
      </c>
      <c r="E55" s="1" t="s">
        <v>1486</v>
      </c>
      <c r="F55" s="4">
        <v>500</v>
      </c>
      <c r="G55" s="4">
        <v>2478.9299999999998</v>
      </c>
      <c r="H55" s="4">
        <v>1.91</v>
      </c>
    </row>
    <row r="56" spans="2:8">
      <c r="B56" s="1" t="s">
        <v>1158</v>
      </c>
      <c r="C56" s="14">
        <v>7.64</v>
      </c>
      <c r="D56" s="1" t="s">
        <v>120</v>
      </c>
      <c r="E56" s="1" t="s">
        <v>1159</v>
      </c>
      <c r="F56" s="4">
        <v>500</v>
      </c>
      <c r="G56" s="4">
        <v>2468.48</v>
      </c>
      <c r="H56" s="4">
        <v>1.9</v>
      </c>
    </row>
    <row r="57" spans="2:8">
      <c r="B57" s="1" t="s">
        <v>1463</v>
      </c>
      <c r="C57" s="14">
        <v>7.32</v>
      </c>
      <c r="D57" s="1" t="s">
        <v>120</v>
      </c>
      <c r="E57" s="1" t="s">
        <v>1464</v>
      </c>
      <c r="F57" s="4">
        <v>500</v>
      </c>
      <c r="G57" s="4">
        <v>2462.98</v>
      </c>
      <c r="H57" s="4">
        <v>1.9</v>
      </c>
    </row>
    <row r="58" spans="2:8">
      <c r="B58" s="1" t="s">
        <v>1489</v>
      </c>
      <c r="C58" s="14">
        <v>7.7</v>
      </c>
      <c r="D58" s="1" t="s">
        <v>120</v>
      </c>
      <c r="E58" s="1" t="s">
        <v>1490</v>
      </c>
      <c r="F58" s="4">
        <v>500</v>
      </c>
      <c r="G58" s="4">
        <v>2452.44</v>
      </c>
      <c r="H58" s="4">
        <v>1.89</v>
      </c>
    </row>
    <row r="59" spans="2:8">
      <c r="B59" s="1" t="s">
        <v>1737</v>
      </c>
      <c r="C59" s="14">
        <v>7.97</v>
      </c>
      <c r="D59" s="1" t="s">
        <v>120</v>
      </c>
      <c r="E59" s="1" t="s">
        <v>1738</v>
      </c>
      <c r="F59" s="4">
        <v>500</v>
      </c>
      <c r="G59" s="4">
        <v>2452.37</v>
      </c>
      <c r="H59" s="4">
        <v>1.89</v>
      </c>
    </row>
    <row r="60" spans="2:8">
      <c r="B60" s="1" t="s">
        <v>1190</v>
      </c>
      <c r="C60" s="14">
        <v>7.25</v>
      </c>
      <c r="D60" s="1" t="s">
        <v>121</v>
      </c>
      <c r="E60" s="1" t="s">
        <v>1191</v>
      </c>
      <c r="F60" s="4">
        <v>500</v>
      </c>
      <c r="G60" s="4">
        <v>2420.67</v>
      </c>
      <c r="H60" s="4">
        <v>1.86</v>
      </c>
    </row>
    <row r="61" spans="2:8">
      <c r="B61" s="1" t="s">
        <v>1326</v>
      </c>
      <c r="C61" s="14">
        <v>7.26</v>
      </c>
      <c r="D61" s="1" t="s">
        <v>120</v>
      </c>
      <c r="E61" s="1" t="s">
        <v>1327</v>
      </c>
      <c r="F61" s="4">
        <v>500</v>
      </c>
      <c r="G61" s="4">
        <v>2413.5300000000002</v>
      </c>
      <c r="H61" s="4">
        <v>1.86</v>
      </c>
    </row>
    <row r="62" spans="2:8">
      <c r="B62" s="1" t="s">
        <v>1739</v>
      </c>
      <c r="C62" s="14">
        <v>7.62</v>
      </c>
      <c r="D62" s="1" t="s">
        <v>120</v>
      </c>
      <c r="E62" s="1" t="s">
        <v>1740</v>
      </c>
      <c r="F62" s="4">
        <v>500</v>
      </c>
      <c r="G62" s="4">
        <v>2346.66</v>
      </c>
      <c r="H62" s="4">
        <v>1.81</v>
      </c>
    </row>
    <row r="63" spans="2:8">
      <c r="B63" s="1" t="s">
        <v>1194</v>
      </c>
      <c r="C63" s="14">
        <v>7.62</v>
      </c>
      <c r="D63" s="1" t="s">
        <v>120</v>
      </c>
      <c r="E63" s="1" t="s">
        <v>728</v>
      </c>
      <c r="F63" s="4">
        <v>500</v>
      </c>
      <c r="G63" s="4">
        <v>2326.6</v>
      </c>
      <c r="H63" s="4">
        <v>1.79</v>
      </c>
    </row>
    <row r="64" spans="2:8">
      <c r="B64" s="1" t="s">
        <v>729</v>
      </c>
      <c r="C64" s="14">
        <v>7.57</v>
      </c>
      <c r="D64" s="1" t="s">
        <v>123</v>
      </c>
      <c r="E64" s="1" t="s">
        <v>730</v>
      </c>
      <c r="F64" s="4">
        <v>500</v>
      </c>
      <c r="G64" s="4">
        <v>2324.63</v>
      </c>
      <c r="H64" s="4">
        <v>1.79</v>
      </c>
    </row>
    <row r="65" spans="2:8">
      <c r="B65" s="1" t="s">
        <v>1741</v>
      </c>
      <c r="C65" s="14">
        <v>8.99</v>
      </c>
      <c r="D65" s="1" t="s">
        <v>120</v>
      </c>
      <c r="E65" s="1" t="s">
        <v>1742</v>
      </c>
      <c r="F65" s="4">
        <v>500</v>
      </c>
      <c r="G65" s="4">
        <v>2321.0700000000002</v>
      </c>
      <c r="H65" s="4">
        <v>1.79</v>
      </c>
    </row>
    <row r="66" spans="2:8">
      <c r="B66" s="2" t="s">
        <v>124</v>
      </c>
      <c r="C66" s="15"/>
      <c r="D66" s="2"/>
      <c r="E66" s="2"/>
      <c r="F66" s="10"/>
      <c r="G66" s="10">
        <f>SUM(G40:G65)</f>
        <v>96268.37</v>
      </c>
      <c r="H66" s="10">
        <f>SUM(H40:H65)</f>
        <v>74.090000000000018</v>
      </c>
    </row>
    <row r="67" spans="2:8">
      <c r="B67" s="2" t="s">
        <v>566</v>
      </c>
      <c r="C67" s="9"/>
      <c r="D67" s="2"/>
      <c r="E67" s="2"/>
      <c r="F67" s="10"/>
      <c r="G67" s="10">
        <v>3876.95</v>
      </c>
      <c r="H67" s="10">
        <v>2.98</v>
      </c>
    </row>
    <row r="68" spans="2:8">
      <c r="B68" s="2" t="s">
        <v>125</v>
      </c>
      <c r="C68" s="9"/>
      <c r="D68" s="2"/>
      <c r="E68" s="2"/>
      <c r="F68" s="10"/>
      <c r="G68" s="10">
        <f>+G27+G38+G66+G67</f>
        <v>129104.23999999999</v>
      </c>
      <c r="H68" s="10">
        <f>+H27+H38+H66+H67</f>
        <v>99.350000000000023</v>
      </c>
    </row>
    <row r="69" spans="2:8">
      <c r="B69" s="2" t="s">
        <v>441</v>
      </c>
      <c r="C69" s="9"/>
      <c r="D69" s="2"/>
      <c r="E69" s="2"/>
      <c r="F69" s="10"/>
      <c r="G69" s="10">
        <f>+G70-G68</f>
        <v>845.28407681001408</v>
      </c>
      <c r="H69" s="10">
        <f>+H70-H68</f>
        <v>0.64999999999997726</v>
      </c>
    </row>
    <row r="70" spans="2:8">
      <c r="B70" s="2" t="s">
        <v>127</v>
      </c>
      <c r="C70" s="9"/>
      <c r="D70" s="2"/>
      <c r="E70" s="2"/>
      <c r="F70" s="10"/>
      <c r="G70" s="10">
        <v>129949.52407681</v>
      </c>
      <c r="H70" s="10">
        <v>100</v>
      </c>
    </row>
    <row r="71" spans="2:8">
      <c r="B71" s="1" t="s">
        <v>128</v>
      </c>
    </row>
    <row r="72" spans="2:8">
      <c r="B72" s="1" t="s">
        <v>129</v>
      </c>
    </row>
    <row r="73" spans="2:8">
      <c r="B73" s="2" t="s">
        <v>130</v>
      </c>
      <c r="C73" s="13">
        <v>44895</v>
      </c>
    </row>
    <row r="74" spans="2:8" ht="25.5">
      <c r="B74" s="11" t="s">
        <v>131</v>
      </c>
      <c r="C74" s="5" t="s">
        <v>132</v>
      </c>
    </row>
    <row r="75" spans="2:8">
      <c r="B75" s="2"/>
    </row>
    <row r="76" spans="2:8">
      <c r="B76" s="2" t="s">
        <v>1026</v>
      </c>
      <c r="C76" s="5" t="s">
        <v>132</v>
      </c>
    </row>
    <row r="77" spans="2:8">
      <c r="B77" s="2" t="s">
        <v>1025</v>
      </c>
      <c r="C77" s="5" t="s">
        <v>132</v>
      </c>
    </row>
    <row r="78" spans="2:8">
      <c r="B78" s="2" t="s">
        <v>1743</v>
      </c>
      <c r="C78" s="9"/>
    </row>
    <row r="79" spans="2:8">
      <c r="B79" s="2" t="s">
        <v>1744</v>
      </c>
      <c r="C79" s="9"/>
    </row>
    <row r="80" spans="2:8">
      <c r="B80" s="2" t="s">
        <v>1745</v>
      </c>
      <c r="C80" s="9"/>
    </row>
    <row r="81" spans="2:4">
      <c r="B81" s="2" t="s">
        <v>1746</v>
      </c>
      <c r="C81" s="9"/>
    </row>
    <row r="82" spans="2:4">
      <c r="B82" s="2" t="s">
        <v>1747</v>
      </c>
      <c r="C82" s="9"/>
    </row>
    <row r="83" spans="2:4">
      <c r="B83" s="2" t="s">
        <v>1748</v>
      </c>
      <c r="C83" s="9"/>
    </row>
    <row r="84" spans="2:4">
      <c r="B84" s="2" t="s">
        <v>1749</v>
      </c>
      <c r="C84" s="9"/>
    </row>
    <row r="85" spans="2:4">
      <c r="B85" s="2" t="s">
        <v>1750</v>
      </c>
      <c r="C85" s="9"/>
    </row>
    <row r="86" spans="2:4">
      <c r="B86" s="2" t="s">
        <v>1751</v>
      </c>
      <c r="C86" s="9"/>
    </row>
    <row r="87" spans="2:4">
      <c r="B87" s="2" t="s">
        <v>1752</v>
      </c>
      <c r="C87" s="9"/>
    </row>
    <row r="88" spans="2:4">
      <c r="B88" s="2" t="s">
        <v>1753</v>
      </c>
      <c r="C88" s="9"/>
    </row>
    <row r="89" spans="2:4">
      <c r="B89" s="2" t="s">
        <v>1754</v>
      </c>
      <c r="C89" s="9"/>
    </row>
    <row r="90" spans="2:4">
      <c r="B90" s="12" t="s">
        <v>1242</v>
      </c>
      <c r="C90" s="9"/>
    </row>
    <row r="91" spans="2:4">
      <c r="B91" s="12" t="s">
        <v>1755</v>
      </c>
    </row>
    <row r="92" spans="2:4">
      <c r="B92" s="12"/>
    </row>
    <row r="93" spans="2:4" ht="15">
      <c r="B93" s="84" t="s">
        <v>1244</v>
      </c>
      <c r="C93" s="31"/>
      <c r="D93" s="32"/>
    </row>
    <row r="94" spans="2:4" ht="30">
      <c r="B94" s="85" t="s">
        <v>1245</v>
      </c>
      <c r="C94" s="86" t="s">
        <v>1246</v>
      </c>
      <c r="D94" s="85" t="s">
        <v>1247</v>
      </c>
    </row>
    <row r="95" spans="2:4" ht="15">
      <c r="B95" s="35" t="s">
        <v>1248</v>
      </c>
      <c r="C95" s="59">
        <v>75</v>
      </c>
      <c r="D95" s="59">
        <v>1.24</v>
      </c>
    </row>
    <row r="97" spans="2:6" ht="63" customHeight="1">
      <c r="B97" s="402" t="s">
        <v>1019</v>
      </c>
      <c r="C97" s="402"/>
      <c r="D97" s="402"/>
      <c r="E97" s="402"/>
      <c r="F97" s="402"/>
    </row>
  </sheetData>
  <mergeCells count="9">
    <mergeCell ref="B97:F97"/>
    <mergeCell ref="B1:E1"/>
    <mergeCell ref="C3:C7"/>
    <mergeCell ref="D3:D7"/>
    <mergeCell ref="B10:E10"/>
    <mergeCell ref="B11:E11"/>
    <mergeCell ref="C12:C13"/>
    <mergeCell ref="D12:D13"/>
    <mergeCell ref="E12:E13"/>
  </mergeCells>
  <hyperlinks>
    <hyperlink ref="A1" location="Index!A1" display="Index" xr:uid="{1B92656C-3676-4322-9E4E-2A15D5DDD3D7}"/>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A272F-4E74-4B5F-984D-00F93C0939E1}">
  <dimension ref="A1:K44"/>
  <sheetViews>
    <sheetView workbookViewId="0">
      <selection activeCell="B1" sqref="B1:E1"/>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23.42578125" style="1" bestFit="1" customWidth="1"/>
    <col min="6" max="6" width="10.28515625" style="4" bestFit="1" customWidth="1"/>
    <col min="7" max="7" width="18.140625" style="4" bestFit="1" customWidth="1"/>
    <col min="8" max="8" width="9.140625" style="4" bestFit="1" customWidth="1"/>
    <col min="9" max="9" width="9.140625" style="1"/>
    <col min="10" max="10" width="9.5703125" style="1" bestFit="1" customWidth="1"/>
    <col min="11" max="256" width="9.140625" style="1"/>
    <col min="257" max="257" width="5.42578125" style="1" bestFit="1" customWidth="1"/>
    <col min="258" max="258" width="81.140625" style="1" bestFit="1" customWidth="1"/>
    <col min="259" max="259" width="3.7109375" style="1" bestFit="1" customWidth="1"/>
    <col min="260" max="262" width="9.140625" style="1"/>
    <col min="263" max="263" width="9.5703125" style="1" bestFit="1" customWidth="1"/>
    <col min="264" max="264" width="6.5703125" style="1" bestFit="1" customWidth="1"/>
    <col min="265" max="512" width="9.140625" style="1"/>
    <col min="513" max="513" width="5.42578125" style="1" bestFit="1" customWidth="1"/>
    <col min="514" max="514" width="81.140625" style="1" bestFit="1" customWidth="1"/>
    <col min="515" max="515" width="3.7109375" style="1" bestFit="1" customWidth="1"/>
    <col min="516" max="518" width="9.140625" style="1"/>
    <col min="519" max="519" width="9.5703125" style="1" bestFit="1" customWidth="1"/>
    <col min="520" max="520" width="6.5703125" style="1" bestFit="1" customWidth="1"/>
    <col min="521" max="768" width="9.140625" style="1"/>
    <col min="769" max="769" width="5.42578125" style="1" bestFit="1" customWidth="1"/>
    <col min="770" max="770" width="81.140625" style="1" bestFit="1" customWidth="1"/>
    <col min="771" max="771" width="3.7109375" style="1" bestFit="1" customWidth="1"/>
    <col min="772" max="774" width="9.140625" style="1"/>
    <col min="775" max="775" width="9.5703125" style="1" bestFit="1" customWidth="1"/>
    <col min="776" max="776" width="6.5703125" style="1" bestFit="1" customWidth="1"/>
    <col min="777" max="1024" width="9.140625" style="1"/>
    <col min="1025" max="1025" width="5.42578125" style="1" bestFit="1" customWidth="1"/>
    <col min="1026" max="1026" width="81.140625" style="1" bestFit="1" customWidth="1"/>
    <col min="1027" max="1027" width="3.7109375" style="1" bestFit="1" customWidth="1"/>
    <col min="1028" max="1030" width="9.140625" style="1"/>
    <col min="1031" max="1031" width="9.5703125" style="1" bestFit="1" customWidth="1"/>
    <col min="1032" max="1032" width="6.5703125" style="1" bestFit="1" customWidth="1"/>
    <col min="1033" max="1280" width="9.140625" style="1"/>
    <col min="1281" max="1281" width="5.42578125" style="1" bestFit="1" customWidth="1"/>
    <col min="1282" max="1282" width="81.140625" style="1" bestFit="1" customWidth="1"/>
    <col min="1283" max="1283" width="3.7109375" style="1" bestFit="1" customWidth="1"/>
    <col min="1284" max="1286" width="9.140625" style="1"/>
    <col min="1287" max="1287" width="9.5703125" style="1" bestFit="1" customWidth="1"/>
    <col min="1288" max="1288" width="6.5703125" style="1" bestFit="1" customWidth="1"/>
    <col min="1289" max="1536" width="9.140625" style="1"/>
    <col min="1537" max="1537" width="5.42578125" style="1" bestFit="1" customWidth="1"/>
    <col min="1538" max="1538" width="81.140625" style="1" bestFit="1" customWidth="1"/>
    <col min="1539" max="1539" width="3.7109375" style="1" bestFit="1" customWidth="1"/>
    <col min="1540" max="1542" width="9.140625" style="1"/>
    <col min="1543" max="1543" width="9.5703125" style="1" bestFit="1" customWidth="1"/>
    <col min="1544" max="1544" width="6.5703125" style="1" bestFit="1" customWidth="1"/>
    <col min="1545" max="1792" width="9.140625" style="1"/>
    <col min="1793" max="1793" width="5.42578125" style="1" bestFit="1" customWidth="1"/>
    <col min="1794" max="1794" width="81.140625" style="1" bestFit="1" customWidth="1"/>
    <col min="1795" max="1795" width="3.7109375" style="1" bestFit="1" customWidth="1"/>
    <col min="1796" max="1798" width="9.140625" style="1"/>
    <col min="1799" max="1799" width="9.5703125" style="1" bestFit="1" customWidth="1"/>
    <col min="1800" max="1800" width="6.5703125" style="1" bestFit="1" customWidth="1"/>
    <col min="1801" max="2048" width="9.140625" style="1"/>
    <col min="2049" max="2049" width="5.42578125" style="1" bestFit="1" customWidth="1"/>
    <col min="2050" max="2050" width="81.140625" style="1" bestFit="1" customWidth="1"/>
    <col min="2051" max="2051" width="3.7109375" style="1" bestFit="1" customWidth="1"/>
    <col min="2052" max="2054" width="9.140625" style="1"/>
    <col min="2055" max="2055" width="9.5703125" style="1" bestFit="1" customWidth="1"/>
    <col min="2056" max="2056" width="6.5703125" style="1" bestFit="1" customWidth="1"/>
    <col min="2057" max="2304" width="9.140625" style="1"/>
    <col min="2305" max="2305" width="5.42578125" style="1" bestFit="1" customWidth="1"/>
    <col min="2306" max="2306" width="81.140625" style="1" bestFit="1" customWidth="1"/>
    <col min="2307" max="2307" width="3.7109375" style="1" bestFit="1" customWidth="1"/>
    <col min="2308" max="2310" width="9.140625" style="1"/>
    <col min="2311" max="2311" width="9.5703125" style="1" bestFit="1" customWidth="1"/>
    <col min="2312" max="2312" width="6.5703125" style="1" bestFit="1" customWidth="1"/>
    <col min="2313" max="2560" width="9.140625" style="1"/>
    <col min="2561" max="2561" width="5.42578125" style="1" bestFit="1" customWidth="1"/>
    <col min="2562" max="2562" width="81.140625" style="1" bestFit="1" customWidth="1"/>
    <col min="2563" max="2563" width="3.7109375" style="1" bestFit="1" customWidth="1"/>
    <col min="2564" max="2566" width="9.140625" style="1"/>
    <col min="2567" max="2567" width="9.5703125" style="1" bestFit="1" customWidth="1"/>
    <col min="2568" max="2568" width="6.5703125" style="1" bestFit="1" customWidth="1"/>
    <col min="2569" max="2816" width="9.140625" style="1"/>
    <col min="2817" max="2817" width="5.42578125" style="1" bestFit="1" customWidth="1"/>
    <col min="2818" max="2818" width="81.140625" style="1" bestFit="1" customWidth="1"/>
    <col min="2819" max="2819" width="3.7109375" style="1" bestFit="1" customWidth="1"/>
    <col min="2820" max="2822" width="9.140625" style="1"/>
    <col min="2823" max="2823" width="9.5703125" style="1" bestFit="1" customWidth="1"/>
    <col min="2824" max="2824" width="6.5703125" style="1" bestFit="1" customWidth="1"/>
    <col min="2825" max="3072" width="9.140625" style="1"/>
    <col min="3073" max="3073" width="5.42578125" style="1" bestFit="1" customWidth="1"/>
    <col min="3074" max="3074" width="81.140625" style="1" bestFit="1" customWidth="1"/>
    <col min="3075" max="3075" width="3.7109375" style="1" bestFit="1" customWidth="1"/>
    <col min="3076" max="3078" width="9.140625" style="1"/>
    <col min="3079" max="3079" width="9.5703125" style="1" bestFit="1" customWidth="1"/>
    <col min="3080" max="3080" width="6.5703125" style="1" bestFit="1" customWidth="1"/>
    <col min="3081" max="3328" width="9.140625" style="1"/>
    <col min="3329" max="3329" width="5.42578125" style="1" bestFit="1" customWidth="1"/>
    <col min="3330" max="3330" width="81.140625" style="1" bestFit="1" customWidth="1"/>
    <col min="3331" max="3331" width="3.7109375" style="1" bestFit="1" customWidth="1"/>
    <col min="3332" max="3334" width="9.140625" style="1"/>
    <col min="3335" max="3335" width="9.5703125" style="1" bestFit="1" customWidth="1"/>
    <col min="3336" max="3336" width="6.5703125" style="1" bestFit="1" customWidth="1"/>
    <col min="3337" max="3584" width="9.140625" style="1"/>
    <col min="3585" max="3585" width="5.42578125" style="1" bestFit="1" customWidth="1"/>
    <col min="3586" max="3586" width="81.140625" style="1" bestFit="1" customWidth="1"/>
    <col min="3587" max="3587" width="3.7109375" style="1" bestFit="1" customWidth="1"/>
    <col min="3588" max="3590" width="9.140625" style="1"/>
    <col min="3591" max="3591" width="9.5703125" style="1" bestFit="1" customWidth="1"/>
    <col min="3592" max="3592" width="6.5703125" style="1" bestFit="1" customWidth="1"/>
    <col min="3593" max="3840" width="9.140625" style="1"/>
    <col min="3841" max="3841" width="5.42578125" style="1" bestFit="1" customWidth="1"/>
    <col min="3842" max="3842" width="81.140625" style="1" bestFit="1" customWidth="1"/>
    <col min="3843" max="3843" width="3.7109375" style="1" bestFit="1" customWidth="1"/>
    <col min="3844" max="3846" width="9.140625" style="1"/>
    <col min="3847" max="3847" width="9.5703125" style="1" bestFit="1" customWidth="1"/>
    <col min="3848" max="3848" width="6.5703125" style="1" bestFit="1" customWidth="1"/>
    <col min="3849" max="4096" width="9.140625" style="1"/>
    <col min="4097" max="4097" width="5.42578125" style="1" bestFit="1" customWidth="1"/>
    <col min="4098" max="4098" width="81.140625" style="1" bestFit="1" customWidth="1"/>
    <col min="4099" max="4099" width="3.7109375" style="1" bestFit="1" customWidth="1"/>
    <col min="4100" max="4102" width="9.140625" style="1"/>
    <col min="4103" max="4103" width="9.5703125" style="1" bestFit="1" customWidth="1"/>
    <col min="4104" max="4104" width="6.5703125" style="1" bestFit="1" customWidth="1"/>
    <col min="4105" max="4352" width="9.140625" style="1"/>
    <col min="4353" max="4353" width="5.42578125" style="1" bestFit="1" customWidth="1"/>
    <col min="4354" max="4354" width="81.140625" style="1" bestFit="1" customWidth="1"/>
    <col min="4355" max="4355" width="3.7109375" style="1" bestFit="1" customWidth="1"/>
    <col min="4356" max="4358" width="9.140625" style="1"/>
    <col min="4359" max="4359" width="9.5703125" style="1" bestFit="1" customWidth="1"/>
    <col min="4360" max="4360" width="6.5703125" style="1" bestFit="1" customWidth="1"/>
    <col min="4361" max="4608" width="9.140625" style="1"/>
    <col min="4609" max="4609" width="5.42578125" style="1" bestFit="1" customWidth="1"/>
    <col min="4610" max="4610" width="81.140625" style="1" bestFit="1" customWidth="1"/>
    <col min="4611" max="4611" width="3.7109375" style="1" bestFit="1" customWidth="1"/>
    <col min="4612" max="4614" width="9.140625" style="1"/>
    <col min="4615" max="4615" width="9.5703125" style="1" bestFit="1" customWidth="1"/>
    <col min="4616" max="4616" width="6.5703125" style="1" bestFit="1" customWidth="1"/>
    <col min="4617" max="4864" width="9.140625" style="1"/>
    <col min="4865" max="4865" width="5.42578125" style="1" bestFit="1" customWidth="1"/>
    <col min="4866" max="4866" width="81.140625" style="1" bestFit="1" customWidth="1"/>
    <col min="4867" max="4867" width="3.7109375" style="1" bestFit="1" customWidth="1"/>
    <col min="4868" max="4870" width="9.140625" style="1"/>
    <col min="4871" max="4871" width="9.5703125" style="1" bestFit="1" customWidth="1"/>
    <col min="4872" max="4872" width="6.5703125" style="1" bestFit="1" customWidth="1"/>
    <col min="4873" max="5120" width="9.140625" style="1"/>
    <col min="5121" max="5121" width="5.42578125" style="1" bestFit="1" customWidth="1"/>
    <col min="5122" max="5122" width="81.140625" style="1" bestFit="1" customWidth="1"/>
    <col min="5123" max="5123" width="3.7109375" style="1" bestFit="1" customWidth="1"/>
    <col min="5124" max="5126" width="9.140625" style="1"/>
    <col min="5127" max="5127" width="9.5703125" style="1" bestFit="1" customWidth="1"/>
    <col min="5128" max="5128" width="6.5703125" style="1" bestFit="1" customWidth="1"/>
    <col min="5129" max="5376" width="9.140625" style="1"/>
    <col min="5377" max="5377" width="5.42578125" style="1" bestFit="1" customWidth="1"/>
    <col min="5378" max="5378" width="81.140625" style="1" bestFit="1" customWidth="1"/>
    <col min="5379" max="5379" width="3.7109375" style="1" bestFit="1" customWidth="1"/>
    <col min="5380" max="5382" width="9.140625" style="1"/>
    <col min="5383" max="5383" width="9.5703125" style="1" bestFit="1" customWidth="1"/>
    <col min="5384" max="5384" width="6.5703125" style="1" bestFit="1" customWidth="1"/>
    <col min="5385" max="5632" width="9.140625" style="1"/>
    <col min="5633" max="5633" width="5.42578125" style="1" bestFit="1" customWidth="1"/>
    <col min="5634" max="5634" width="81.140625" style="1" bestFit="1" customWidth="1"/>
    <col min="5635" max="5635" width="3.7109375" style="1" bestFit="1" customWidth="1"/>
    <col min="5636" max="5638" width="9.140625" style="1"/>
    <col min="5639" max="5639" width="9.5703125" style="1" bestFit="1" customWidth="1"/>
    <col min="5640" max="5640" width="6.5703125" style="1" bestFit="1" customWidth="1"/>
    <col min="5641" max="5888" width="9.140625" style="1"/>
    <col min="5889" max="5889" width="5.42578125" style="1" bestFit="1" customWidth="1"/>
    <col min="5890" max="5890" width="81.140625" style="1" bestFit="1" customWidth="1"/>
    <col min="5891" max="5891" width="3.7109375" style="1" bestFit="1" customWidth="1"/>
    <col min="5892" max="5894" width="9.140625" style="1"/>
    <col min="5895" max="5895" width="9.5703125" style="1" bestFit="1" customWidth="1"/>
    <col min="5896" max="5896" width="6.5703125" style="1" bestFit="1" customWidth="1"/>
    <col min="5897" max="6144" width="9.140625" style="1"/>
    <col min="6145" max="6145" width="5.42578125" style="1" bestFit="1" customWidth="1"/>
    <col min="6146" max="6146" width="81.140625" style="1" bestFit="1" customWidth="1"/>
    <col min="6147" max="6147" width="3.7109375" style="1" bestFit="1" customWidth="1"/>
    <col min="6148" max="6150" width="9.140625" style="1"/>
    <col min="6151" max="6151" width="9.5703125" style="1" bestFit="1" customWidth="1"/>
    <col min="6152" max="6152" width="6.5703125" style="1" bestFit="1" customWidth="1"/>
    <col min="6153" max="6400" width="9.140625" style="1"/>
    <col min="6401" max="6401" width="5.42578125" style="1" bestFit="1" customWidth="1"/>
    <col min="6402" max="6402" width="81.140625" style="1" bestFit="1" customWidth="1"/>
    <col min="6403" max="6403" width="3.7109375" style="1" bestFit="1" customWidth="1"/>
    <col min="6404" max="6406" width="9.140625" style="1"/>
    <col min="6407" max="6407" width="9.5703125" style="1" bestFit="1" customWidth="1"/>
    <col min="6408" max="6408" width="6.5703125" style="1" bestFit="1" customWidth="1"/>
    <col min="6409" max="6656" width="9.140625" style="1"/>
    <col min="6657" max="6657" width="5.42578125" style="1" bestFit="1" customWidth="1"/>
    <col min="6658" max="6658" width="81.140625" style="1" bestFit="1" customWidth="1"/>
    <col min="6659" max="6659" width="3.7109375" style="1" bestFit="1" customWidth="1"/>
    <col min="6660" max="6662" width="9.140625" style="1"/>
    <col min="6663" max="6663" width="9.5703125" style="1" bestFit="1" customWidth="1"/>
    <col min="6664" max="6664" width="6.5703125" style="1" bestFit="1" customWidth="1"/>
    <col min="6665" max="6912" width="9.140625" style="1"/>
    <col min="6913" max="6913" width="5.42578125" style="1" bestFit="1" customWidth="1"/>
    <col min="6914" max="6914" width="81.140625" style="1" bestFit="1" customWidth="1"/>
    <col min="6915" max="6915" width="3.7109375" style="1" bestFit="1" customWidth="1"/>
    <col min="6916" max="6918" width="9.140625" style="1"/>
    <col min="6919" max="6919" width="9.5703125" style="1" bestFit="1" customWidth="1"/>
    <col min="6920" max="6920" width="6.5703125" style="1" bestFit="1" customWidth="1"/>
    <col min="6921" max="7168" width="9.140625" style="1"/>
    <col min="7169" max="7169" width="5.42578125" style="1" bestFit="1" customWidth="1"/>
    <col min="7170" max="7170" width="81.140625" style="1" bestFit="1" customWidth="1"/>
    <col min="7171" max="7171" width="3.7109375" style="1" bestFit="1" customWidth="1"/>
    <col min="7172" max="7174" width="9.140625" style="1"/>
    <col min="7175" max="7175" width="9.5703125" style="1" bestFit="1" customWidth="1"/>
    <col min="7176" max="7176" width="6.5703125" style="1" bestFit="1" customWidth="1"/>
    <col min="7177" max="7424" width="9.140625" style="1"/>
    <col min="7425" max="7425" width="5.42578125" style="1" bestFit="1" customWidth="1"/>
    <col min="7426" max="7426" width="81.140625" style="1" bestFit="1" customWidth="1"/>
    <col min="7427" max="7427" width="3.7109375" style="1" bestFit="1" customWidth="1"/>
    <col min="7428" max="7430" width="9.140625" style="1"/>
    <col min="7431" max="7431" width="9.5703125" style="1" bestFit="1" customWidth="1"/>
    <col min="7432" max="7432" width="6.5703125" style="1" bestFit="1" customWidth="1"/>
    <col min="7433" max="7680" width="9.140625" style="1"/>
    <col min="7681" max="7681" width="5.42578125" style="1" bestFit="1" customWidth="1"/>
    <col min="7682" max="7682" width="81.140625" style="1" bestFit="1" customWidth="1"/>
    <col min="7683" max="7683" width="3.7109375" style="1" bestFit="1" customWidth="1"/>
    <col min="7684" max="7686" width="9.140625" style="1"/>
    <col min="7687" max="7687" width="9.5703125" style="1" bestFit="1" customWidth="1"/>
    <col min="7688" max="7688" width="6.5703125" style="1" bestFit="1" customWidth="1"/>
    <col min="7689" max="7936" width="9.140625" style="1"/>
    <col min="7937" max="7937" width="5.42578125" style="1" bestFit="1" customWidth="1"/>
    <col min="7938" max="7938" width="81.140625" style="1" bestFit="1" customWidth="1"/>
    <col min="7939" max="7939" width="3.7109375" style="1" bestFit="1" customWidth="1"/>
    <col min="7940" max="7942" width="9.140625" style="1"/>
    <col min="7943" max="7943" width="9.5703125" style="1" bestFit="1" customWidth="1"/>
    <col min="7944" max="7944" width="6.5703125" style="1" bestFit="1" customWidth="1"/>
    <col min="7945" max="8192" width="9.140625" style="1"/>
    <col min="8193" max="8193" width="5.42578125" style="1" bestFit="1" customWidth="1"/>
    <col min="8194" max="8194" width="81.140625" style="1" bestFit="1" customWidth="1"/>
    <col min="8195" max="8195" width="3.7109375" style="1" bestFit="1" customWidth="1"/>
    <col min="8196" max="8198" width="9.140625" style="1"/>
    <col min="8199" max="8199" width="9.5703125" style="1" bestFit="1" customWidth="1"/>
    <col min="8200" max="8200" width="6.5703125" style="1" bestFit="1" customWidth="1"/>
    <col min="8201" max="8448" width="9.140625" style="1"/>
    <col min="8449" max="8449" width="5.42578125" style="1" bestFit="1" customWidth="1"/>
    <col min="8450" max="8450" width="81.140625" style="1" bestFit="1" customWidth="1"/>
    <col min="8451" max="8451" width="3.7109375" style="1" bestFit="1" customWidth="1"/>
    <col min="8452" max="8454" width="9.140625" style="1"/>
    <col min="8455" max="8455" width="9.5703125" style="1" bestFit="1" customWidth="1"/>
    <col min="8456" max="8456" width="6.5703125" style="1" bestFit="1" customWidth="1"/>
    <col min="8457" max="8704" width="9.140625" style="1"/>
    <col min="8705" max="8705" width="5.42578125" style="1" bestFit="1" customWidth="1"/>
    <col min="8706" max="8706" width="81.140625" style="1" bestFit="1" customWidth="1"/>
    <col min="8707" max="8707" width="3.7109375" style="1" bestFit="1" customWidth="1"/>
    <col min="8708" max="8710" width="9.140625" style="1"/>
    <col min="8711" max="8711" width="9.5703125" style="1" bestFit="1" customWidth="1"/>
    <col min="8712" max="8712" width="6.5703125" style="1" bestFit="1" customWidth="1"/>
    <col min="8713" max="8960" width="9.140625" style="1"/>
    <col min="8961" max="8961" width="5.42578125" style="1" bestFit="1" customWidth="1"/>
    <col min="8962" max="8962" width="81.140625" style="1" bestFit="1" customWidth="1"/>
    <col min="8963" max="8963" width="3.7109375" style="1" bestFit="1" customWidth="1"/>
    <col min="8964" max="8966" width="9.140625" style="1"/>
    <col min="8967" max="8967" width="9.5703125" style="1" bestFit="1" customWidth="1"/>
    <col min="8968" max="8968" width="6.5703125" style="1" bestFit="1" customWidth="1"/>
    <col min="8969" max="9216" width="9.140625" style="1"/>
    <col min="9217" max="9217" width="5.42578125" style="1" bestFit="1" customWidth="1"/>
    <col min="9218" max="9218" width="81.140625" style="1" bestFit="1" customWidth="1"/>
    <col min="9219" max="9219" width="3.7109375" style="1" bestFit="1" customWidth="1"/>
    <col min="9220" max="9222" width="9.140625" style="1"/>
    <col min="9223" max="9223" width="9.5703125" style="1" bestFit="1" customWidth="1"/>
    <col min="9224" max="9224" width="6.5703125" style="1" bestFit="1" customWidth="1"/>
    <col min="9225" max="9472" width="9.140625" style="1"/>
    <col min="9473" max="9473" width="5.42578125" style="1" bestFit="1" customWidth="1"/>
    <col min="9474" max="9474" width="81.140625" style="1" bestFit="1" customWidth="1"/>
    <col min="9475" max="9475" width="3.7109375" style="1" bestFit="1" customWidth="1"/>
    <col min="9476" max="9478" width="9.140625" style="1"/>
    <col min="9479" max="9479" width="9.5703125" style="1" bestFit="1" customWidth="1"/>
    <col min="9480" max="9480" width="6.5703125" style="1" bestFit="1" customWidth="1"/>
    <col min="9481" max="9728" width="9.140625" style="1"/>
    <col min="9729" max="9729" width="5.42578125" style="1" bestFit="1" customWidth="1"/>
    <col min="9730" max="9730" width="81.140625" style="1" bestFit="1" customWidth="1"/>
    <col min="9731" max="9731" width="3.7109375" style="1" bestFit="1" customWidth="1"/>
    <col min="9732" max="9734" width="9.140625" style="1"/>
    <col min="9735" max="9735" width="9.5703125" style="1" bestFit="1" customWidth="1"/>
    <col min="9736" max="9736" width="6.5703125" style="1" bestFit="1" customWidth="1"/>
    <col min="9737" max="9984" width="9.140625" style="1"/>
    <col min="9985" max="9985" width="5.42578125" style="1" bestFit="1" customWidth="1"/>
    <col min="9986" max="9986" width="81.140625" style="1" bestFit="1" customWidth="1"/>
    <col min="9987" max="9987" width="3.7109375" style="1" bestFit="1" customWidth="1"/>
    <col min="9988" max="9990" width="9.140625" style="1"/>
    <col min="9991" max="9991" width="9.5703125" style="1" bestFit="1" customWidth="1"/>
    <col min="9992" max="9992" width="6.5703125" style="1" bestFit="1" customWidth="1"/>
    <col min="9993" max="10240" width="9.140625" style="1"/>
    <col min="10241" max="10241" width="5.42578125" style="1" bestFit="1" customWidth="1"/>
    <col min="10242" max="10242" width="81.140625" style="1" bestFit="1" customWidth="1"/>
    <col min="10243" max="10243" width="3.7109375" style="1" bestFit="1" customWidth="1"/>
    <col min="10244" max="10246" width="9.140625" style="1"/>
    <col min="10247" max="10247" width="9.5703125" style="1" bestFit="1" customWidth="1"/>
    <col min="10248" max="10248" width="6.5703125" style="1" bestFit="1" customWidth="1"/>
    <col min="10249" max="10496" width="9.140625" style="1"/>
    <col min="10497" max="10497" width="5.42578125" style="1" bestFit="1" customWidth="1"/>
    <col min="10498" max="10498" width="81.140625" style="1" bestFit="1" customWidth="1"/>
    <col min="10499" max="10499" width="3.7109375" style="1" bestFit="1" customWidth="1"/>
    <col min="10500" max="10502" width="9.140625" style="1"/>
    <col min="10503" max="10503" width="9.5703125" style="1" bestFit="1" customWidth="1"/>
    <col min="10504" max="10504" width="6.5703125" style="1" bestFit="1" customWidth="1"/>
    <col min="10505" max="10752" width="9.140625" style="1"/>
    <col min="10753" max="10753" width="5.42578125" style="1" bestFit="1" customWidth="1"/>
    <col min="10754" max="10754" width="81.140625" style="1" bestFit="1" customWidth="1"/>
    <col min="10755" max="10755" width="3.7109375" style="1" bestFit="1" customWidth="1"/>
    <col min="10756" max="10758" width="9.140625" style="1"/>
    <col min="10759" max="10759" width="9.5703125" style="1" bestFit="1" customWidth="1"/>
    <col min="10760" max="10760" width="6.5703125" style="1" bestFit="1" customWidth="1"/>
    <col min="10761" max="11008" width="9.140625" style="1"/>
    <col min="11009" max="11009" width="5.42578125" style="1" bestFit="1" customWidth="1"/>
    <col min="11010" max="11010" width="81.140625" style="1" bestFit="1" customWidth="1"/>
    <col min="11011" max="11011" width="3.7109375" style="1" bestFit="1" customWidth="1"/>
    <col min="11012" max="11014" width="9.140625" style="1"/>
    <col min="11015" max="11015" width="9.5703125" style="1" bestFit="1" customWidth="1"/>
    <col min="11016" max="11016" width="6.5703125" style="1" bestFit="1" customWidth="1"/>
    <col min="11017" max="11264" width="9.140625" style="1"/>
    <col min="11265" max="11265" width="5.42578125" style="1" bestFit="1" customWidth="1"/>
    <col min="11266" max="11266" width="81.140625" style="1" bestFit="1" customWidth="1"/>
    <col min="11267" max="11267" width="3.7109375" style="1" bestFit="1" customWidth="1"/>
    <col min="11268" max="11270" width="9.140625" style="1"/>
    <col min="11271" max="11271" width="9.5703125" style="1" bestFit="1" customWidth="1"/>
    <col min="11272" max="11272" width="6.5703125" style="1" bestFit="1" customWidth="1"/>
    <col min="11273" max="11520" width="9.140625" style="1"/>
    <col min="11521" max="11521" width="5.42578125" style="1" bestFit="1" customWidth="1"/>
    <col min="11522" max="11522" width="81.140625" style="1" bestFit="1" customWidth="1"/>
    <col min="11523" max="11523" width="3.7109375" style="1" bestFit="1" customWidth="1"/>
    <col min="11524" max="11526" width="9.140625" style="1"/>
    <col min="11527" max="11527" width="9.5703125" style="1" bestFit="1" customWidth="1"/>
    <col min="11528" max="11528" width="6.5703125" style="1" bestFit="1" customWidth="1"/>
    <col min="11529" max="11776" width="9.140625" style="1"/>
    <col min="11777" max="11777" width="5.42578125" style="1" bestFit="1" customWidth="1"/>
    <col min="11778" max="11778" width="81.140625" style="1" bestFit="1" customWidth="1"/>
    <col min="11779" max="11779" width="3.7109375" style="1" bestFit="1" customWidth="1"/>
    <col min="11780" max="11782" width="9.140625" style="1"/>
    <col min="11783" max="11783" width="9.5703125" style="1" bestFit="1" customWidth="1"/>
    <col min="11784" max="11784" width="6.5703125" style="1" bestFit="1" customWidth="1"/>
    <col min="11785" max="12032" width="9.140625" style="1"/>
    <col min="12033" max="12033" width="5.42578125" style="1" bestFit="1" customWidth="1"/>
    <col min="12034" max="12034" width="81.140625" style="1" bestFit="1" customWidth="1"/>
    <col min="12035" max="12035" width="3.7109375" style="1" bestFit="1" customWidth="1"/>
    <col min="12036" max="12038" width="9.140625" style="1"/>
    <col min="12039" max="12039" width="9.5703125" style="1" bestFit="1" customWidth="1"/>
    <col min="12040" max="12040" width="6.5703125" style="1" bestFit="1" customWidth="1"/>
    <col min="12041" max="12288" width="9.140625" style="1"/>
    <col min="12289" max="12289" width="5.42578125" style="1" bestFit="1" customWidth="1"/>
    <col min="12290" max="12290" width="81.140625" style="1" bestFit="1" customWidth="1"/>
    <col min="12291" max="12291" width="3.7109375" style="1" bestFit="1" customWidth="1"/>
    <col min="12292" max="12294" width="9.140625" style="1"/>
    <col min="12295" max="12295" width="9.5703125" style="1" bestFit="1" customWidth="1"/>
    <col min="12296" max="12296" width="6.5703125" style="1" bestFit="1" customWidth="1"/>
    <col min="12297" max="12544" width="9.140625" style="1"/>
    <col min="12545" max="12545" width="5.42578125" style="1" bestFit="1" customWidth="1"/>
    <col min="12546" max="12546" width="81.140625" style="1" bestFit="1" customWidth="1"/>
    <col min="12547" max="12547" width="3.7109375" style="1" bestFit="1" customWidth="1"/>
    <col min="12548" max="12550" width="9.140625" style="1"/>
    <col min="12551" max="12551" width="9.5703125" style="1" bestFit="1" customWidth="1"/>
    <col min="12552" max="12552" width="6.5703125" style="1" bestFit="1" customWidth="1"/>
    <col min="12553" max="12800" width="9.140625" style="1"/>
    <col min="12801" max="12801" width="5.42578125" style="1" bestFit="1" customWidth="1"/>
    <col min="12802" max="12802" width="81.140625" style="1" bestFit="1" customWidth="1"/>
    <col min="12803" max="12803" width="3.7109375" style="1" bestFit="1" customWidth="1"/>
    <col min="12804" max="12806" width="9.140625" style="1"/>
    <col min="12807" max="12807" width="9.5703125" style="1" bestFit="1" customWidth="1"/>
    <col min="12808" max="12808" width="6.5703125" style="1" bestFit="1" customWidth="1"/>
    <col min="12809" max="13056" width="9.140625" style="1"/>
    <col min="13057" max="13057" width="5.42578125" style="1" bestFit="1" customWidth="1"/>
    <col min="13058" max="13058" width="81.140625" style="1" bestFit="1" customWidth="1"/>
    <col min="13059" max="13059" width="3.7109375" style="1" bestFit="1" customWidth="1"/>
    <col min="13060" max="13062" width="9.140625" style="1"/>
    <col min="13063" max="13063" width="9.5703125" style="1" bestFit="1" customWidth="1"/>
    <col min="13064" max="13064" width="6.5703125" style="1" bestFit="1" customWidth="1"/>
    <col min="13065" max="13312" width="9.140625" style="1"/>
    <col min="13313" max="13313" width="5.42578125" style="1" bestFit="1" customWidth="1"/>
    <col min="13314" max="13314" width="81.140625" style="1" bestFit="1" customWidth="1"/>
    <col min="13315" max="13315" width="3.7109375" style="1" bestFit="1" customWidth="1"/>
    <col min="13316" max="13318" width="9.140625" style="1"/>
    <col min="13319" max="13319" width="9.5703125" style="1" bestFit="1" customWidth="1"/>
    <col min="13320" max="13320" width="6.5703125" style="1" bestFit="1" customWidth="1"/>
    <col min="13321" max="13568" width="9.140625" style="1"/>
    <col min="13569" max="13569" width="5.42578125" style="1" bestFit="1" customWidth="1"/>
    <col min="13570" max="13570" width="81.140625" style="1" bestFit="1" customWidth="1"/>
    <col min="13571" max="13571" width="3.7109375" style="1" bestFit="1" customWidth="1"/>
    <col min="13572" max="13574" width="9.140625" style="1"/>
    <col min="13575" max="13575" width="9.5703125" style="1" bestFit="1" customWidth="1"/>
    <col min="13576" max="13576" width="6.5703125" style="1" bestFit="1" customWidth="1"/>
    <col min="13577" max="13824" width="9.140625" style="1"/>
    <col min="13825" max="13825" width="5.42578125" style="1" bestFit="1" customWidth="1"/>
    <col min="13826" max="13826" width="81.140625" style="1" bestFit="1" customWidth="1"/>
    <col min="13827" max="13827" width="3.7109375" style="1" bestFit="1" customWidth="1"/>
    <col min="13828" max="13830" width="9.140625" style="1"/>
    <col min="13831" max="13831" width="9.5703125" style="1" bestFit="1" customWidth="1"/>
    <col min="13832" max="13832" width="6.5703125" style="1" bestFit="1" customWidth="1"/>
    <col min="13833" max="14080" width="9.140625" style="1"/>
    <col min="14081" max="14081" width="5.42578125" style="1" bestFit="1" customWidth="1"/>
    <col min="14082" max="14082" width="81.140625" style="1" bestFit="1" customWidth="1"/>
    <col min="14083" max="14083" width="3.7109375" style="1" bestFit="1" customWidth="1"/>
    <col min="14084" max="14086" width="9.140625" style="1"/>
    <col min="14087" max="14087" width="9.5703125" style="1" bestFit="1" customWidth="1"/>
    <col min="14088" max="14088" width="6.5703125" style="1" bestFit="1" customWidth="1"/>
    <col min="14089" max="14336" width="9.140625" style="1"/>
    <col min="14337" max="14337" width="5.42578125" style="1" bestFit="1" customWidth="1"/>
    <col min="14338" max="14338" width="81.140625" style="1" bestFit="1" customWidth="1"/>
    <col min="14339" max="14339" width="3.7109375" style="1" bestFit="1" customWidth="1"/>
    <col min="14340" max="14342" width="9.140625" style="1"/>
    <col min="14343" max="14343" width="9.5703125" style="1" bestFit="1" customWidth="1"/>
    <col min="14344" max="14344" width="6.5703125" style="1" bestFit="1" customWidth="1"/>
    <col min="14345" max="14592" width="9.140625" style="1"/>
    <col min="14593" max="14593" width="5.42578125" style="1" bestFit="1" customWidth="1"/>
    <col min="14594" max="14594" width="81.140625" style="1" bestFit="1" customWidth="1"/>
    <col min="14595" max="14595" width="3.7109375" style="1" bestFit="1" customWidth="1"/>
    <col min="14596" max="14598" width="9.140625" style="1"/>
    <col min="14599" max="14599" width="9.5703125" style="1" bestFit="1" customWidth="1"/>
    <col min="14600" max="14600" width="6.5703125" style="1" bestFit="1" customWidth="1"/>
    <col min="14601" max="14848" width="9.140625" style="1"/>
    <col min="14849" max="14849" width="5.42578125" style="1" bestFit="1" customWidth="1"/>
    <col min="14850" max="14850" width="81.140625" style="1" bestFit="1" customWidth="1"/>
    <col min="14851" max="14851" width="3.7109375" style="1" bestFit="1" customWidth="1"/>
    <col min="14852" max="14854" width="9.140625" style="1"/>
    <col min="14855" max="14855" width="9.5703125" style="1" bestFit="1" customWidth="1"/>
    <col min="14856" max="14856" width="6.5703125" style="1" bestFit="1" customWidth="1"/>
    <col min="14857" max="15104" width="9.140625" style="1"/>
    <col min="15105" max="15105" width="5.42578125" style="1" bestFit="1" customWidth="1"/>
    <col min="15106" max="15106" width="81.140625" style="1" bestFit="1" customWidth="1"/>
    <col min="15107" max="15107" width="3.7109375" style="1" bestFit="1" customWidth="1"/>
    <col min="15108" max="15110" width="9.140625" style="1"/>
    <col min="15111" max="15111" width="9.5703125" style="1" bestFit="1" customWidth="1"/>
    <col min="15112" max="15112" width="6.5703125" style="1" bestFit="1" customWidth="1"/>
    <col min="15113" max="15360" width="9.140625" style="1"/>
    <col min="15361" max="15361" width="5.42578125" style="1" bestFit="1" customWidth="1"/>
    <col min="15362" max="15362" width="81.140625" style="1" bestFit="1" customWidth="1"/>
    <col min="15363" max="15363" width="3.7109375" style="1" bestFit="1" customWidth="1"/>
    <col min="15364" max="15366" width="9.140625" style="1"/>
    <col min="15367" max="15367" width="9.5703125" style="1" bestFit="1" customWidth="1"/>
    <col min="15368" max="15368" width="6.5703125" style="1" bestFit="1" customWidth="1"/>
    <col min="15369" max="15616" width="9.140625" style="1"/>
    <col min="15617" max="15617" width="5.42578125" style="1" bestFit="1" customWidth="1"/>
    <col min="15618" max="15618" width="81.140625" style="1" bestFit="1" customWidth="1"/>
    <col min="15619" max="15619" width="3.7109375" style="1" bestFit="1" customWidth="1"/>
    <col min="15620" max="15622" width="9.140625" style="1"/>
    <col min="15623" max="15623" width="9.5703125" style="1" bestFit="1" customWidth="1"/>
    <col min="15624" max="15624" width="6.5703125" style="1" bestFit="1" customWidth="1"/>
    <col min="15625" max="15872" width="9.140625" style="1"/>
    <col min="15873" max="15873" width="5.42578125" style="1" bestFit="1" customWidth="1"/>
    <col min="15874" max="15874" width="81.140625" style="1" bestFit="1" customWidth="1"/>
    <col min="15875" max="15875" width="3.7109375" style="1" bestFit="1" customWidth="1"/>
    <col min="15876" max="15878" width="9.140625" style="1"/>
    <col min="15879" max="15879" width="9.5703125" style="1" bestFit="1" customWidth="1"/>
    <col min="15880" max="15880" width="6.5703125" style="1" bestFit="1" customWidth="1"/>
    <col min="15881" max="16128" width="9.140625" style="1"/>
    <col min="16129" max="16129" width="5.42578125" style="1" bestFit="1" customWidth="1"/>
    <col min="16130" max="16130" width="81.140625" style="1" bestFit="1" customWidth="1"/>
    <col min="16131" max="16131" width="3.7109375" style="1" bestFit="1" customWidth="1"/>
    <col min="16132" max="16134" width="9.140625" style="1"/>
    <col min="16135" max="16135" width="9.5703125" style="1" bestFit="1" customWidth="1"/>
    <col min="16136" max="16136" width="6.5703125" style="1" bestFit="1" customWidth="1"/>
    <col min="16137" max="16384" width="9.140625" style="1"/>
  </cols>
  <sheetData>
    <row r="1" spans="1:5">
      <c r="A1" s="3" t="s">
        <v>0</v>
      </c>
      <c r="B1" s="390" t="s">
        <v>20</v>
      </c>
      <c r="C1" s="390"/>
      <c r="D1" s="390"/>
      <c r="E1" s="390"/>
    </row>
    <row r="2" spans="1:5" ht="13.5" thickBot="1"/>
    <row r="3" spans="1:5" ht="15">
      <c r="B3" s="23" t="s">
        <v>1756</v>
      </c>
      <c r="C3" s="391"/>
      <c r="D3" s="394"/>
      <c r="E3" s="16"/>
    </row>
    <row r="4" spans="1:5" ht="30">
      <c r="B4" s="24" t="s">
        <v>1757</v>
      </c>
      <c r="C4" s="392"/>
      <c r="D4" s="395"/>
      <c r="E4" s="16"/>
    </row>
    <row r="5" spans="1:5" ht="15">
      <c r="B5" s="24" t="s">
        <v>1081</v>
      </c>
      <c r="C5" s="392"/>
      <c r="D5" s="395"/>
      <c r="E5" s="16"/>
    </row>
    <row r="6" spans="1:5" ht="30">
      <c r="B6" s="24" t="s">
        <v>1758</v>
      </c>
      <c r="C6" s="392"/>
      <c r="D6" s="395"/>
      <c r="E6" s="16"/>
    </row>
    <row r="7" spans="1:5" ht="30.75" thickBot="1">
      <c r="B7" s="25" t="s">
        <v>1759</v>
      </c>
      <c r="C7" s="393"/>
      <c r="D7" s="396"/>
      <c r="E7" s="16"/>
    </row>
    <row r="8" spans="1:5">
      <c r="B8" s="16"/>
      <c r="C8" s="19" t="s">
        <v>1079</v>
      </c>
      <c r="D8" s="19" t="s">
        <v>1078</v>
      </c>
      <c r="E8" s="16"/>
    </row>
    <row r="9" spans="1:5">
      <c r="B9" s="16"/>
      <c r="C9" s="19"/>
      <c r="D9" s="19"/>
      <c r="E9" s="16"/>
    </row>
    <row r="10" spans="1:5">
      <c r="B10" s="447"/>
      <c r="C10" s="447"/>
      <c r="D10" s="447"/>
      <c r="E10" s="447"/>
    </row>
    <row r="11" spans="1:5">
      <c r="B11" s="430" t="s">
        <v>1087</v>
      </c>
      <c r="C11" s="430"/>
      <c r="D11" s="430"/>
      <c r="E11" s="430"/>
    </row>
    <row r="12" spans="1:5">
      <c r="B12" s="26" t="s">
        <v>1088</v>
      </c>
      <c r="C12" s="430" t="s">
        <v>1089</v>
      </c>
      <c r="D12" s="430" t="s">
        <v>1090</v>
      </c>
      <c r="E12" s="430" t="s">
        <v>1091</v>
      </c>
    </row>
    <row r="13" spans="1:5">
      <c r="B13" s="26" t="s">
        <v>1092</v>
      </c>
      <c r="C13" s="430"/>
      <c r="D13" s="430"/>
      <c r="E13" s="430"/>
    </row>
    <row r="14" spans="1:5">
      <c r="B14" s="27" t="s">
        <v>1093</v>
      </c>
      <c r="C14" s="28" t="s">
        <v>1760</v>
      </c>
      <c r="D14" s="28"/>
      <c r="E14" s="28"/>
    </row>
    <row r="15" spans="1:5">
      <c r="B15" s="27" t="s">
        <v>1095</v>
      </c>
      <c r="C15" s="28"/>
      <c r="D15" s="28"/>
      <c r="E15" s="28"/>
    </row>
    <row r="16" spans="1:5">
      <c r="B16" s="27" t="s">
        <v>1096</v>
      </c>
      <c r="C16" s="28"/>
      <c r="D16" s="28"/>
      <c r="E16" s="28"/>
    </row>
    <row r="17" spans="2:11">
      <c r="B17" s="29" t="s">
        <v>3264</v>
      </c>
      <c r="C17" s="26"/>
      <c r="D17" s="26"/>
      <c r="E17" s="26"/>
    </row>
    <row r="20" spans="2:11">
      <c r="B20" s="1" t="s">
        <v>101</v>
      </c>
    </row>
    <row r="22" spans="2:11">
      <c r="B22" s="6" t="s">
        <v>102</v>
      </c>
      <c r="C22" s="7" t="s">
        <v>103</v>
      </c>
      <c r="D22" s="6" t="s">
        <v>104</v>
      </c>
      <c r="E22" s="6" t="s">
        <v>105</v>
      </c>
      <c r="F22" s="8" t="s">
        <v>106</v>
      </c>
      <c r="G22" s="8" t="s">
        <v>107</v>
      </c>
      <c r="H22" s="8" t="s">
        <v>108</v>
      </c>
    </row>
    <row r="23" spans="2:11">
      <c r="B23" s="2" t="s">
        <v>276</v>
      </c>
      <c r="C23" s="9"/>
      <c r="D23" s="2"/>
      <c r="E23" s="2"/>
      <c r="F23" s="10"/>
      <c r="G23" s="10">
        <v>178900</v>
      </c>
      <c r="H23" s="10">
        <v>43.84</v>
      </c>
      <c r="J23" s="10"/>
      <c r="K23" s="10"/>
    </row>
    <row r="24" spans="2:11">
      <c r="B24" s="2" t="s">
        <v>277</v>
      </c>
      <c r="C24" s="9"/>
      <c r="D24" s="2"/>
      <c r="E24" s="2"/>
      <c r="F24" s="10"/>
      <c r="G24" s="10">
        <v>227723.59</v>
      </c>
      <c r="H24" s="10">
        <v>55.81</v>
      </c>
      <c r="J24" s="10"/>
      <c r="K24" s="10"/>
    </row>
    <row r="25" spans="2:11">
      <c r="B25" s="2" t="s">
        <v>125</v>
      </c>
      <c r="C25" s="9"/>
      <c r="D25" s="2"/>
      <c r="E25" s="2"/>
      <c r="F25" s="10"/>
      <c r="G25" s="10">
        <f>+G23+G24</f>
        <v>406623.58999999997</v>
      </c>
      <c r="H25" s="10">
        <f>+H23+H24</f>
        <v>99.65</v>
      </c>
      <c r="J25" s="10"/>
      <c r="K25" s="10"/>
    </row>
    <row r="26" spans="2:11">
      <c r="B26" s="2" t="s">
        <v>441</v>
      </c>
      <c r="C26" s="9"/>
      <c r="D26" s="2"/>
      <c r="E26" s="2"/>
      <c r="F26" s="10"/>
      <c r="G26" s="10">
        <f>+G27-G25</f>
        <v>1409.0236127900425</v>
      </c>
      <c r="H26" s="10">
        <f>+H27-H25</f>
        <v>0.34999999999999432</v>
      </c>
      <c r="J26" s="10"/>
      <c r="K26" s="10"/>
    </row>
    <row r="27" spans="2:11">
      <c r="B27" s="2" t="s">
        <v>127</v>
      </c>
      <c r="C27" s="9"/>
      <c r="D27" s="2"/>
      <c r="E27" s="2"/>
      <c r="F27" s="10"/>
      <c r="G27" s="10">
        <v>408032.61361279001</v>
      </c>
      <c r="H27" s="10">
        <v>100</v>
      </c>
      <c r="J27" s="10"/>
      <c r="K27" s="10"/>
    </row>
    <row r="28" spans="2:11">
      <c r="B28" s="1" t="s">
        <v>128</v>
      </c>
    </row>
    <row r="29" spans="2:11">
      <c r="B29" s="1" t="s">
        <v>129</v>
      </c>
    </row>
    <row r="30" spans="2:11">
      <c r="B30" s="2" t="s">
        <v>130</v>
      </c>
      <c r="C30" s="13">
        <v>44895</v>
      </c>
    </row>
    <row r="31" spans="2:11" ht="25.5">
      <c r="B31" s="11" t="s">
        <v>131</v>
      </c>
      <c r="C31" s="5" t="s">
        <v>132</v>
      </c>
    </row>
    <row r="32" spans="2:11">
      <c r="B32" s="2"/>
    </row>
    <row r="33" spans="2:3">
      <c r="B33" s="2" t="s">
        <v>1026</v>
      </c>
      <c r="C33" s="5" t="s">
        <v>132</v>
      </c>
    </row>
    <row r="34" spans="2:3">
      <c r="B34" s="2" t="s">
        <v>1025</v>
      </c>
      <c r="C34" s="5" t="s">
        <v>132</v>
      </c>
    </row>
    <row r="35" spans="2:3">
      <c r="B35" s="2" t="s">
        <v>1761</v>
      </c>
      <c r="C35" s="9"/>
    </row>
    <row r="36" spans="2:3">
      <c r="B36" s="2" t="s">
        <v>1762</v>
      </c>
      <c r="C36" s="9"/>
    </row>
    <row r="37" spans="2:3">
      <c r="B37" s="2" t="s">
        <v>1763</v>
      </c>
      <c r="C37" s="9"/>
    </row>
    <row r="38" spans="2:3">
      <c r="B38" s="2" t="s">
        <v>1764</v>
      </c>
      <c r="C38" s="9"/>
    </row>
    <row r="39" spans="2:3">
      <c r="B39" s="2" t="s">
        <v>1765</v>
      </c>
      <c r="C39" s="9"/>
    </row>
    <row r="40" spans="2:3">
      <c r="B40" s="2" t="s">
        <v>1766</v>
      </c>
      <c r="C40" s="9"/>
    </row>
    <row r="41" spans="2:3">
      <c r="B41" s="2" t="s">
        <v>1767</v>
      </c>
      <c r="C41" s="9"/>
    </row>
    <row r="42" spans="2:3">
      <c r="B42" s="2" t="s">
        <v>1768</v>
      </c>
      <c r="C42" s="9"/>
    </row>
    <row r="43" spans="2:3">
      <c r="B43" s="12" t="s">
        <v>1242</v>
      </c>
      <c r="C43" s="9"/>
    </row>
    <row r="44" spans="2:3">
      <c r="B44" s="12" t="s">
        <v>1769</v>
      </c>
    </row>
  </sheetData>
  <mergeCells count="8">
    <mergeCell ref="C12:C13"/>
    <mergeCell ref="D12:D13"/>
    <mergeCell ref="E12:E13"/>
    <mergeCell ref="B1:E1"/>
    <mergeCell ref="C3:C7"/>
    <mergeCell ref="D3:D7"/>
    <mergeCell ref="B10:E10"/>
    <mergeCell ref="B11:E11"/>
  </mergeCells>
  <hyperlinks>
    <hyperlink ref="A1" location="Index!A1" display="Index" xr:uid="{083A6361-FB25-4C1C-841B-E9A7C3600C6F}"/>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2026F-B961-4C30-A614-43B6DE61CAC0}">
  <dimension ref="A1:L158"/>
  <sheetViews>
    <sheetView workbookViewId="0">
      <selection activeCell="B1" sqref="B1:E1"/>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8554687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3.5703125" style="1" bestFit="1" customWidth="1"/>
    <col min="261" max="261" width="14.8554687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3.5703125" style="1" bestFit="1" customWidth="1"/>
    <col min="517" max="517" width="14.8554687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3.5703125" style="1" bestFit="1" customWidth="1"/>
    <col min="773" max="773" width="14.8554687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3.5703125" style="1" bestFit="1" customWidth="1"/>
    <col min="1029" max="1029" width="14.8554687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3.5703125" style="1" bestFit="1" customWidth="1"/>
    <col min="1285" max="1285" width="14.8554687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3.5703125" style="1" bestFit="1" customWidth="1"/>
    <col min="1541" max="1541" width="14.8554687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3.5703125" style="1" bestFit="1" customWidth="1"/>
    <col min="1797" max="1797" width="14.8554687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3.5703125" style="1" bestFit="1" customWidth="1"/>
    <col min="2053" max="2053" width="14.8554687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3.5703125" style="1" bestFit="1" customWidth="1"/>
    <col min="2309" max="2309" width="14.8554687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3.5703125" style="1" bestFit="1" customWidth="1"/>
    <col min="2565" max="2565" width="14.8554687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3.5703125" style="1" bestFit="1" customWidth="1"/>
    <col min="2821" max="2821" width="14.8554687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3.5703125" style="1" bestFit="1" customWidth="1"/>
    <col min="3077" max="3077" width="14.8554687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3.5703125" style="1" bestFit="1" customWidth="1"/>
    <col min="3333" max="3333" width="14.8554687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3.5703125" style="1" bestFit="1" customWidth="1"/>
    <col min="3589" max="3589" width="14.8554687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3.5703125" style="1" bestFit="1" customWidth="1"/>
    <col min="3845" max="3845" width="14.8554687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3.5703125" style="1" bestFit="1" customWidth="1"/>
    <col min="4101" max="4101" width="14.8554687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3.5703125" style="1" bestFit="1" customWidth="1"/>
    <col min="4357" max="4357" width="14.8554687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3.5703125" style="1" bestFit="1" customWidth="1"/>
    <col min="4613" max="4613" width="14.8554687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3.5703125" style="1" bestFit="1" customWidth="1"/>
    <col min="4869" max="4869" width="14.8554687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3.5703125" style="1" bestFit="1" customWidth="1"/>
    <col min="5125" max="5125" width="14.8554687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3.5703125" style="1" bestFit="1" customWidth="1"/>
    <col min="5381" max="5381" width="14.8554687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3.5703125" style="1" bestFit="1" customWidth="1"/>
    <col min="5637" max="5637" width="14.8554687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3.5703125" style="1" bestFit="1" customWidth="1"/>
    <col min="5893" max="5893" width="14.8554687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3.5703125" style="1" bestFit="1" customWidth="1"/>
    <col min="6149" max="6149" width="14.8554687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3.5703125" style="1" bestFit="1" customWidth="1"/>
    <col min="6405" max="6405" width="14.8554687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3.5703125" style="1" bestFit="1" customWidth="1"/>
    <col min="6661" max="6661" width="14.8554687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3.5703125" style="1" bestFit="1" customWidth="1"/>
    <col min="6917" max="6917" width="14.8554687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3.5703125" style="1" bestFit="1" customWidth="1"/>
    <col min="7173" max="7173" width="14.8554687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3.5703125" style="1" bestFit="1" customWidth="1"/>
    <col min="7429" max="7429" width="14.8554687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3.5703125" style="1" bestFit="1" customWidth="1"/>
    <col min="7685" max="7685" width="14.8554687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3.5703125" style="1" bestFit="1" customWidth="1"/>
    <col min="7941" max="7941" width="14.8554687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3.5703125" style="1" bestFit="1" customWidth="1"/>
    <col min="8197" max="8197" width="14.8554687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3.5703125" style="1" bestFit="1" customWidth="1"/>
    <col min="8453" max="8453" width="14.8554687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3.5703125" style="1" bestFit="1" customWidth="1"/>
    <col min="8709" max="8709" width="14.8554687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3.5703125" style="1" bestFit="1" customWidth="1"/>
    <col min="8965" max="8965" width="14.8554687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3.5703125" style="1" bestFit="1" customWidth="1"/>
    <col min="9221" max="9221" width="14.8554687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3.5703125" style="1" bestFit="1" customWidth="1"/>
    <col min="9477" max="9477" width="14.8554687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3.5703125" style="1" bestFit="1" customWidth="1"/>
    <col min="9733" max="9733" width="14.8554687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3.5703125" style="1" bestFit="1" customWidth="1"/>
    <col min="9989" max="9989" width="14.8554687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3.5703125" style="1" bestFit="1" customWidth="1"/>
    <col min="10245" max="10245" width="14.8554687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3.5703125" style="1" bestFit="1" customWidth="1"/>
    <col min="10501" max="10501" width="14.8554687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3.5703125" style="1" bestFit="1" customWidth="1"/>
    <col min="10757" max="10757" width="14.8554687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3.5703125" style="1" bestFit="1" customWidth="1"/>
    <col min="11013" max="11013" width="14.8554687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3.5703125" style="1" bestFit="1" customWidth="1"/>
    <col min="11269" max="11269" width="14.8554687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3.5703125" style="1" bestFit="1" customWidth="1"/>
    <col min="11525" max="11525" width="14.8554687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3.5703125" style="1" bestFit="1" customWidth="1"/>
    <col min="11781" max="11781" width="14.8554687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3.5703125" style="1" bestFit="1" customWidth="1"/>
    <col min="12037" max="12037" width="14.8554687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3.5703125" style="1" bestFit="1" customWidth="1"/>
    <col min="12293" max="12293" width="14.8554687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3.5703125" style="1" bestFit="1" customWidth="1"/>
    <col min="12549" max="12549" width="14.8554687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3.5703125" style="1" bestFit="1" customWidth="1"/>
    <col min="12805" max="12805" width="14.8554687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3.5703125" style="1" bestFit="1" customWidth="1"/>
    <col min="13061" max="13061" width="14.8554687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3.5703125" style="1" bestFit="1" customWidth="1"/>
    <col min="13317" max="13317" width="14.8554687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3.5703125" style="1" bestFit="1" customWidth="1"/>
    <col min="13573" max="13573" width="14.8554687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3.5703125" style="1" bestFit="1" customWidth="1"/>
    <col min="13829" max="13829" width="14.8554687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3.5703125" style="1" bestFit="1" customWidth="1"/>
    <col min="14085" max="14085" width="14.8554687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3.5703125" style="1" bestFit="1" customWidth="1"/>
    <col min="14341" max="14341" width="14.8554687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3.5703125" style="1" bestFit="1" customWidth="1"/>
    <col min="14597" max="14597" width="14.8554687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3.5703125" style="1" bestFit="1" customWidth="1"/>
    <col min="14853" max="14853" width="14.8554687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3.5703125" style="1" bestFit="1" customWidth="1"/>
    <col min="15109" max="15109" width="14.8554687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3.5703125" style="1" bestFit="1" customWidth="1"/>
    <col min="15365" max="15365" width="14.8554687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3.5703125" style="1" bestFit="1" customWidth="1"/>
    <col min="15621" max="15621" width="14.8554687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3.5703125" style="1" bestFit="1" customWidth="1"/>
    <col min="15877" max="15877" width="14.8554687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3.5703125" style="1" bestFit="1" customWidth="1"/>
    <col min="16133" max="16133" width="14.85546875" style="1" bestFit="1" customWidth="1"/>
    <col min="16134" max="16134" width="11.5703125" style="1" bestFit="1" customWidth="1"/>
    <col min="16135" max="16135" width="18.140625" style="1" bestFit="1" customWidth="1"/>
    <col min="16136" max="16384" width="9.140625" style="1"/>
  </cols>
  <sheetData>
    <row r="1" spans="1:5">
      <c r="A1" s="3" t="s">
        <v>0</v>
      </c>
      <c r="B1" s="390" t="s">
        <v>8</v>
      </c>
      <c r="C1" s="390"/>
      <c r="D1" s="390"/>
      <c r="E1" s="390"/>
    </row>
    <row r="2" spans="1:5" ht="13.5" thickBot="1"/>
    <row r="3" spans="1:5" ht="15">
      <c r="B3" s="87" t="s">
        <v>1770</v>
      </c>
      <c r="C3" s="448"/>
      <c r="D3" s="394"/>
      <c r="E3" s="16"/>
    </row>
    <row r="4" spans="1:5" ht="38.25">
      <c r="B4" s="88" t="s">
        <v>1771</v>
      </c>
      <c r="C4" s="449"/>
      <c r="D4" s="395"/>
      <c r="E4" s="89"/>
    </row>
    <row r="5" spans="1:5" ht="15">
      <c r="B5" s="90" t="s">
        <v>1081</v>
      </c>
      <c r="C5" s="449"/>
      <c r="D5" s="395"/>
      <c r="E5" s="16"/>
    </row>
    <row r="6" spans="1:5" ht="15">
      <c r="B6" s="90" t="s">
        <v>1772</v>
      </c>
      <c r="C6" s="449"/>
      <c r="D6" s="395"/>
      <c r="E6" s="16"/>
    </row>
    <row r="7" spans="1:5" ht="15.75" thickBot="1">
      <c r="B7" s="91" t="s">
        <v>1773</v>
      </c>
      <c r="C7" s="450"/>
      <c r="D7" s="396"/>
      <c r="E7" s="16"/>
    </row>
    <row r="8" spans="1:5">
      <c r="B8" s="16"/>
      <c r="C8" s="19" t="s">
        <v>1079</v>
      </c>
      <c r="D8" s="19" t="s">
        <v>1078</v>
      </c>
      <c r="E8" s="16"/>
    </row>
    <row r="10" spans="1:5" ht="15">
      <c r="B10" s="431"/>
      <c r="C10" s="431"/>
      <c r="D10" s="431"/>
      <c r="E10" s="431"/>
    </row>
    <row r="11" spans="1:5">
      <c r="B11" s="430" t="s">
        <v>1087</v>
      </c>
      <c r="C11" s="430"/>
      <c r="D11" s="430"/>
      <c r="E11" s="430"/>
    </row>
    <row r="12" spans="1:5">
      <c r="B12" s="26" t="s">
        <v>1088</v>
      </c>
      <c r="C12" s="430" t="s">
        <v>1089</v>
      </c>
      <c r="D12" s="430" t="s">
        <v>1090</v>
      </c>
      <c r="E12" s="430" t="s">
        <v>1091</v>
      </c>
    </row>
    <row r="13" spans="1:5">
      <c r="B13" s="26" t="s">
        <v>1092</v>
      </c>
      <c r="C13" s="430"/>
      <c r="D13" s="430"/>
      <c r="E13" s="430"/>
    </row>
    <row r="14" spans="1:5">
      <c r="B14" s="27" t="s">
        <v>1093</v>
      </c>
      <c r="C14" s="28"/>
      <c r="D14" s="28"/>
      <c r="E14" s="28"/>
    </row>
    <row r="15" spans="1:5">
      <c r="B15" s="27" t="s">
        <v>1095</v>
      </c>
      <c r="C15" s="28"/>
      <c r="D15" s="28"/>
      <c r="E15" s="28"/>
    </row>
    <row r="16" spans="1:5">
      <c r="B16" s="27" t="s">
        <v>1096</v>
      </c>
      <c r="C16" s="28"/>
      <c r="D16" s="28" t="s">
        <v>1269</v>
      </c>
      <c r="E16" s="28"/>
    </row>
    <row r="17" spans="2:8">
      <c r="B17" s="29" t="s">
        <v>3264</v>
      </c>
      <c r="C17" s="92"/>
      <c r="D17" s="93"/>
      <c r="E17" s="93"/>
    </row>
    <row r="19" spans="2:8" s="109" customFormat="1">
      <c r="C19" s="117"/>
      <c r="F19" s="116"/>
      <c r="G19" s="116"/>
      <c r="H19" s="116"/>
    </row>
    <row r="20" spans="2:8" s="109" customFormat="1">
      <c r="B20" s="109" t="s">
        <v>101</v>
      </c>
      <c r="C20" s="117"/>
      <c r="F20" s="116"/>
      <c r="G20" s="116"/>
      <c r="H20" s="116"/>
    </row>
    <row r="21" spans="2:8" s="109" customFormat="1">
      <c r="C21" s="117"/>
      <c r="F21" s="116"/>
      <c r="G21" s="116"/>
      <c r="H21" s="116"/>
    </row>
    <row r="22" spans="2:8" s="109" customFormat="1">
      <c r="B22" s="240" t="s">
        <v>102</v>
      </c>
      <c r="C22" s="241" t="s">
        <v>103</v>
      </c>
      <c r="D22" s="240" t="s">
        <v>104</v>
      </c>
      <c r="E22" s="240" t="s">
        <v>105</v>
      </c>
      <c r="F22" s="242" t="s">
        <v>106</v>
      </c>
      <c r="G22" s="242" t="s">
        <v>107</v>
      </c>
      <c r="H22" s="242" t="s">
        <v>108</v>
      </c>
    </row>
    <row r="23" spans="2:8" s="109" customFormat="1">
      <c r="B23" s="243" t="s">
        <v>109</v>
      </c>
      <c r="C23" s="173"/>
      <c r="F23" s="116"/>
      <c r="G23" s="116"/>
      <c r="H23" s="116"/>
    </row>
    <row r="24" spans="2:8" s="109" customFormat="1">
      <c r="B24" s="243" t="s">
        <v>110</v>
      </c>
      <c r="C24" s="173"/>
      <c r="F24" s="116"/>
      <c r="G24" s="116"/>
      <c r="H24" s="116"/>
    </row>
    <row r="25" spans="2:8" s="109" customFormat="1">
      <c r="B25" s="243" t="s">
        <v>111</v>
      </c>
      <c r="C25" s="173"/>
      <c r="F25" s="116"/>
      <c r="G25" s="116"/>
      <c r="H25" s="116"/>
    </row>
    <row r="26" spans="2:8" s="109" customFormat="1">
      <c r="B26" s="109" t="s">
        <v>554</v>
      </c>
      <c r="C26" s="173">
        <v>7.08</v>
      </c>
      <c r="D26" s="109" t="s">
        <v>113</v>
      </c>
      <c r="E26" s="109" t="s">
        <v>555</v>
      </c>
      <c r="F26" s="116">
        <v>1000000</v>
      </c>
      <c r="G26" s="116">
        <v>957.13</v>
      </c>
      <c r="H26" s="116">
        <v>2.2999999999999998</v>
      </c>
    </row>
    <row r="27" spans="2:8" s="109" customFormat="1">
      <c r="B27" s="109" t="s">
        <v>1277</v>
      </c>
      <c r="C27" s="173">
        <v>7.33</v>
      </c>
      <c r="D27" s="109" t="s">
        <v>113</v>
      </c>
      <c r="E27" s="109" t="s">
        <v>1278</v>
      </c>
      <c r="F27" s="116">
        <v>1000000</v>
      </c>
      <c r="G27" s="116">
        <v>948.28</v>
      </c>
      <c r="H27" s="116">
        <v>2.2799999999999998</v>
      </c>
    </row>
    <row r="28" spans="2:8" s="109" customFormat="1">
      <c r="B28" s="109" t="s">
        <v>335</v>
      </c>
      <c r="C28" s="173">
        <v>7.14</v>
      </c>
      <c r="D28" s="109" t="s">
        <v>113</v>
      </c>
      <c r="E28" s="109" t="s">
        <v>336</v>
      </c>
      <c r="F28" s="116">
        <v>500000</v>
      </c>
      <c r="G28" s="116">
        <v>504.6</v>
      </c>
      <c r="H28" s="116">
        <v>1.21</v>
      </c>
    </row>
    <row r="29" spans="2:8" s="109" customFormat="1">
      <c r="B29" s="109" t="s">
        <v>1774</v>
      </c>
      <c r="C29" s="173">
        <v>7.28</v>
      </c>
      <c r="D29" s="109" t="s">
        <v>113</v>
      </c>
      <c r="E29" s="109" t="s">
        <v>1775</v>
      </c>
      <c r="F29" s="116">
        <v>500000</v>
      </c>
      <c r="G29" s="116">
        <v>499.1</v>
      </c>
      <c r="H29" s="116">
        <v>1.2</v>
      </c>
    </row>
    <row r="30" spans="2:8" s="109" customFormat="1">
      <c r="B30" s="109" t="s">
        <v>891</v>
      </c>
      <c r="C30" s="173">
        <v>6.98</v>
      </c>
      <c r="D30" s="109" t="s">
        <v>113</v>
      </c>
      <c r="E30" s="109" t="s">
        <v>892</v>
      </c>
      <c r="F30" s="116">
        <v>500000</v>
      </c>
      <c r="G30" s="116">
        <v>475.99</v>
      </c>
      <c r="H30" s="116">
        <v>1.1399999999999999</v>
      </c>
    </row>
    <row r="31" spans="2:8" s="109" customFormat="1">
      <c r="B31" s="109" t="s">
        <v>1776</v>
      </c>
      <c r="C31" s="173">
        <v>7.29</v>
      </c>
      <c r="D31" s="109" t="s">
        <v>113</v>
      </c>
      <c r="E31" s="109" t="s">
        <v>342</v>
      </c>
      <c r="F31" s="116">
        <v>500000</v>
      </c>
      <c r="G31" s="116">
        <v>462.38</v>
      </c>
      <c r="H31" s="116">
        <v>1.1100000000000001</v>
      </c>
    </row>
    <row r="32" spans="2:8" s="109" customFormat="1">
      <c r="B32" s="109" t="s">
        <v>1777</v>
      </c>
      <c r="C32" s="173">
        <v>7.28</v>
      </c>
      <c r="D32" s="109" t="s">
        <v>113</v>
      </c>
      <c r="E32" s="109" t="s">
        <v>1778</v>
      </c>
      <c r="F32" s="116">
        <v>200000</v>
      </c>
      <c r="G32" s="116">
        <v>192.24</v>
      </c>
      <c r="H32" s="116">
        <v>0.46</v>
      </c>
    </row>
    <row r="33" spans="2:8" s="109" customFormat="1">
      <c r="B33" s="109" t="s">
        <v>1779</v>
      </c>
      <c r="C33" s="173">
        <v>7.35</v>
      </c>
      <c r="D33" s="109" t="s">
        <v>113</v>
      </c>
      <c r="E33" s="109" t="s">
        <v>1780</v>
      </c>
      <c r="F33" s="116">
        <v>160000</v>
      </c>
      <c r="G33" s="116">
        <v>167.1</v>
      </c>
      <c r="H33" s="116">
        <v>0.4</v>
      </c>
    </row>
    <row r="34" spans="2:8" s="109" customFormat="1">
      <c r="B34" s="109" t="s">
        <v>1781</v>
      </c>
      <c r="C34" s="173">
        <v>7.4</v>
      </c>
      <c r="D34" s="109" t="s">
        <v>113</v>
      </c>
      <c r="E34" s="109" t="s">
        <v>1782</v>
      </c>
      <c r="F34" s="116">
        <v>71000</v>
      </c>
      <c r="G34" s="116">
        <v>73.17</v>
      </c>
      <c r="H34" s="116">
        <v>0.18</v>
      </c>
    </row>
    <row r="35" spans="2:8" s="109" customFormat="1">
      <c r="B35" s="109" t="s">
        <v>1783</v>
      </c>
      <c r="C35" s="173">
        <v>6.48</v>
      </c>
      <c r="D35" s="109" t="s">
        <v>113</v>
      </c>
      <c r="E35" s="109" t="s">
        <v>1784</v>
      </c>
      <c r="F35" s="116">
        <v>67000</v>
      </c>
      <c r="G35" s="116">
        <v>67.13</v>
      </c>
      <c r="H35" s="116">
        <v>0.16</v>
      </c>
    </row>
    <row r="36" spans="2:8" s="109" customFormat="1">
      <c r="B36" s="109" t="s">
        <v>686</v>
      </c>
      <c r="C36" s="173">
        <v>6.64</v>
      </c>
      <c r="D36" s="109" t="s">
        <v>113</v>
      </c>
      <c r="E36" s="109" t="s">
        <v>687</v>
      </c>
      <c r="F36" s="116">
        <v>11400</v>
      </c>
      <c r="G36" s="116">
        <v>11.43</v>
      </c>
      <c r="H36" s="116">
        <v>0.03</v>
      </c>
    </row>
    <row r="37" spans="2:8" s="109" customFormat="1">
      <c r="B37" s="109" t="s">
        <v>112</v>
      </c>
      <c r="C37" s="173">
        <v>6.19</v>
      </c>
      <c r="D37" s="109" t="s">
        <v>113</v>
      </c>
      <c r="E37" s="109" t="s">
        <v>114</v>
      </c>
      <c r="F37" s="116">
        <v>2100</v>
      </c>
      <c r="G37" s="116">
        <v>2.1</v>
      </c>
      <c r="H37" s="116">
        <v>0.01</v>
      </c>
    </row>
    <row r="38" spans="2:8" s="109" customFormat="1">
      <c r="B38" s="243" t="s">
        <v>115</v>
      </c>
      <c r="C38" s="244"/>
      <c r="D38" s="243"/>
      <c r="E38" s="243"/>
      <c r="F38" s="245"/>
      <c r="G38" s="245">
        <f>SUM(G26:G37)</f>
        <v>4360.6500000000005</v>
      </c>
      <c r="H38" s="245">
        <f>SUM(H26:H37)</f>
        <v>10.48</v>
      </c>
    </row>
    <row r="39" spans="2:8" s="109" customFormat="1">
      <c r="B39" s="243" t="s">
        <v>116</v>
      </c>
      <c r="C39" s="173"/>
      <c r="F39" s="116"/>
      <c r="G39" s="116"/>
      <c r="H39" s="116"/>
    </row>
    <row r="40" spans="2:8" s="109" customFormat="1">
      <c r="B40" s="109" t="s">
        <v>1785</v>
      </c>
      <c r="C40" s="173">
        <v>7.42</v>
      </c>
      <c r="D40" s="109" t="s">
        <v>117</v>
      </c>
      <c r="E40" s="109" t="s">
        <v>953</v>
      </c>
      <c r="F40" s="116">
        <v>250</v>
      </c>
      <c r="G40" s="116">
        <v>2500.56</v>
      </c>
      <c r="H40" s="116">
        <v>6</v>
      </c>
    </row>
    <row r="41" spans="2:8" s="109" customFormat="1">
      <c r="B41" s="109" t="s">
        <v>1786</v>
      </c>
      <c r="C41" s="173">
        <v>7.21</v>
      </c>
      <c r="D41" s="109" t="s">
        <v>117</v>
      </c>
      <c r="E41" s="109" t="s">
        <v>1787</v>
      </c>
      <c r="F41" s="116">
        <v>250</v>
      </c>
      <c r="G41" s="116">
        <v>2477.1799999999998</v>
      </c>
      <c r="H41" s="116">
        <v>5.95</v>
      </c>
    </row>
    <row r="42" spans="2:8" s="109" customFormat="1">
      <c r="B42" s="109" t="s">
        <v>1441</v>
      </c>
      <c r="C42" s="173">
        <v>7.56</v>
      </c>
      <c r="D42" s="109" t="s">
        <v>117</v>
      </c>
      <c r="E42" s="109" t="s">
        <v>1442</v>
      </c>
      <c r="F42" s="116">
        <v>250</v>
      </c>
      <c r="G42" s="116">
        <v>2462.33</v>
      </c>
      <c r="H42" s="116">
        <v>5.91</v>
      </c>
    </row>
    <row r="43" spans="2:8" s="109" customFormat="1">
      <c r="B43" s="109" t="s">
        <v>1788</v>
      </c>
      <c r="C43" s="173">
        <v>7.77</v>
      </c>
      <c r="D43" s="109" t="s">
        <v>117</v>
      </c>
      <c r="E43" s="109" t="s">
        <v>1789</v>
      </c>
      <c r="F43" s="116">
        <v>250</v>
      </c>
      <c r="G43" s="116">
        <v>2446.79</v>
      </c>
      <c r="H43" s="116">
        <v>5.88</v>
      </c>
    </row>
    <row r="44" spans="2:8" s="109" customFormat="1">
      <c r="B44" s="109" t="s">
        <v>1450</v>
      </c>
      <c r="C44" s="173">
        <v>7.44</v>
      </c>
      <c r="D44" s="109" t="s">
        <v>117</v>
      </c>
      <c r="E44" s="109" t="s">
        <v>1451</v>
      </c>
      <c r="F44" s="116">
        <v>250</v>
      </c>
      <c r="G44" s="116">
        <v>2444.67</v>
      </c>
      <c r="H44" s="116">
        <v>5.87</v>
      </c>
    </row>
    <row r="45" spans="2:8" s="109" customFormat="1">
      <c r="B45" s="109" t="s">
        <v>1292</v>
      </c>
      <c r="C45" s="173">
        <v>8.5</v>
      </c>
      <c r="D45" s="109" t="s">
        <v>117</v>
      </c>
      <c r="E45" s="109" t="s">
        <v>350</v>
      </c>
      <c r="F45" s="116">
        <v>250</v>
      </c>
      <c r="G45" s="116">
        <v>2287.59</v>
      </c>
      <c r="H45" s="116">
        <v>5.49</v>
      </c>
    </row>
    <row r="46" spans="2:8" s="109" customFormat="1">
      <c r="B46" s="109" t="s">
        <v>1418</v>
      </c>
      <c r="C46" s="173">
        <v>6.37</v>
      </c>
      <c r="D46" s="109" t="s">
        <v>117</v>
      </c>
      <c r="E46" s="109" t="s">
        <v>1419</v>
      </c>
      <c r="F46" s="116">
        <v>200</v>
      </c>
      <c r="G46" s="116">
        <v>2000.01</v>
      </c>
      <c r="H46" s="116">
        <v>4.8</v>
      </c>
    </row>
    <row r="47" spans="2:8" s="109" customFormat="1">
      <c r="B47" s="109" t="s">
        <v>1790</v>
      </c>
      <c r="C47" s="173">
        <v>7.22</v>
      </c>
      <c r="D47" s="109" t="s">
        <v>117</v>
      </c>
      <c r="E47" s="109" t="s">
        <v>1791</v>
      </c>
      <c r="F47" s="116">
        <v>200</v>
      </c>
      <c r="G47" s="116">
        <v>1993.32</v>
      </c>
      <c r="H47" s="116">
        <v>4.79</v>
      </c>
    </row>
    <row r="48" spans="2:8" s="109" customFormat="1">
      <c r="B48" s="109" t="s">
        <v>956</v>
      </c>
      <c r="C48" s="173">
        <v>7.28</v>
      </c>
      <c r="D48" s="109" t="s">
        <v>117</v>
      </c>
      <c r="E48" s="109" t="s">
        <v>957</v>
      </c>
      <c r="F48" s="116">
        <v>200</v>
      </c>
      <c r="G48" s="116">
        <v>1972.13</v>
      </c>
      <c r="H48" s="116">
        <v>4.74</v>
      </c>
    </row>
    <row r="49" spans="2:8" s="109" customFormat="1">
      <c r="B49" s="109" t="s">
        <v>1792</v>
      </c>
      <c r="C49" s="173">
        <v>7.4</v>
      </c>
      <c r="D49" s="109" t="s">
        <v>352</v>
      </c>
      <c r="E49" s="109" t="s">
        <v>1793</v>
      </c>
      <c r="F49" s="116">
        <v>150</v>
      </c>
      <c r="G49" s="116">
        <v>1505.58</v>
      </c>
      <c r="H49" s="116">
        <v>3.62</v>
      </c>
    </row>
    <row r="50" spans="2:8" s="109" customFormat="1">
      <c r="B50" s="109" t="s">
        <v>1794</v>
      </c>
      <c r="C50" s="173">
        <v>7.03</v>
      </c>
      <c r="D50" s="109" t="s">
        <v>117</v>
      </c>
      <c r="E50" s="109" t="s">
        <v>1795</v>
      </c>
      <c r="F50" s="116">
        <v>150</v>
      </c>
      <c r="G50" s="116">
        <v>1498.2</v>
      </c>
      <c r="H50" s="116">
        <v>3.6</v>
      </c>
    </row>
    <row r="51" spans="2:8" s="109" customFormat="1">
      <c r="B51" s="109" t="s">
        <v>1796</v>
      </c>
      <c r="C51" s="173">
        <v>8.1999999999999993</v>
      </c>
      <c r="D51" s="109" t="s">
        <v>352</v>
      </c>
      <c r="E51" s="109" t="s">
        <v>921</v>
      </c>
      <c r="F51" s="116">
        <v>100</v>
      </c>
      <c r="G51" s="116">
        <v>1004.4</v>
      </c>
      <c r="H51" s="116">
        <v>2.41</v>
      </c>
    </row>
    <row r="52" spans="2:8" s="109" customFormat="1">
      <c r="B52" s="109" t="s">
        <v>1797</v>
      </c>
      <c r="C52" s="173">
        <v>7.67</v>
      </c>
      <c r="D52" s="109" t="s">
        <v>117</v>
      </c>
      <c r="E52" s="109" t="s">
        <v>710</v>
      </c>
      <c r="F52" s="116">
        <v>60</v>
      </c>
      <c r="G52" s="116">
        <v>618.46</v>
      </c>
      <c r="H52" s="116">
        <v>1.49</v>
      </c>
    </row>
    <row r="53" spans="2:8" s="109" customFormat="1">
      <c r="B53" s="109" t="s">
        <v>1027</v>
      </c>
      <c r="C53" s="173">
        <v>7.97</v>
      </c>
      <c r="D53" s="109" t="s">
        <v>717</v>
      </c>
      <c r="E53" s="109" t="s">
        <v>718</v>
      </c>
      <c r="F53" s="116">
        <v>60</v>
      </c>
      <c r="G53" s="116">
        <v>574.11</v>
      </c>
      <c r="H53" s="116">
        <v>1.38</v>
      </c>
    </row>
    <row r="54" spans="2:8" s="109" customFormat="1">
      <c r="B54" s="109" t="s">
        <v>1798</v>
      </c>
      <c r="C54" s="173">
        <v>7.67</v>
      </c>
      <c r="D54" s="109" t="s">
        <v>117</v>
      </c>
      <c r="E54" s="109" t="s">
        <v>1799</v>
      </c>
      <c r="F54" s="116">
        <v>50</v>
      </c>
      <c r="G54" s="116">
        <v>534.37</v>
      </c>
      <c r="H54" s="116">
        <v>1.28</v>
      </c>
    </row>
    <row r="55" spans="2:8" s="109" customFormat="1">
      <c r="B55" s="109" t="s">
        <v>1800</v>
      </c>
      <c r="C55" s="173">
        <v>7.47</v>
      </c>
      <c r="D55" s="109" t="s">
        <v>117</v>
      </c>
      <c r="E55" s="109" t="s">
        <v>1801</v>
      </c>
      <c r="F55" s="116">
        <v>50</v>
      </c>
      <c r="G55" s="116">
        <v>526.17999999999995</v>
      </c>
      <c r="H55" s="116">
        <v>1.26</v>
      </c>
    </row>
    <row r="56" spans="2:8" s="109" customFormat="1">
      <c r="B56" s="109" t="s">
        <v>1802</v>
      </c>
      <c r="C56" s="173">
        <v>7.55</v>
      </c>
      <c r="D56" s="109" t="s">
        <v>117</v>
      </c>
      <c r="E56" s="109" t="s">
        <v>1803</v>
      </c>
      <c r="F56" s="116">
        <v>50</v>
      </c>
      <c r="G56" s="116">
        <v>499.66</v>
      </c>
      <c r="H56" s="116">
        <v>1.2</v>
      </c>
    </row>
    <row r="57" spans="2:8" s="109" customFormat="1">
      <c r="B57" s="109" t="s">
        <v>1804</v>
      </c>
      <c r="C57" s="173">
        <v>6.83</v>
      </c>
      <c r="D57" s="109" t="s">
        <v>356</v>
      </c>
      <c r="E57" s="109" t="s">
        <v>1805</v>
      </c>
      <c r="F57" s="116">
        <v>50</v>
      </c>
      <c r="G57" s="116">
        <v>498.96</v>
      </c>
      <c r="H57" s="116">
        <v>1.2</v>
      </c>
    </row>
    <row r="58" spans="2:8" s="109" customFormat="1">
      <c r="B58" s="109" t="s">
        <v>1806</v>
      </c>
      <c r="C58" s="173">
        <v>8.0399999999999991</v>
      </c>
      <c r="D58" s="109" t="s">
        <v>720</v>
      </c>
      <c r="E58" s="109" t="s">
        <v>920</v>
      </c>
      <c r="F58" s="116">
        <v>50</v>
      </c>
      <c r="G58" s="116">
        <v>496.34</v>
      </c>
      <c r="H58" s="116">
        <v>1.19</v>
      </c>
    </row>
    <row r="59" spans="2:8" s="109" customFormat="1">
      <c r="B59" s="109" t="s">
        <v>1293</v>
      </c>
      <c r="C59" s="173">
        <v>7.87</v>
      </c>
      <c r="D59" s="109" t="s">
        <v>117</v>
      </c>
      <c r="E59" s="109" t="s">
        <v>1294</v>
      </c>
      <c r="F59" s="116">
        <v>50</v>
      </c>
      <c r="G59" s="116">
        <v>494.2</v>
      </c>
      <c r="H59" s="116">
        <v>1.19</v>
      </c>
    </row>
    <row r="60" spans="2:8" s="109" customFormat="1">
      <c r="B60" s="109" t="s">
        <v>1807</v>
      </c>
      <c r="C60" s="173">
        <v>8.84</v>
      </c>
      <c r="D60" s="109" t="s">
        <v>1808</v>
      </c>
      <c r="E60" s="109" t="s">
        <v>1809</v>
      </c>
      <c r="F60" s="116">
        <v>50</v>
      </c>
      <c r="G60" s="116">
        <v>486.19</v>
      </c>
      <c r="H60" s="116">
        <v>1.17</v>
      </c>
    </row>
    <row r="61" spans="2:8" s="109" customFormat="1">
      <c r="B61" s="109" t="s">
        <v>1810</v>
      </c>
      <c r="C61" s="173">
        <v>10.69</v>
      </c>
      <c r="D61" s="109" t="s">
        <v>708</v>
      </c>
      <c r="E61" s="109" t="s">
        <v>709</v>
      </c>
      <c r="F61" s="116">
        <v>50</v>
      </c>
      <c r="G61" s="116">
        <v>427.15</v>
      </c>
      <c r="H61" s="116">
        <v>1.03</v>
      </c>
    </row>
    <row r="62" spans="2:8" s="109" customFormat="1">
      <c r="B62" s="109" t="s">
        <v>1811</v>
      </c>
      <c r="C62" s="173">
        <v>7.94</v>
      </c>
      <c r="D62" s="109" t="s">
        <v>1812</v>
      </c>
      <c r="E62" s="109" t="s">
        <v>1813</v>
      </c>
      <c r="F62" s="116">
        <v>40</v>
      </c>
      <c r="G62" s="116">
        <v>400.48</v>
      </c>
      <c r="H62" s="116">
        <v>0.96</v>
      </c>
    </row>
    <row r="63" spans="2:8" s="109" customFormat="1">
      <c r="B63" s="109" t="s">
        <v>1814</v>
      </c>
      <c r="C63" s="173">
        <v>7.87</v>
      </c>
      <c r="D63" s="109" t="s">
        <v>720</v>
      </c>
      <c r="E63" s="109" t="s">
        <v>721</v>
      </c>
      <c r="F63" s="116">
        <v>40</v>
      </c>
      <c r="G63" s="116">
        <v>397.79</v>
      </c>
      <c r="H63" s="116">
        <v>0.96</v>
      </c>
    </row>
    <row r="64" spans="2:8" s="109" customFormat="1">
      <c r="B64" s="109" t="s">
        <v>1815</v>
      </c>
      <c r="C64" s="173">
        <v>7.47</v>
      </c>
      <c r="D64" s="109" t="s">
        <v>117</v>
      </c>
      <c r="E64" s="109" t="s">
        <v>1816</v>
      </c>
      <c r="F64" s="116">
        <v>35</v>
      </c>
      <c r="G64" s="116">
        <v>365.05</v>
      </c>
      <c r="H64" s="116">
        <v>0.88</v>
      </c>
    </row>
    <row r="65" spans="2:12" s="109" customFormat="1">
      <c r="B65" s="109" t="s">
        <v>1817</v>
      </c>
      <c r="C65" s="173">
        <v>8.5</v>
      </c>
      <c r="D65" s="109" t="s">
        <v>117</v>
      </c>
      <c r="E65" s="109" t="s">
        <v>351</v>
      </c>
      <c r="F65" s="116">
        <v>40</v>
      </c>
      <c r="G65" s="116">
        <v>363.46</v>
      </c>
      <c r="H65" s="116">
        <v>0.87</v>
      </c>
    </row>
    <row r="66" spans="2:12" s="109" customFormat="1">
      <c r="B66" s="109" t="s">
        <v>1310</v>
      </c>
      <c r="C66" s="173">
        <v>7.34</v>
      </c>
      <c r="D66" s="109" t="s">
        <v>117</v>
      </c>
      <c r="E66" s="109" t="s">
        <v>1311</v>
      </c>
      <c r="F66" s="116">
        <v>30</v>
      </c>
      <c r="G66" s="116">
        <v>299.41000000000003</v>
      </c>
      <c r="H66" s="116">
        <v>0.72</v>
      </c>
    </row>
    <row r="67" spans="2:12" s="109" customFormat="1">
      <c r="B67" s="109" t="s">
        <v>1818</v>
      </c>
      <c r="C67" s="173">
        <v>8.0500000000000007</v>
      </c>
      <c r="D67" s="109" t="s">
        <v>717</v>
      </c>
      <c r="E67" s="109" t="s">
        <v>960</v>
      </c>
      <c r="F67" s="116">
        <v>30</v>
      </c>
      <c r="G67" s="116">
        <v>296.64</v>
      </c>
      <c r="H67" s="116">
        <v>0.71</v>
      </c>
    </row>
    <row r="68" spans="2:12" s="109" customFormat="1">
      <c r="B68" s="109" t="s">
        <v>345</v>
      </c>
      <c r="C68" s="173">
        <v>8.25</v>
      </c>
      <c r="D68" s="109" t="s">
        <v>117</v>
      </c>
      <c r="E68" s="109" t="s">
        <v>346</v>
      </c>
      <c r="F68" s="116">
        <v>30</v>
      </c>
      <c r="G68" s="116">
        <v>290.56</v>
      </c>
      <c r="H68" s="116">
        <v>0.7</v>
      </c>
    </row>
    <row r="69" spans="2:12" s="109" customFormat="1">
      <c r="B69" s="109" t="s">
        <v>1819</v>
      </c>
      <c r="C69" s="173">
        <v>8.5</v>
      </c>
      <c r="D69" s="109" t="s">
        <v>117</v>
      </c>
      <c r="E69" s="109" t="s">
        <v>348</v>
      </c>
      <c r="F69" s="116">
        <v>30</v>
      </c>
      <c r="G69" s="116">
        <v>272.36</v>
      </c>
      <c r="H69" s="116">
        <v>0.65</v>
      </c>
    </row>
    <row r="70" spans="2:12" s="109" customFormat="1">
      <c r="B70" s="109" t="s">
        <v>1820</v>
      </c>
      <c r="C70" s="173">
        <v>7.79</v>
      </c>
      <c r="D70" s="109" t="s">
        <v>117</v>
      </c>
      <c r="E70" s="109" t="s">
        <v>1821</v>
      </c>
      <c r="F70" s="116">
        <v>12</v>
      </c>
      <c r="G70" s="116">
        <v>121.14</v>
      </c>
      <c r="H70" s="116">
        <v>0.28999999999999998</v>
      </c>
    </row>
    <row r="71" spans="2:12" s="109" customFormat="1">
      <c r="B71" s="109" t="s">
        <v>1822</v>
      </c>
      <c r="C71" s="173">
        <v>7.68</v>
      </c>
      <c r="D71" s="109" t="s">
        <v>117</v>
      </c>
      <c r="E71" s="109" t="s">
        <v>725</v>
      </c>
      <c r="F71" s="116">
        <v>10</v>
      </c>
      <c r="G71" s="116">
        <v>97.25</v>
      </c>
      <c r="H71" s="116">
        <v>0.23</v>
      </c>
    </row>
    <row r="72" spans="2:12" s="109" customFormat="1">
      <c r="B72" s="109" t="s">
        <v>1823</v>
      </c>
      <c r="C72" s="173">
        <v>7.5</v>
      </c>
      <c r="D72" s="109" t="s">
        <v>117</v>
      </c>
      <c r="E72" s="109" t="s">
        <v>726</v>
      </c>
      <c r="F72" s="116">
        <v>10</v>
      </c>
      <c r="G72" s="116">
        <v>96.35</v>
      </c>
      <c r="H72" s="116">
        <v>0.23</v>
      </c>
    </row>
    <row r="73" spans="2:12" s="109" customFormat="1">
      <c r="B73" s="109" t="s">
        <v>1824</v>
      </c>
      <c r="C73" s="173">
        <v>7.79</v>
      </c>
      <c r="D73" s="109" t="s">
        <v>117</v>
      </c>
      <c r="E73" s="109" t="s">
        <v>1825</v>
      </c>
      <c r="F73" s="116">
        <v>5</v>
      </c>
      <c r="G73" s="116">
        <v>52.18</v>
      </c>
      <c r="H73" s="116">
        <v>0.13</v>
      </c>
    </row>
    <row r="74" spans="2:12" s="109" customFormat="1">
      <c r="B74" s="109" t="s">
        <v>1317</v>
      </c>
      <c r="C74" s="173">
        <v>7.79</v>
      </c>
      <c r="D74" s="109" t="s">
        <v>117</v>
      </c>
      <c r="E74" s="109" t="s">
        <v>1318</v>
      </c>
      <c r="F74" s="116">
        <v>1</v>
      </c>
      <c r="G74" s="116">
        <v>10.06</v>
      </c>
      <c r="H74" s="116">
        <v>0.02</v>
      </c>
    </row>
    <row r="75" spans="2:12" s="109" customFormat="1">
      <c r="B75" s="243" t="s">
        <v>118</v>
      </c>
      <c r="C75" s="236"/>
      <c r="D75" s="243"/>
      <c r="E75" s="243"/>
      <c r="F75" s="245"/>
      <c r="G75" s="245">
        <f>SUM(G40:G74)</f>
        <v>32811.11</v>
      </c>
      <c r="H75" s="245">
        <f>SUM(H40:H74)</f>
        <v>78.800000000000011</v>
      </c>
    </row>
    <row r="76" spans="2:12" s="109" customFormat="1">
      <c r="B76" s="243" t="s">
        <v>277</v>
      </c>
      <c r="C76" s="236"/>
      <c r="D76" s="243"/>
      <c r="E76" s="243"/>
      <c r="F76" s="245"/>
      <c r="G76" s="245">
        <v>814.22</v>
      </c>
      <c r="H76" s="245">
        <v>1.96</v>
      </c>
    </row>
    <row r="77" spans="2:12" s="109" customFormat="1">
      <c r="B77" s="243" t="s">
        <v>504</v>
      </c>
      <c r="C77" s="173"/>
      <c r="F77" s="116"/>
      <c r="G77" s="116"/>
      <c r="H77" s="116"/>
    </row>
    <row r="78" spans="2:12" s="109" customFormat="1">
      <c r="B78" s="109" t="s">
        <v>10</v>
      </c>
      <c r="C78" s="117" t="s">
        <v>138</v>
      </c>
      <c r="D78" s="109" t="s">
        <v>505</v>
      </c>
      <c r="E78" s="109" t="s">
        <v>685</v>
      </c>
      <c r="F78" s="116">
        <v>24998750.061999999</v>
      </c>
      <c r="G78" s="116">
        <v>2541.9699999999998</v>
      </c>
      <c r="H78" s="116">
        <v>6.1</v>
      </c>
    </row>
    <row r="79" spans="2:12" s="109" customFormat="1">
      <c r="B79" s="243" t="s">
        <v>1330</v>
      </c>
      <c r="C79" s="236"/>
      <c r="D79" s="243"/>
      <c r="E79" s="243"/>
      <c r="F79" s="245"/>
      <c r="G79" s="245">
        <f>SUM(G78:G78)</f>
        <v>2541.9699999999998</v>
      </c>
      <c r="H79" s="245">
        <f>SUM(H78:H78)</f>
        <v>6.1</v>
      </c>
      <c r="L79" s="252"/>
    </row>
    <row r="80" spans="2:12" s="109" customFormat="1">
      <c r="B80" s="243" t="s">
        <v>125</v>
      </c>
      <c r="C80" s="236"/>
      <c r="D80" s="243"/>
      <c r="E80" s="243"/>
      <c r="F80" s="245"/>
      <c r="G80" s="245">
        <f>+G38+G75+G76+G79</f>
        <v>40527.950000000004</v>
      </c>
      <c r="H80" s="245">
        <f>+H38+H75+H76+H79</f>
        <v>97.34</v>
      </c>
      <c r="J80" s="245"/>
      <c r="K80" s="245"/>
    </row>
    <row r="81" spans="2:11" s="109" customFormat="1">
      <c r="B81" s="243" t="s">
        <v>441</v>
      </c>
      <c r="C81" s="236"/>
      <c r="D81" s="243"/>
      <c r="E81" s="243"/>
      <c r="F81" s="245"/>
      <c r="G81" s="245">
        <f>+G82-G80</f>
        <v>1118.783568699997</v>
      </c>
      <c r="H81" s="245">
        <f>+H82-H80</f>
        <v>2.6599999999999966</v>
      </c>
      <c r="J81" s="245"/>
      <c r="K81" s="245"/>
    </row>
    <row r="82" spans="2:11" s="109" customFormat="1">
      <c r="B82" s="243" t="s">
        <v>127</v>
      </c>
      <c r="C82" s="236"/>
      <c r="D82" s="243"/>
      <c r="E82" s="243"/>
      <c r="F82" s="245"/>
      <c r="G82" s="245">
        <v>41646.733568700001</v>
      </c>
      <c r="H82" s="245">
        <v>100</v>
      </c>
      <c r="J82" s="245"/>
      <c r="K82" s="245"/>
    </row>
    <row r="83" spans="2:11" s="109" customFormat="1">
      <c r="B83" s="109" t="s">
        <v>128</v>
      </c>
      <c r="C83" s="117"/>
      <c r="F83" s="116"/>
      <c r="G83" s="116"/>
      <c r="H83" s="116"/>
    </row>
    <row r="84" spans="2:11" s="109" customFormat="1">
      <c r="B84" s="109" t="s">
        <v>129</v>
      </c>
      <c r="C84" s="117"/>
      <c r="F84" s="116"/>
      <c r="G84" s="116"/>
      <c r="H84" s="116"/>
    </row>
    <row r="85" spans="2:11" s="109" customFormat="1">
      <c r="B85" s="243" t="s">
        <v>1331</v>
      </c>
      <c r="C85" s="117"/>
      <c r="F85" s="116"/>
      <c r="G85" s="116"/>
      <c r="H85" s="116"/>
    </row>
    <row r="86" spans="2:11" s="109" customFormat="1">
      <c r="B86" s="243" t="s">
        <v>130</v>
      </c>
      <c r="C86" s="249">
        <v>44895</v>
      </c>
      <c r="F86" s="116"/>
      <c r="G86" s="116"/>
      <c r="H86" s="116"/>
    </row>
    <row r="87" spans="2:11" s="109" customFormat="1" ht="25.5">
      <c r="B87" s="250" t="s">
        <v>131</v>
      </c>
      <c r="C87" s="117" t="s">
        <v>132</v>
      </c>
      <c r="F87" s="116"/>
      <c r="G87" s="116"/>
      <c r="H87" s="116"/>
    </row>
    <row r="88" spans="2:11" s="109" customFormat="1">
      <c r="B88" s="243"/>
      <c r="C88" s="117"/>
      <c r="F88" s="116"/>
      <c r="G88" s="116"/>
      <c r="H88" s="116"/>
    </row>
    <row r="89" spans="2:11" s="109" customFormat="1">
      <c r="B89" s="243" t="s">
        <v>1026</v>
      </c>
      <c r="C89" s="117" t="s">
        <v>132</v>
      </c>
      <c r="F89" s="116"/>
      <c r="G89" s="116"/>
      <c r="H89" s="116"/>
    </row>
    <row r="90" spans="2:11" s="109" customFormat="1">
      <c r="B90" s="243" t="s">
        <v>1025</v>
      </c>
      <c r="C90" s="117" t="s">
        <v>132</v>
      </c>
      <c r="F90" s="116"/>
      <c r="G90" s="116"/>
      <c r="H90" s="116"/>
    </row>
    <row r="91" spans="2:11" s="109" customFormat="1">
      <c r="B91" s="243" t="s">
        <v>1826</v>
      </c>
      <c r="C91" s="236"/>
      <c r="F91" s="116"/>
      <c r="G91" s="116"/>
      <c r="H91" s="116"/>
    </row>
    <row r="92" spans="2:11" s="109" customFormat="1">
      <c r="B92" s="243" t="s">
        <v>1827</v>
      </c>
      <c r="C92" s="236"/>
      <c r="F92" s="116"/>
      <c r="G92" s="116"/>
      <c r="H92" s="116"/>
    </row>
    <row r="93" spans="2:11" s="109" customFormat="1">
      <c r="B93" s="243" t="s">
        <v>1828</v>
      </c>
      <c r="C93" s="236"/>
      <c r="F93" s="116"/>
      <c r="G93" s="116"/>
      <c r="H93" s="116"/>
    </row>
    <row r="94" spans="2:11" s="109" customFormat="1">
      <c r="B94" s="243" t="s">
        <v>1829</v>
      </c>
      <c r="C94" s="236"/>
      <c r="F94" s="116"/>
      <c r="G94" s="116"/>
      <c r="H94" s="116"/>
    </row>
    <row r="95" spans="2:11" s="109" customFormat="1">
      <c r="B95" s="243" t="s">
        <v>1830</v>
      </c>
      <c r="C95" s="236"/>
      <c r="F95" s="116"/>
      <c r="G95" s="116"/>
      <c r="H95" s="116"/>
    </row>
    <row r="96" spans="2:11" s="109" customFormat="1">
      <c r="B96" s="243" t="s">
        <v>1831</v>
      </c>
      <c r="C96" s="236"/>
      <c r="F96" s="116"/>
      <c r="G96" s="116"/>
      <c r="H96" s="116"/>
    </row>
    <row r="97" spans="2:8" s="109" customFormat="1">
      <c r="B97" s="243" t="s">
        <v>1832</v>
      </c>
      <c r="C97" s="236"/>
      <c r="F97" s="116"/>
      <c r="G97" s="116"/>
      <c r="H97" s="116"/>
    </row>
    <row r="98" spans="2:8" s="109" customFormat="1">
      <c r="B98" s="243" t="s">
        <v>1833</v>
      </c>
      <c r="C98" s="236"/>
      <c r="F98" s="116"/>
      <c r="G98" s="116"/>
      <c r="H98" s="116"/>
    </row>
    <row r="99" spans="2:8" s="109" customFormat="1">
      <c r="B99" s="243" t="s">
        <v>1834</v>
      </c>
      <c r="C99" s="236"/>
      <c r="F99" s="116"/>
      <c r="G99" s="116"/>
      <c r="H99" s="116"/>
    </row>
    <row r="100" spans="2:8" s="109" customFormat="1">
      <c r="B100" s="243" t="s">
        <v>1835</v>
      </c>
      <c r="C100" s="236"/>
      <c r="F100" s="116"/>
      <c r="G100" s="116"/>
      <c r="H100" s="116"/>
    </row>
    <row r="101" spans="2:8" s="109" customFormat="1">
      <c r="B101" s="243" t="s">
        <v>1836</v>
      </c>
      <c r="C101" s="236"/>
      <c r="F101" s="116"/>
      <c r="G101" s="116"/>
      <c r="H101" s="116"/>
    </row>
    <row r="102" spans="2:8" s="109" customFormat="1">
      <c r="B102" s="243" t="s">
        <v>1837</v>
      </c>
      <c r="C102" s="236"/>
      <c r="F102" s="116"/>
      <c r="G102" s="116"/>
      <c r="H102" s="116"/>
    </row>
    <row r="103" spans="2:8" s="109" customFormat="1">
      <c r="B103" s="243" t="s">
        <v>1838</v>
      </c>
      <c r="C103" s="236"/>
      <c r="F103" s="116"/>
      <c r="G103" s="116"/>
      <c r="H103" s="116"/>
    </row>
    <row r="104" spans="2:8" s="109" customFormat="1">
      <c r="B104" s="243" t="s">
        <v>1839</v>
      </c>
      <c r="C104" s="236"/>
      <c r="F104" s="116"/>
      <c r="G104" s="116"/>
      <c r="H104" s="116"/>
    </row>
    <row r="105" spans="2:8" s="109" customFormat="1">
      <c r="B105" s="243" t="s">
        <v>1840</v>
      </c>
      <c r="C105" s="236"/>
      <c r="F105" s="116"/>
      <c r="G105" s="116"/>
      <c r="H105" s="116"/>
    </row>
    <row r="106" spans="2:8" s="109" customFormat="1">
      <c r="B106" s="243" t="s">
        <v>1841</v>
      </c>
      <c r="C106" s="236"/>
      <c r="F106" s="116"/>
      <c r="G106" s="116"/>
      <c r="H106" s="116"/>
    </row>
    <row r="107" spans="2:8" s="109" customFormat="1">
      <c r="B107" s="243" t="s">
        <v>133</v>
      </c>
      <c r="C107" s="236"/>
      <c r="F107" s="116"/>
      <c r="G107" s="116"/>
      <c r="H107" s="116"/>
    </row>
    <row r="108" spans="2:8" s="109" customFormat="1">
      <c r="B108" s="243" t="s">
        <v>1842</v>
      </c>
      <c r="C108" s="117"/>
      <c r="F108" s="116"/>
      <c r="G108" s="116"/>
      <c r="H108" s="116"/>
    </row>
    <row r="109" spans="2:8" s="109" customFormat="1">
      <c r="C109" s="117"/>
      <c r="F109" s="116"/>
      <c r="G109" s="116"/>
      <c r="H109" s="116"/>
    </row>
    <row r="110" spans="2:8" s="109" customFormat="1" ht="63" customHeight="1">
      <c r="B110" s="397" t="s">
        <v>1019</v>
      </c>
      <c r="C110" s="397"/>
      <c r="D110" s="397"/>
      <c r="E110" s="397"/>
      <c r="F110" s="397"/>
      <c r="G110" s="116"/>
      <c r="H110" s="116"/>
    </row>
    <row r="111" spans="2:8" s="109" customFormat="1">
      <c r="C111" s="117"/>
      <c r="F111" s="116"/>
      <c r="G111" s="116"/>
      <c r="H111" s="116"/>
    </row>
    <row r="112" spans="2:8" s="109" customFormat="1" ht="15">
      <c r="B112" s="253" t="s">
        <v>1843</v>
      </c>
      <c r="C112" s="173"/>
      <c r="F112" s="116"/>
      <c r="G112" s="116"/>
      <c r="H112" s="116"/>
    </row>
    <row r="113" spans="1:9" s="109" customFormat="1">
      <c r="C113" s="173"/>
      <c r="F113" s="116"/>
      <c r="G113" s="116"/>
      <c r="H113" s="116"/>
    </row>
    <row r="114" spans="1:9" s="109" customFormat="1">
      <c r="B114" s="254" t="s">
        <v>1346</v>
      </c>
      <c r="C114" s="173"/>
      <c r="F114" s="116"/>
      <c r="G114" s="116"/>
      <c r="H114" s="116"/>
    </row>
    <row r="115" spans="1:9" s="109" customFormat="1">
      <c r="B115" s="453" t="s">
        <v>1347</v>
      </c>
      <c r="C115" s="455" t="s">
        <v>1348</v>
      </c>
      <c r="D115" s="455"/>
      <c r="E115" s="456" t="s">
        <v>1349</v>
      </c>
      <c r="F115" s="455" t="s">
        <v>1350</v>
      </c>
      <c r="G115" s="116"/>
      <c r="H115" s="116"/>
      <c r="I115" s="116"/>
    </row>
    <row r="116" spans="1:9" s="109" customFormat="1" ht="21" customHeight="1">
      <c r="B116" s="454"/>
      <c r="C116" s="455"/>
      <c r="D116" s="455"/>
      <c r="E116" s="457"/>
      <c r="F116" s="455"/>
      <c r="G116" s="116"/>
      <c r="H116" s="116"/>
      <c r="I116" s="255"/>
    </row>
    <row r="117" spans="1:9" s="109" customFormat="1" ht="15">
      <c r="B117" s="256" t="s">
        <v>1844</v>
      </c>
      <c r="C117" s="451" t="s">
        <v>1352</v>
      </c>
      <c r="D117" s="451"/>
      <c r="E117" s="257">
        <v>-250000000</v>
      </c>
      <c r="F117" s="238">
        <v>-1.22</v>
      </c>
      <c r="G117" s="258"/>
      <c r="H117" s="116"/>
      <c r="I117" s="255"/>
    </row>
    <row r="118" spans="1:9" s="109" customFormat="1" ht="15">
      <c r="B118" s="256" t="s">
        <v>1844</v>
      </c>
      <c r="C118" s="451" t="s">
        <v>1352</v>
      </c>
      <c r="D118" s="451"/>
      <c r="E118" s="257">
        <v>-250000000</v>
      </c>
      <c r="F118" s="238">
        <v>-1.22</v>
      </c>
      <c r="G118" s="258"/>
      <c r="H118" s="116"/>
      <c r="I118" s="255"/>
    </row>
    <row r="119" spans="1:9" s="109" customFormat="1">
      <c r="B119" s="254"/>
      <c r="C119" s="117"/>
      <c r="F119" s="116"/>
      <c r="G119" s="116"/>
      <c r="H119" s="116"/>
    </row>
    <row r="120" spans="1:9" s="259" customFormat="1" ht="35.1" customHeight="1">
      <c r="B120" s="462" t="s">
        <v>3300</v>
      </c>
      <c r="C120" s="452"/>
      <c r="D120" s="452"/>
      <c r="E120" s="452"/>
      <c r="F120" s="452"/>
      <c r="G120" s="109"/>
      <c r="H120" s="260"/>
    </row>
    <row r="121" spans="1:9" s="109" customFormat="1">
      <c r="B121" s="243"/>
      <c r="C121" s="236"/>
      <c r="F121" s="116"/>
      <c r="G121" s="116"/>
      <c r="H121" s="116"/>
    </row>
    <row r="122" spans="1:9" s="259" customFormat="1" ht="35.1" customHeight="1">
      <c r="B122" s="462" t="s">
        <v>3301</v>
      </c>
      <c r="C122" s="452"/>
      <c r="D122" s="452"/>
      <c r="E122" s="452"/>
      <c r="F122" s="452"/>
      <c r="G122" s="109"/>
      <c r="H122" s="260"/>
    </row>
    <row r="123" spans="1:9" s="109" customFormat="1">
      <c r="C123" s="117"/>
      <c r="F123" s="116"/>
      <c r="G123" s="116"/>
      <c r="H123" s="116"/>
    </row>
    <row r="124" spans="1:9">
      <c r="A124" s="3" t="s">
        <v>0</v>
      </c>
      <c r="B124" s="390" t="s">
        <v>1845</v>
      </c>
      <c r="C124" s="390"/>
      <c r="D124" s="390"/>
      <c r="E124" s="390"/>
    </row>
    <row r="128" spans="1:9">
      <c r="B128" s="1" t="s">
        <v>101</v>
      </c>
    </row>
    <row r="130" spans="2:8">
      <c r="B130" s="6" t="s">
        <v>102</v>
      </c>
      <c r="C130" s="7" t="s">
        <v>103</v>
      </c>
      <c r="D130" s="6" t="s">
        <v>104</v>
      </c>
      <c r="E130" s="6" t="s">
        <v>105</v>
      </c>
      <c r="F130" s="8" t="s">
        <v>106</v>
      </c>
      <c r="G130" s="8" t="s">
        <v>107</v>
      </c>
      <c r="H130" s="8" t="s">
        <v>108</v>
      </c>
    </row>
    <row r="131" spans="2:8">
      <c r="B131" s="2"/>
      <c r="C131" s="9"/>
      <c r="D131" s="2"/>
      <c r="E131" s="2"/>
      <c r="F131" s="10"/>
      <c r="G131" s="10"/>
      <c r="H131" s="10"/>
    </row>
    <row r="132" spans="2:8" ht="15.75">
      <c r="B132" s="62" t="s">
        <v>1366</v>
      </c>
      <c r="C132" s="9"/>
      <c r="D132" s="2"/>
      <c r="E132" s="2"/>
      <c r="F132" s="10"/>
      <c r="G132" s="10"/>
      <c r="H132" s="10"/>
    </row>
    <row r="133" spans="2:8">
      <c r="B133" s="2"/>
      <c r="C133" s="9"/>
      <c r="D133" s="2"/>
      <c r="E133" s="2"/>
      <c r="F133" s="10"/>
      <c r="G133" s="10"/>
      <c r="H133" s="10"/>
    </row>
    <row r="134" spans="2:8" s="63" customFormat="1">
      <c r="B134" s="66" t="s">
        <v>1367</v>
      </c>
      <c r="C134" s="67"/>
      <c r="F134" s="65"/>
      <c r="G134" s="65"/>
      <c r="H134" s="65"/>
    </row>
    <row r="135" spans="2:8" s="63" customFormat="1">
      <c r="B135"/>
      <c r="C135" s="67"/>
      <c r="F135" s="65"/>
      <c r="G135" s="65"/>
      <c r="H135" s="65"/>
    </row>
    <row r="136" spans="2:8" s="63" customFormat="1">
      <c r="B136"/>
      <c r="C136" s="67"/>
      <c r="F136" s="65"/>
      <c r="G136" s="65"/>
      <c r="H136" s="65"/>
    </row>
    <row r="137" spans="2:8" s="63" customFormat="1">
      <c r="B137" t="s">
        <v>1368</v>
      </c>
      <c r="C137" s="74">
        <v>117800066.05</v>
      </c>
      <c r="F137" s="65"/>
      <c r="G137" s="94"/>
      <c r="H137" s="65"/>
    </row>
    <row r="138" spans="2:8" s="63" customFormat="1">
      <c r="B138"/>
      <c r="C138" s="74"/>
      <c r="F138" s="65"/>
      <c r="G138" s="95"/>
      <c r="H138" s="65"/>
    </row>
    <row r="139" spans="2:8" s="63" customFormat="1">
      <c r="B139" t="s">
        <v>1369</v>
      </c>
      <c r="C139" s="74">
        <v>102800066.05</v>
      </c>
      <c r="F139" s="65"/>
      <c r="G139" s="94"/>
      <c r="H139" s="65"/>
    </row>
    <row r="140" spans="2:8" s="63" customFormat="1">
      <c r="B140"/>
      <c r="C140" s="74"/>
      <c r="F140" s="65"/>
      <c r="G140" s="95"/>
      <c r="H140" s="65"/>
    </row>
    <row r="141" spans="2:8" s="63" customFormat="1">
      <c r="B141" t="s">
        <v>1370</v>
      </c>
      <c r="C141" s="74">
        <v>15000000</v>
      </c>
      <c r="F141" s="65"/>
      <c r="G141" s="95"/>
      <c r="H141" s="65"/>
    </row>
    <row r="142" spans="2:8" s="63" customFormat="1">
      <c r="B142"/>
      <c r="C142" s="74"/>
      <c r="F142" s="65"/>
      <c r="G142" s="95"/>
      <c r="H142" s="65"/>
    </row>
    <row r="143" spans="2:8" s="63" customFormat="1">
      <c r="B143" s="66" t="s">
        <v>1371</v>
      </c>
      <c r="C143" s="75">
        <v>45427916</v>
      </c>
      <c r="F143" s="65"/>
      <c r="G143" s="95"/>
      <c r="H143" s="65"/>
    </row>
    <row r="144" spans="2:8" s="63" customFormat="1">
      <c r="B144"/>
      <c r="C144" s="74"/>
      <c r="F144" s="65"/>
      <c r="G144" s="95"/>
      <c r="H144" s="65"/>
    </row>
    <row r="145" spans="2:8" s="63" customFormat="1">
      <c r="B145" t="s">
        <v>1372</v>
      </c>
      <c r="C145" s="74">
        <v>20635916</v>
      </c>
      <c r="F145" s="65"/>
      <c r="G145" s="94"/>
      <c r="H145" s="65"/>
    </row>
    <row r="146" spans="2:8" s="63" customFormat="1">
      <c r="B146"/>
      <c r="C146" s="74"/>
      <c r="F146" s="65"/>
      <c r="G146" s="95"/>
      <c r="H146" s="65"/>
    </row>
    <row r="147" spans="2:8" s="63" customFormat="1" ht="25.5">
      <c r="B147" s="72" t="s">
        <v>1373</v>
      </c>
      <c r="C147" s="74">
        <v>24792000</v>
      </c>
      <c r="F147" s="65"/>
      <c r="G147" s="94"/>
      <c r="H147" s="65"/>
    </row>
    <row r="148" spans="2:8" s="63" customFormat="1">
      <c r="B148"/>
      <c r="C148" s="74"/>
      <c r="F148" s="65"/>
      <c r="G148" s="94"/>
      <c r="H148" s="65"/>
    </row>
    <row r="149" spans="2:8" s="63" customFormat="1" ht="25.5">
      <c r="B149" s="72" t="s">
        <v>1374</v>
      </c>
      <c r="C149" s="68">
        <v>21291359.450000003</v>
      </c>
      <c r="F149" s="65"/>
      <c r="G149" s="94"/>
      <c r="H149" s="65"/>
    </row>
    <row r="150" spans="2:8" s="63" customFormat="1">
      <c r="B150"/>
      <c r="C150" s="74"/>
      <c r="F150" s="65"/>
      <c r="G150" s="95"/>
      <c r="H150" s="65"/>
    </row>
    <row r="151" spans="2:8" s="63" customFormat="1">
      <c r="B151" s="66" t="s">
        <v>1375</v>
      </c>
      <c r="C151" s="75">
        <v>41927275.450000003</v>
      </c>
      <c r="F151" s="65"/>
      <c r="G151" s="96"/>
      <c r="H151" s="65"/>
    </row>
    <row r="152" spans="2:8" s="63" customFormat="1">
      <c r="B152" s="73"/>
      <c r="C152" s="67"/>
      <c r="F152" s="65"/>
      <c r="G152" s="65"/>
      <c r="H152" s="65"/>
    </row>
    <row r="153" spans="2:8" s="63" customFormat="1">
      <c r="B153" s="1" t="s">
        <v>1376</v>
      </c>
      <c r="C153" s="68"/>
      <c r="F153" s="65"/>
      <c r="G153" s="65"/>
    </row>
    <row r="156" spans="2:8" s="39" customFormat="1" ht="36.75" customHeight="1">
      <c r="B156" s="44" t="s">
        <v>1846</v>
      </c>
      <c r="C156" s="97"/>
      <c r="F156" s="41"/>
      <c r="G156" s="41"/>
      <c r="H156" s="41"/>
    </row>
    <row r="158" spans="2:8" ht="25.5">
      <c r="B158" s="44" t="s">
        <v>1847</v>
      </c>
    </row>
  </sheetData>
  <mergeCells count="18">
    <mergeCell ref="C118:D118"/>
    <mergeCell ref="B120:F120"/>
    <mergeCell ref="B122:F122"/>
    <mergeCell ref="B124:E124"/>
    <mergeCell ref="B110:F110"/>
    <mergeCell ref="B115:B116"/>
    <mergeCell ref="C115:D116"/>
    <mergeCell ref="E115:E116"/>
    <mergeCell ref="F115:F116"/>
    <mergeCell ref="C117:D117"/>
    <mergeCell ref="C12:C13"/>
    <mergeCell ref="D12:D13"/>
    <mergeCell ref="E12:E13"/>
    <mergeCell ref="B1:E1"/>
    <mergeCell ref="C3:C7"/>
    <mergeCell ref="D3:D7"/>
    <mergeCell ref="B10:E10"/>
    <mergeCell ref="B11:E11"/>
  </mergeCells>
  <hyperlinks>
    <hyperlink ref="A1" location="Index!A1" display="Index" xr:uid="{889E1EF4-E239-4E2C-9E3F-AD06B3FD2048}"/>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F5EEB-0219-4582-9C63-F6DA43B47380}">
  <dimension ref="A1:I78"/>
  <sheetViews>
    <sheetView workbookViewId="0">
      <selection activeCell="B1" sqref="B1:E1"/>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8554687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2.140625" style="1" bestFit="1" customWidth="1"/>
    <col min="261" max="261" width="14.8554687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2.140625" style="1" bestFit="1" customWidth="1"/>
    <col min="517" max="517" width="14.8554687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2.140625" style="1" bestFit="1" customWidth="1"/>
    <col min="773" max="773" width="14.8554687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2.140625" style="1" bestFit="1" customWidth="1"/>
    <col min="1029" max="1029" width="14.8554687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2.140625" style="1" bestFit="1" customWidth="1"/>
    <col min="1285" max="1285" width="14.8554687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2.140625" style="1" bestFit="1" customWidth="1"/>
    <col min="1541" max="1541" width="14.8554687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2.140625" style="1" bestFit="1" customWidth="1"/>
    <col min="1797" max="1797" width="14.8554687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2.140625" style="1" bestFit="1" customWidth="1"/>
    <col min="2053" max="2053" width="14.8554687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2.140625" style="1" bestFit="1" customWidth="1"/>
    <col min="2309" max="2309" width="14.8554687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2.140625" style="1" bestFit="1" customWidth="1"/>
    <col min="2565" max="2565" width="14.8554687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2.140625" style="1" bestFit="1" customWidth="1"/>
    <col min="2821" max="2821" width="14.8554687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2.140625" style="1" bestFit="1" customWidth="1"/>
    <col min="3077" max="3077" width="14.8554687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2.140625" style="1" bestFit="1" customWidth="1"/>
    <col min="3333" max="3333" width="14.8554687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2.140625" style="1" bestFit="1" customWidth="1"/>
    <col min="3589" max="3589" width="14.8554687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2.140625" style="1" bestFit="1" customWidth="1"/>
    <col min="3845" max="3845" width="14.8554687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2.140625" style="1" bestFit="1" customWidth="1"/>
    <col min="4101" max="4101" width="14.8554687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2.140625" style="1" bestFit="1" customWidth="1"/>
    <col min="4357" max="4357" width="14.8554687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2.140625" style="1" bestFit="1" customWidth="1"/>
    <col min="4613" max="4613" width="14.8554687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2.140625" style="1" bestFit="1" customWidth="1"/>
    <col min="4869" max="4869" width="14.8554687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2.140625" style="1" bestFit="1" customWidth="1"/>
    <col min="5125" max="5125" width="14.8554687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2.140625" style="1" bestFit="1" customWidth="1"/>
    <col min="5381" max="5381" width="14.8554687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2.140625" style="1" bestFit="1" customWidth="1"/>
    <col min="5637" max="5637" width="14.8554687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2.140625" style="1" bestFit="1" customWidth="1"/>
    <col min="5893" max="5893" width="14.8554687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2.140625" style="1" bestFit="1" customWidth="1"/>
    <col min="6149" max="6149" width="14.8554687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2.140625" style="1" bestFit="1" customWidth="1"/>
    <col min="6405" max="6405" width="14.8554687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2.140625" style="1" bestFit="1" customWidth="1"/>
    <col min="6661" max="6661" width="14.8554687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2.140625" style="1" bestFit="1" customWidth="1"/>
    <col min="6917" max="6917" width="14.8554687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2.140625" style="1" bestFit="1" customWidth="1"/>
    <col min="7173" max="7173" width="14.8554687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2.140625" style="1" bestFit="1" customWidth="1"/>
    <col min="7429" max="7429" width="14.8554687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2.140625" style="1" bestFit="1" customWidth="1"/>
    <col min="7685" max="7685" width="14.8554687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2.140625" style="1" bestFit="1" customWidth="1"/>
    <col min="7941" max="7941" width="14.8554687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2.140625" style="1" bestFit="1" customWidth="1"/>
    <col min="8197" max="8197" width="14.8554687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2.140625" style="1" bestFit="1" customWidth="1"/>
    <col min="8453" max="8453" width="14.8554687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2.140625" style="1" bestFit="1" customWidth="1"/>
    <col min="8709" max="8709" width="14.8554687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2.140625" style="1" bestFit="1" customWidth="1"/>
    <col min="8965" max="8965" width="14.8554687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2.140625" style="1" bestFit="1" customWidth="1"/>
    <col min="9221" max="9221" width="14.8554687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2.140625" style="1" bestFit="1" customWidth="1"/>
    <col min="9477" max="9477" width="14.8554687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2.140625" style="1" bestFit="1" customWidth="1"/>
    <col min="9733" max="9733" width="14.8554687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2.140625" style="1" bestFit="1" customWidth="1"/>
    <col min="9989" max="9989" width="14.8554687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2.140625" style="1" bestFit="1" customWidth="1"/>
    <col min="10245" max="10245" width="14.8554687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2.140625" style="1" bestFit="1" customWidth="1"/>
    <col min="10501" max="10501" width="14.8554687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2.140625" style="1" bestFit="1" customWidth="1"/>
    <col min="10757" max="10757" width="14.8554687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2.140625" style="1" bestFit="1" customWidth="1"/>
    <col min="11013" max="11013" width="14.8554687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2.140625" style="1" bestFit="1" customWidth="1"/>
    <col min="11269" max="11269" width="14.8554687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2.140625" style="1" bestFit="1" customWidth="1"/>
    <col min="11525" max="11525" width="14.8554687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2.140625" style="1" bestFit="1" customWidth="1"/>
    <col min="11781" max="11781" width="14.8554687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2.140625" style="1" bestFit="1" customWidth="1"/>
    <col min="12037" max="12037" width="14.8554687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2.140625" style="1" bestFit="1" customWidth="1"/>
    <col min="12293" max="12293" width="14.8554687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2.140625" style="1" bestFit="1" customWidth="1"/>
    <col min="12549" max="12549" width="14.8554687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2.140625" style="1" bestFit="1" customWidth="1"/>
    <col min="12805" max="12805" width="14.8554687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2.140625" style="1" bestFit="1" customWidth="1"/>
    <col min="13061" max="13061" width="14.8554687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2.140625" style="1" bestFit="1" customWidth="1"/>
    <col min="13317" max="13317" width="14.8554687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2.140625" style="1" bestFit="1" customWidth="1"/>
    <col min="13573" max="13573" width="14.8554687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2.140625" style="1" bestFit="1" customWidth="1"/>
    <col min="13829" max="13829" width="14.8554687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2.140625" style="1" bestFit="1" customWidth="1"/>
    <col min="14085" max="14085" width="14.8554687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2.140625" style="1" bestFit="1" customWidth="1"/>
    <col min="14341" max="14341" width="14.8554687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2.140625" style="1" bestFit="1" customWidth="1"/>
    <col min="14597" max="14597" width="14.8554687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2.140625" style="1" bestFit="1" customWidth="1"/>
    <col min="14853" max="14853" width="14.8554687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2.140625" style="1" bestFit="1" customWidth="1"/>
    <col min="15109" max="15109" width="14.8554687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2.140625" style="1" bestFit="1" customWidth="1"/>
    <col min="15365" max="15365" width="14.8554687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2.140625" style="1" bestFit="1" customWidth="1"/>
    <col min="15621" max="15621" width="14.8554687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2.140625" style="1" bestFit="1" customWidth="1"/>
    <col min="15877" max="15877" width="14.8554687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2.140625" style="1" bestFit="1" customWidth="1"/>
    <col min="16133" max="16133" width="14.85546875" style="1" bestFit="1" customWidth="1"/>
    <col min="16134" max="16134" width="11.5703125" style="1" bestFit="1" customWidth="1"/>
    <col min="16135" max="16135" width="18.140625" style="1" bestFit="1" customWidth="1"/>
    <col min="16136" max="16384" width="9.140625" style="1"/>
  </cols>
  <sheetData>
    <row r="1" spans="1:5">
      <c r="A1" s="3" t="s">
        <v>0</v>
      </c>
      <c r="B1" s="390" t="s">
        <v>14</v>
      </c>
      <c r="C1" s="390"/>
      <c r="D1" s="390"/>
      <c r="E1" s="390"/>
    </row>
    <row r="2" spans="1:5" ht="13.5" thickBot="1"/>
    <row r="3" spans="1:5" ht="15">
      <c r="B3" s="23" t="s">
        <v>1848</v>
      </c>
      <c r="C3" s="391"/>
      <c r="D3" s="394"/>
      <c r="E3" s="16"/>
    </row>
    <row r="4" spans="1:5" ht="30">
      <c r="B4" s="24" t="s">
        <v>1849</v>
      </c>
      <c r="C4" s="392"/>
      <c r="D4" s="395"/>
      <c r="E4" s="16"/>
    </row>
    <row r="5" spans="1:5" ht="15">
      <c r="B5" s="24" t="s">
        <v>1081</v>
      </c>
      <c r="C5" s="392"/>
      <c r="D5" s="395"/>
      <c r="E5" s="16"/>
    </row>
    <row r="6" spans="1:5" ht="15">
      <c r="B6" s="24" t="s">
        <v>1850</v>
      </c>
      <c r="C6" s="392"/>
      <c r="D6" s="395"/>
      <c r="E6" s="16"/>
    </row>
    <row r="7" spans="1:5" ht="15.75" thickBot="1">
      <c r="B7" s="25" t="s">
        <v>1851</v>
      </c>
      <c r="C7" s="393"/>
      <c r="D7" s="396"/>
      <c r="E7" s="16"/>
    </row>
    <row r="8" spans="1:5">
      <c r="B8" s="16"/>
      <c r="C8" s="19" t="s">
        <v>1079</v>
      </c>
      <c r="D8" s="19" t="s">
        <v>1078</v>
      </c>
      <c r="E8" s="16"/>
    </row>
    <row r="9" spans="1:5">
      <c r="C9" s="14"/>
    </row>
    <row r="10" spans="1:5" ht="15">
      <c r="B10" s="431"/>
      <c r="C10" s="431"/>
      <c r="D10" s="431"/>
      <c r="E10" s="431"/>
    </row>
    <row r="11" spans="1:5">
      <c r="B11" s="430" t="s">
        <v>1087</v>
      </c>
      <c r="C11" s="430"/>
      <c r="D11" s="430"/>
      <c r="E11" s="430"/>
    </row>
    <row r="12" spans="1:5">
      <c r="B12" s="26" t="s">
        <v>1088</v>
      </c>
      <c r="C12" s="430" t="s">
        <v>1089</v>
      </c>
      <c r="D12" s="430" t="s">
        <v>1090</v>
      </c>
      <c r="E12" s="430" t="s">
        <v>1091</v>
      </c>
    </row>
    <row r="13" spans="1:5">
      <c r="B13" s="26" t="s">
        <v>1092</v>
      </c>
      <c r="C13" s="430"/>
      <c r="D13" s="430"/>
      <c r="E13" s="430"/>
    </row>
    <row r="14" spans="1:5">
      <c r="B14" s="27" t="s">
        <v>1093</v>
      </c>
      <c r="C14" s="28"/>
      <c r="D14" s="28"/>
      <c r="E14" s="28"/>
    </row>
    <row r="15" spans="1:5">
      <c r="B15" s="27" t="s">
        <v>1095</v>
      </c>
      <c r="C15" s="28"/>
      <c r="D15" s="28"/>
      <c r="E15" s="28"/>
    </row>
    <row r="16" spans="1:5">
      <c r="B16" s="27" t="s">
        <v>1096</v>
      </c>
      <c r="C16" s="28" t="s">
        <v>1852</v>
      </c>
      <c r="D16" s="28"/>
      <c r="E16" s="28"/>
    </row>
    <row r="17" spans="2:8">
      <c r="B17" s="29" t="s">
        <v>3264</v>
      </c>
      <c r="C17" s="26"/>
      <c r="D17" s="26"/>
      <c r="E17" s="26"/>
    </row>
    <row r="20" spans="2:8">
      <c r="B20" s="1" t="s">
        <v>101</v>
      </c>
    </row>
    <row r="22" spans="2:8">
      <c r="B22" s="6" t="s">
        <v>102</v>
      </c>
      <c r="C22" s="7" t="s">
        <v>103</v>
      </c>
      <c r="D22" s="6" t="s">
        <v>104</v>
      </c>
      <c r="E22" s="6" t="s">
        <v>105</v>
      </c>
      <c r="F22" s="8" t="s">
        <v>106</v>
      </c>
      <c r="G22" s="8" t="s">
        <v>107</v>
      </c>
      <c r="H22" s="8" t="s">
        <v>108</v>
      </c>
    </row>
    <row r="23" spans="2:8">
      <c r="B23" s="2" t="s">
        <v>109</v>
      </c>
      <c r="C23" s="14"/>
    </row>
    <row r="24" spans="2:8">
      <c r="B24" s="2" t="s">
        <v>110</v>
      </c>
      <c r="C24" s="14"/>
    </row>
    <row r="25" spans="2:8">
      <c r="B25" s="2" t="s">
        <v>111</v>
      </c>
      <c r="C25" s="14"/>
    </row>
    <row r="26" spans="2:8">
      <c r="B26" s="1" t="s">
        <v>1853</v>
      </c>
      <c r="C26" s="14">
        <v>7.1</v>
      </c>
      <c r="D26" s="1" t="s">
        <v>113</v>
      </c>
      <c r="E26" s="1" t="s">
        <v>786</v>
      </c>
      <c r="F26" s="4">
        <v>5000000</v>
      </c>
      <c r="G26" s="4">
        <v>4768.49</v>
      </c>
      <c r="H26" s="4">
        <v>18.71</v>
      </c>
    </row>
    <row r="27" spans="2:8">
      <c r="B27" s="1" t="s">
        <v>1854</v>
      </c>
      <c r="C27" s="14">
        <v>7.6</v>
      </c>
      <c r="D27" s="1" t="s">
        <v>113</v>
      </c>
      <c r="E27" s="1" t="s">
        <v>1855</v>
      </c>
      <c r="F27" s="4">
        <v>1000000</v>
      </c>
      <c r="G27" s="4">
        <v>1014.25</v>
      </c>
      <c r="H27" s="4">
        <v>3.98</v>
      </c>
    </row>
    <row r="28" spans="2:8">
      <c r="B28" s="1" t="s">
        <v>897</v>
      </c>
      <c r="C28" s="14">
        <v>7.16</v>
      </c>
      <c r="D28" s="1" t="s">
        <v>113</v>
      </c>
      <c r="E28" s="1" t="s">
        <v>898</v>
      </c>
      <c r="F28" s="4">
        <v>500000</v>
      </c>
      <c r="G28" s="4">
        <v>510.25</v>
      </c>
      <c r="H28" s="4">
        <v>2</v>
      </c>
    </row>
    <row r="29" spans="2:8">
      <c r="B29" s="1" t="s">
        <v>1856</v>
      </c>
      <c r="C29" s="14">
        <v>7.33</v>
      </c>
      <c r="D29" s="1" t="s">
        <v>113</v>
      </c>
      <c r="E29" s="1" t="s">
        <v>1857</v>
      </c>
      <c r="F29" s="4">
        <v>500000</v>
      </c>
      <c r="G29" s="4">
        <v>508.45</v>
      </c>
      <c r="H29" s="4">
        <v>1.99</v>
      </c>
    </row>
    <row r="30" spans="2:8">
      <c r="B30" s="1" t="s">
        <v>1858</v>
      </c>
      <c r="C30" s="14">
        <v>7.14</v>
      </c>
      <c r="D30" s="1" t="s">
        <v>113</v>
      </c>
      <c r="E30" s="1" t="s">
        <v>1859</v>
      </c>
      <c r="F30" s="4">
        <v>217000</v>
      </c>
      <c r="G30" s="4">
        <v>221.43</v>
      </c>
      <c r="H30" s="4">
        <v>0.87</v>
      </c>
    </row>
    <row r="31" spans="2:8">
      <c r="B31" s="1" t="s">
        <v>899</v>
      </c>
      <c r="C31" s="14">
        <v>6.49</v>
      </c>
      <c r="D31" s="1" t="s">
        <v>113</v>
      </c>
      <c r="E31" s="1" t="s">
        <v>900</v>
      </c>
      <c r="F31" s="4">
        <v>195000</v>
      </c>
      <c r="G31" s="4">
        <v>195.8</v>
      </c>
      <c r="H31" s="4">
        <v>0.77</v>
      </c>
    </row>
    <row r="32" spans="2:8">
      <c r="B32" s="1" t="s">
        <v>1860</v>
      </c>
      <c r="C32" s="14">
        <v>7.21</v>
      </c>
      <c r="D32" s="1" t="s">
        <v>113</v>
      </c>
      <c r="E32" s="1" t="s">
        <v>1861</v>
      </c>
      <c r="F32" s="4">
        <v>190000</v>
      </c>
      <c r="G32" s="4">
        <v>195.62</v>
      </c>
      <c r="H32" s="4">
        <v>0.77</v>
      </c>
    </row>
    <row r="33" spans="2:8">
      <c r="B33" s="1" t="s">
        <v>1400</v>
      </c>
      <c r="C33" s="14">
        <v>7.2</v>
      </c>
      <c r="D33" s="1" t="s">
        <v>113</v>
      </c>
      <c r="E33" s="1" t="s">
        <v>1401</v>
      </c>
      <c r="F33" s="4">
        <v>86000</v>
      </c>
      <c r="G33" s="4">
        <v>88.58</v>
      </c>
      <c r="H33" s="4">
        <v>0.35</v>
      </c>
    </row>
    <row r="34" spans="2:8">
      <c r="B34" s="1" t="s">
        <v>1862</v>
      </c>
      <c r="C34" s="14">
        <v>7.6</v>
      </c>
      <c r="D34" s="1" t="s">
        <v>113</v>
      </c>
      <c r="E34" s="1" t="s">
        <v>1863</v>
      </c>
      <c r="F34" s="4">
        <v>62600</v>
      </c>
      <c r="G34" s="4">
        <v>63.81</v>
      </c>
      <c r="H34" s="4">
        <v>0.25</v>
      </c>
    </row>
    <row r="35" spans="2:8">
      <c r="B35" s="1" t="s">
        <v>1864</v>
      </c>
      <c r="C35" s="14">
        <v>7.2</v>
      </c>
      <c r="D35" s="1" t="s">
        <v>113</v>
      </c>
      <c r="E35" s="1" t="s">
        <v>1865</v>
      </c>
      <c r="F35" s="4">
        <v>53000</v>
      </c>
      <c r="G35" s="4">
        <v>54.49</v>
      </c>
      <c r="H35" s="4">
        <v>0.21</v>
      </c>
    </row>
    <row r="36" spans="2:8">
      <c r="B36" s="2" t="s">
        <v>115</v>
      </c>
      <c r="C36" s="15"/>
      <c r="D36" s="2"/>
      <c r="E36" s="2"/>
      <c r="F36" s="10"/>
      <c r="G36" s="10">
        <f>SUM(G26:G35)</f>
        <v>7621.17</v>
      </c>
      <c r="H36" s="10">
        <f>SUM(H26:H35)</f>
        <v>29.900000000000002</v>
      </c>
    </row>
    <row r="37" spans="2:8">
      <c r="B37" s="2" t="s">
        <v>119</v>
      </c>
      <c r="C37" s="14"/>
    </row>
    <row r="38" spans="2:8">
      <c r="B38" s="1" t="s">
        <v>1866</v>
      </c>
      <c r="C38" s="14">
        <v>5.83</v>
      </c>
      <c r="D38" s="1" t="s">
        <v>113</v>
      </c>
      <c r="E38" s="1" t="s">
        <v>1867</v>
      </c>
      <c r="F38" s="4">
        <v>12500000</v>
      </c>
      <c r="G38" s="4">
        <v>12486.04</v>
      </c>
      <c r="H38" s="4">
        <v>48.99</v>
      </c>
    </row>
    <row r="39" spans="2:8">
      <c r="B39" s="1" t="s">
        <v>1868</v>
      </c>
      <c r="C39" s="14">
        <v>5.82</v>
      </c>
      <c r="D39" s="1" t="s">
        <v>113</v>
      </c>
      <c r="E39" s="1" t="s">
        <v>1869</v>
      </c>
      <c r="F39" s="4">
        <v>1500000</v>
      </c>
      <c r="G39" s="4">
        <v>1500</v>
      </c>
      <c r="H39" s="4">
        <v>5.89</v>
      </c>
    </row>
    <row r="40" spans="2:8">
      <c r="B40" s="2" t="s">
        <v>124</v>
      </c>
      <c r="C40" s="15"/>
      <c r="D40" s="2"/>
      <c r="E40" s="2"/>
      <c r="F40" s="10"/>
      <c r="G40" s="10">
        <f>SUM(G38:G39)</f>
        <v>13986.04</v>
      </c>
      <c r="H40" s="10">
        <f>SUM(H38:H39)</f>
        <v>54.88</v>
      </c>
    </row>
    <row r="41" spans="2:8">
      <c r="B41" s="2" t="s">
        <v>566</v>
      </c>
      <c r="C41" s="15"/>
      <c r="D41" s="2"/>
      <c r="E41" s="2"/>
      <c r="F41" s="10"/>
      <c r="G41" s="10">
        <v>3946.94</v>
      </c>
      <c r="H41" s="10">
        <v>15.49</v>
      </c>
    </row>
    <row r="42" spans="2:8">
      <c r="B42" s="2" t="s">
        <v>125</v>
      </c>
      <c r="C42" s="15"/>
      <c r="D42" s="2"/>
      <c r="E42" s="2"/>
      <c r="F42" s="10"/>
      <c r="G42" s="10">
        <f>+G36+G40+G41</f>
        <v>25554.149999999998</v>
      </c>
      <c r="H42" s="10">
        <f>+H36+H40+H41</f>
        <v>100.27</v>
      </c>
    </row>
    <row r="43" spans="2:8">
      <c r="B43" s="2" t="s">
        <v>126</v>
      </c>
      <c r="C43" s="9"/>
      <c r="D43" s="2"/>
      <c r="E43" s="2"/>
      <c r="F43" s="10"/>
      <c r="G43" s="10">
        <f>+G44-G42</f>
        <v>-67.224740019999444</v>
      </c>
      <c r="H43" s="10">
        <f>+H44-H42</f>
        <v>-0.26999999999999602</v>
      </c>
    </row>
    <row r="44" spans="2:8">
      <c r="B44" s="2" t="s">
        <v>127</v>
      </c>
      <c r="C44" s="9"/>
      <c r="D44" s="2"/>
      <c r="E44" s="2"/>
      <c r="F44" s="10"/>
      <c r="G44" s="10">
        <v>25486.925259979998</v>
      </c>
      <c r="H44" s="10">
        <v>100</v>
      </c>
    </row>
    <row r="45" spans="2:8">
      <c r="B45" s="1" t="s">
        <v>128</v>
      </c>
    </row>
    <row r="46" spans="2:8">
      <c r="B46" s="1" t="s">
        <v>129</v>
      </c>
    </row>
    <row r="47" spans="2:8">
      <c r="B47" s="2" t="s">
        <v>1331</v>
      </c>
    </row>
    <row r="48" spans="2:8">
      <c r="B48" s="2" t="s">
        <v>130</v>
      </c>
      <c r="C48" s="13">
        <v>44895</v>
      </c>
    </row>
    <row r="49" spans="2:3" ht="25.5">
      <c r="B49" s="11" t="s">
        <v>131</v>
      </c>
      <c r="C49" s="5" t="s">
        <v>132</v>
      </c>
    </row>
    <row r="50" spans="2:3">
      <c r="B50" s="2"/>
    </row>
    <row r="51" spans="2:3">
      <c r="B51" s="2" t="s">
        <v>1026</v>
      </c>
      <c r="C51" s="5" t="s">
        <v>132</v>
      </c>
    </row>
    <row r="52" spans="2:3">
      <c r="B52" s="2" t="s">
        <v>1025</v>
      </c>
      <c r="C52" s="5" t="s">
        <v>132</v>
      </c>
    </row>
    <row r="53" spans="2:3">
      <c r="B53" s="2" t="s">
        <v>1870</v>
      </c>
      <c r="C53" s="9"/>
    </row>
    <row r="54" spans="2:3">
      <c r="B54" s="2" t="s">
        <v>1871</v>
      </c>
      <c r="C54" s="9"/>
    </row>
    <row r="55" spans="2:3">
      <c r="B55" s="2" t="s">
        <v>1872</v>
      </c>
      <c r="C55" s="9"/>
    </row>
    <row r="56" spans="2:3">
      <c r="B56" s="2" t="s">
        <v>1873</v>
      </c>
      <c r="C56" s="9"/>
    </row>
    <row r="57" spans="2:3">
      <c r="B57" s="2" t="s">
        <v>1874</v>
      </c>
      <c r="C57" s="9"/>
    </row>
    <row r="58" spans="2:3">
      <c r="B58" s="2" t="s">
        <v>1875</v>
      </c>
      <c r="C58" s="9"/>
    </row>
    <row r="59" spans="2:3">
      <c r="B59" s="2" t="s">
        <v>1876</v>
      </c>
      <c r="C59" s="9"/>
    </row>
    <row r="60" spans="2:3">
      <c r="B60" s="2" t="s">
        <v>1877</v>
      </c>
      <c r="C60" s="9"/>
    </row>
    <row r="61" spans="2:3">
      <c r="B61" s="2" t="s">
        <v>1878</v>
      </c>
      <c r="C61" s="9"/>
    </row>
    <row r="62" spans="2:3">
      <c r="B62" s="2" t="s">
        <v>1879</v>
      </c>
      <c r="C62" s="9"/>
    </row>
    <row r="63" spans="2:3">
      <c r="B63" s="2" t="s">
        <v>1880</v>
      </c>
      <c r="C63" s="9"/>
    </row>
    <row r="64" spans="2:3">
      <c r="B64" s="2" t="s">
        <v>1881</v>
      </c>
      <c r="C64" s="9"/>
    </row>
    <row r="65" spans="2:9">
      <c r="B65" s="2" t="s">
        <v>133</v>
      </c>
      <c r="C65" s="9"/>
    </row>
    <row r="66" spans="2:9">
      <c r="B66" s="12" t="s">
        <v>1882</v>
      </c>
    </row>
    <row r="68" spans="2:9" ht="15">
      <c r="B68" s="32" t="s">
        <v>1883</v>
      </c>
      <c r="C68" s="14"/>
    </row>
    <row r="69" spans="2:9">
      <c r="C69" s="14"/>
    </row>
    <row r="70" spans="2:9">
      <c r="B70" s="12" t="s">
        <v>1346</v>
      </c>
      <c r="C70" s="14"/>
    </row>
    <row r="71" spans="2:9">
      <c r="B71" s="434" t="s">
        <v>1347</v>
      </c>
      <c r="C71" s="436" t="s">
        <v>1348</v>
      </c>
      <c r="D71" s="436"/>
      <c r="E71" s="437" t="s">
        <v>1349</v>
      </c>
      <c r="F71" s="436" t="s">
        <v>1350</v>
      </c>
      <c r="I71" s="4"/>
    </row>
    <row r="72" spans="2:9" ht="21" customHeight="1">
      <c r="B72" s="435"/>
      <c r="C72" s="436"/>
      <c r="D72" s="436"/>
      <c r="E72" s="438"/>
      <c r="F72" s="436"/>
      <c r="I72" s="56"/>
    </row>
    <row r="73" spans="2:9" ht="15">
      <c r="B73" s="57" t="s">
        <v>1884</v>
      </c>
      <c r="C73" s="432" t="s">
        <v>1352</v>
      </c>
      <c r="D73" s="432"/>
      <c r="E73" s="58">
        <v>-250000000</v>
      </c>
      <c r="F73" s="59">
        <v>-9.9700000000000006</v>
      </c>
      <c r="I73" s="56"/>
    </row>
    <row r="74" spans="2:9" ht="15">
      <c r="B74" s="57" t="s">
        <v>1885</v>
      </c>
      <c r="C74" s="432" t="s">
        <v>1352</v>
      </c>
      <c r="D74" s="432"/>
      <c r="E74" s="58">
        <v>-250000000</v>
      </c>
      <c r="F74" s="59">
        <v>-9.98</v>
      </c>
      <c r="G74" s="60"/>
      <c r="I74" s="56"/>
    </row>
    <row r="75" spans="2:9">
      <c r="B75" s="12"/>
    </row>
    <row r="76" spans="2:9" s="39" customFormat="1" ht="35.1" customHeight="1">
      <c r="B76" s="463" t="s">
        <v>3309</v>
      </c>
      <c r="C76" s="433"/>
      <c r="D76" s="433"/>
      <c r="E76" s="433"/>
      <c r="F76" s="433"/>
      <c r="G76" s="1"/>
      <c r="H76" s="41"/>
    </row>
    <row r="77" spans="2:9">
      <c r="B77" s="2"/>
      <c r="C77" s="9"/>
    </row>
    <row r="78" spans="2:9" s="39" customFormat="1" ht="35.1" customHeight="1">
      <c r="B78" s="463" t="s">
        <v>3309</v>
      </c>
      <c r="C78" s="433"/>
      <c r="D78" s="433"/>
      <c r="E78" s="433"/>
      <c r="F78" s="433"/>
      <c r="G78" s="1"/>
      <c r="H78" s="41"/>
    </row>
  </sheetData>
  <mergeCells count="16">
    <mergeCell ref="B76:F76"/>
    <mergeCell ref="B78:F78"/>
    <mergeCell ref="B71:B72"/>
    <mergeCell ref="C71:D72"/>
    <mergeCell ref="E71:E72"/>
    <mergeCell ref="F71:F72"/>
    <mergeCell ref="C73:D73"/>
    <mergeCell ref="C74:D74"/>
    <mergeCell ref="C12:C13"/>
    <mergeCell ref="D12:D13"/>
    <mergeCell ref="E12:E13"/>
    <mergeCell ref="B1:E1"/>
    <mergeCell ref="C3:C7"/>
    <mergeCell ref="D3:D7"/>
    <mergeCell ref="B10:E10"/>
    <mergeCell ref="B11:E11"/>
  </mergeCells>
  <hyperlinks>
    <hyperlink ref="A1" location="Index!A1" display="Index" xr:uid="{EFFF8EF7-9932-4610-9165-9E3C55512791}"/>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93351-0C90-44E6-8DED-210FBBD38218}">
  <dimension ref="A1:H83"/>
  <sheetViews>
    <sheetView workbookViewId="0">
      <selection activeCell="B1" sqref="B1:E1"/>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3.5703125" style="1" bestFit="1" customWidth="1"/>
    <col min="261" max="261" width="14"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3.5703125" style="1" bestFit="1" customWidth="1"/>
    <col min="517" max="517" width="14"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3.5703125" style="1" bestFit="1" customWidth="1"/>
    <col min="773" max="773" width="14"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3.5703125" style="1" bestFit="1" customWidth="1"/>
    <col min="1029" max="1029" width="14"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3.5703125" style="1" bestFit="1" customWidth="1"/>
    <col min="1285" max="1285" width="14"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3.5703125" style="1" bestFit="1" customWidth="1"/>
    <col min="1541" max="1541" width="14"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3.5703125" style="1" bestFit="1" customWidth="1"/>
    <col min="1797" max="1797" width="14"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3.5703125" style="1" bestFit="1" customWidth="1"/>
    <col min="2053" max="2053" width="14"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3.5703125" style="1" bestFit="1" customWidth="1"/>
    <col min="2309" max="2309" width="14"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3.5703125" style="1" bestFit="1" customWidth="1"/>
    <col min="2565" max="2565" width="14"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3.5703125" style="1" bestFit="1" customWidth="1"/>
    <col min="2821" max="2821" width="14"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3.5703125" style="1" bestFit="1" customWidth="1"/>
    <col min="3077" max="3077" width="14"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3.5703125" style="1" bestFit="1" customWidth="1"/>
    <col min="3333" max="3333" width="14"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3.5703125" style="1" bestFit="1" customWidth="1"/>
    <col min="3589" max="3589" width="14"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3.5703125" style="1" bestFit="1" customWidth="1"/>
    <col min="3845" max="3845" width="14"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3.5703125" style="1" bestFit="1" customWidth="1"/>
    <col min="4101" max="4101" width="14"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3.5703125" style="1" bestFit="1" customWidth="1"/>
    <col min="4357" max="4357" width="14"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3.5703125" style="1" bestFit="1" customWidth="1"/>
    <col min="4613" max="4613" width="14"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3.5703125" style="1" bestFit="1" customWidth="1"/>
    <col min="4869" max="4869" width="14"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3.5703125" style="1" bestFit="1" customWidth="1"/>
    <col min="5125" max="5125" width="14"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3.5703125" style="1" bestFit="1" customWidth="1"/>
    <col min="5381" max="5381" width="14"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3.5703125" style="1" bestFit="1" customWidth="1"/>
    <col min="5637" max="5637" width="14"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3.5703125" style="1" bestFit="1" customWidth="1"/>
    <col min="5893" max="5893" width="14"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3.5703125" style="1" bestFit="1" customWidth="1"/>
    <col min="6149" max="6149" width="14"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3.5703125" style="1" bestFit="1" customWidth="1"/>
    <col min="6405" max="6405" width="14"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3.5703125" style="1" bestFit="1" customWidth="1"/>
    <col min="6661" max="6661" width="14"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3.5703125" style="1" bestFit="1" customWidth="1"/>
    <col min="6917" max="6917" width="14"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3.5703125" style="1" bestFit="1" customWidth="1"/>
    <col min="7173" max="7173" width="14"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3.5703125" style="1" bestFit="1" customWidth="1"/>
    <col min="7429" max="7429" width="14"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3.5703125" style="1" bestFit="1" customWidth="1"/>
    <col min="7685" max="7685" width="14"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3.5703125" style="1" bestFit="1" customWidth="1"/>
    <col min="7941" max="7941" width="14"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3.5703125" style="1" bestFit="1" customWidth="1"/>
    <col min="8197" max="8197" width="14"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3.5703125" style="1" bestFit="1" customWidth="1"/>
    <col min="8453" max="8453" width="14"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3.5703125" style="1" bestFit="1" customWidth="1"/>
    <col min="8709" max="8709" width="14"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3.5703125" style="1" bestFit="1" customWidth="1"/>
    <col min="8965" max="8965" width="14"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3.5703125" style="1" bestFit="1" customWidth="1"/>
    <col min="9221" max="9221" width="14"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3.5703125" style="1" bestFit="1" customWidth="1"/>
    <col min="9477" max="9477" width="14"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3.5703125" style="1" bestFit="1" customWidth="1"/>
    <col min="9733" max="9733" width="14"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3.5703125" style="1" bestFit="1" customWidth="1"/>
    <col min="9989" max="9989" width="14"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3.5703125" style="1" bestFit="1" customWidth="1"/>
    <col min="10245" max="10245" width="14"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3.5703125" style="1" bestFit="1" customWidth="1"/>
    <col min="10501" max="10501" width="14"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3.5703125" style="1" bestFit="1" customWidth="1"/>
    <col min="10757" max="10757" width="14"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3.5703125" style="1" bestFit="1" customWidth="1"/>
    <col min="11013" max="11013" width="14"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3.5703125" style="1" bestFit="1" customWidth="1"/>
    <col min="11269" max="11269" width="14"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3.5703125" style="1" bestFit="1" customWidth="1"/>
    <col min="11525" max="11525" width="14"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3.5703125" style="1" bestFit="1" customWidth="1"/>
    <col min="11781" max="11781" width="14"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3.5703125" style="1" bestFit="1" customWidth="1"/>
    <col min="12037" max="12037" width="14"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3.5703125" style="1" bestFit="1" customWidth="1"/>
    <col min="12293" max="12293" width="14"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3.5703125" style="1" bestFit="1" customWidth="1"/>
    <col min="12549" max="12549" width="14"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3.5703125" style="1" bestFit="1" customWidth="1"/>
    <col min="12805" max="12805" width="14"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3.5703125" style="1" bestFit="1" customWidth="1"/>
    <col min="13061" max="13061" width="14"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3.5703125" style="1" bestFit="1" customWidth="1"/>
    <col min="13317" max="13317" width="14"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3.5703125" style="1" bestFit="1" customWidth="1"/>
    <col min="13573" max="13573" width="14"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3.5703125" style="1" bestFit="1" customWidth="1"/>
    <col min="13829" max="13829" width="14"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3.5703125" style="1" bestFit="1" customWidth="1"/>
    <col min="14085" max="14085" width="14"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3.5703125" style="1" bestFit="1" customWidth="1"/>
    <col min="14341" max="14341" width="14"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3.5703125" style="1" bestFit="1" customWidth="1"/>
    <col min="14597" max="14597" width="14"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3.5703125" style="1" bestFit="1" customWidth="1"/>
    <col min="14853" max="14853" width="14"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3.5703125" style="1" bestFit="1" customWidth="1"/>
    <col min="15109" max="15109" width="14"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3.5703125" style="1" bestFit="1" customWidth="1"/>
    <col min="15365" max="15365" width="14"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3.5703125" style="1" bestFit="1" customWidth="1"/>
    <col min="15621" max="15621" width="14"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3.5703125" style="1" bestFit="1" customWidth="1"/>
    <col min="15877" max="15877" width="14"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3.5703125" style="1" bestFit="1" customWidth="1"/>
    <col min="16133" max="16133" width="14" style="1" bestFit="1" customWidth="1"/>
    <col min="16134" max="16134" width="10.5703125" style="1" bestFit="1" customWidth="1"/>
    <col min="16135" max="16135" width="18.140625" style="1" bestFit="1" customWidth="1"/>
    <col min="16136" max="16384" width="9.140625" style="1"/>
  </cols>
  <sheetData>
    <row r="1" spans="1:5">
      <c r="A1" s="3" t="s">
        <v>0</v>
      </c>
      <c r="B1" s="390" t="s">
        <v>6</v>
      </c>
      <c r="C1" s="390"/>
      <c r="D1" s="390"/>
      <c r="E1" s="390"/>
    </row>
    <row r="2" spans="1:5" ht="13.5" thickBot="1"/>
    <row r="3" spans="1:5" ht="15">
      <c r="B3" s="23" t="s">
        <v>1886</v>
      </c>
      <c r="C3" s="391"/>
      <c r="D3" s="394"/>
      <c r="E3" s="16"/>
    </row>
    <row r="4" spans="1:5" ht="45">
      <c r="B4" s="24" t="s">
        <v>1887</v>
      </c>
      <c r="C4" s="392"/>
      <c r="D4" s="395"/>
      <c r="E4" s="16"/>
    </row>
    <row r="5" spans="1:5" ht="15">
      <c r="B5" s="24" t="s">
        <v>1081</v>
      </c>
      <c r="C5" s="392"/>
      <c r="D5" s="395"/>
      <c r="E5" s="16"/>
    </row>
    <row r="6" spans="1:5" ht="15">
      <c r="B6" s="24" t="s">
        <v>1888</v>
      </c>
      <c r="C6" s="392"/>
      <c r="D6" s="395"/>
      <c r="E6" s="16"/>
    </row>
    <row r="7" spans="1:5" ht="30.75" thickBot="1">
      <c r="B7" s="25" t="s">
        <v>1889</v>
      </c>
      <c r="C7" s="393"/>
      <c r="D7" s="396"/>
      <c r="E7" s="16"/>
    </row>
    <row r="8" spans="1:5">
      <c r="B8" s="16"/>
      <c r="C8" s="19" t="s">
        <v>1079</v>
      </c>
      <c r="D8" s="19" t="s">
        <v>1078</v>
      </c>
      <c r="E8" s="16"/>
    </row>
    <row r="9" spans="1:5">
      <c r="C9" s="14"/>
    </row>
    <row r="10" spans="1:5" ht="15">
      <c r="B10" s="431"/>
      <c r="C10" s="431"/>
      <c r="D10" s="431"/>
      <c r="E10" s="431"/>
    </row>
    <row r="11" spans="1:5">
      <c r="B11" s="430" t="s">
        <v>1087</v>
      </c>
      <c r="C11" s="430"/>
      <c r="D11" s="430"/>
      <c r="E11" s="430"/>
    </row>
    <row r="12" spans="1:5">
      <c r="B12" s="26" t="s">
        <v>1088</v>
      </c>
      <c r="C12" s="430" t="s">
        <v>1089</v>
      </c>
      <c r="D12" s="430" t="s">
        <v>1090</v>
      </c>
      <c r="E12" s="430" t="s">
        <v>1091</v>
      </c>
    </row>
    <row r="13" spans="1:5">
      <c r="B13" s="26" t="s">
        <v>1092</v>
      </c>
      <c r="C13" s="430"/>
      <c r="D13" s="430"/>
      <c r="E13" s="430"/>
    </row>
    <row r="14" spans="1:5">
      <c r="B14" s="27" t="s">
        <v>1093</v>
      </c>
      <c r="C14" s="28"/>
      <c r="D14" s="28"/>
      <c r="E14" s="28"/>
    </row>
    <row r="15" spans="1:5">
      <c r="B15" s="27" t="s">
        <v>1095</v>
      </c>
      <c r="C15" s="28"/>
      <c r="D15" s="28"/>
      <c r="E15" s="28"/>
    </row>
    <row r="16" spans="1:5">
      <c r="B16" s="27" t="s">
        <v>1096</v>
      </c>
      <c r="C16" s="28"/>
      <c r="D16" s="28" t="s">
        <v>1269</v>
      </c>
      <c r="E16" s="28"/>
    </row>
    <row r="17" spans="2:8">
      <c r="B17" s="29" t="s">
        <v>3264</v>
      </c>
      <c r="C17" s="26"/>
      <c r="D17" s="26"/>
      <c r="E17" s="26"/>
    </row>
    <row r="20" spans="2:8">
      <c r="B20" s="1" t="s">
        <v>101</v>
      </c>
    </row>
    <row r="22" spans="2:8">
      <c r="B22" s="6" t="s">
        <v>102</v>
      </c>
      <c r="C22" s="7" t="s">
        <v>103</v>
      </c>
      <c r="D22" s="6" t="s">
        <v>104</v>
      </c>
      <c r="E22" s="6" t="s">
        <v>105</v>
      </c>
      <c r="F22" s="8" t="s">
        <v>106</v>
      </c>
      <c r="G22" s="8" t="s">
        <v>107</v>
      </c>
      <c r="H22" s="8" t="s">
        <v>108</v>
      </c>
    </row>
    <row r="23" spans="2:8">
      <c r="B23" s="2" t="s">
        <v>109</v>
      </c>
      <c r="C23" s="14"/>
    </row>
    <row r="24" spans="2:8">
      <c r="B24" s="2" t="s">
        <v>110</v>
      </c>
      <c r="C24" s="14"/>
    </row>
    <row r="25" spans="2:8">
      <c r="B25" s="2" t="s">
        <v>111</v>
      </c>
      <c r="C25" s="14"/>
    </row>
    <row r="26" spans="2:8">
      <c r="B26" s="1" t="s">
        <v>1416</v>
      </c>
      <c r="C26" s="14">
        <v>7.2</v>
      </c>
      <c r="D26" s="1" t="s">
        <v>113</v>
      </c>
      <c r="E26" s="1" t="s">
        <v>1417</v>
      </c>
      <c r="F26" s="4">
        <v>450000</v>
      </c>
      <c r="G26" s="4">
        <v>463.23</v>
      </c>
      <c r="H26" s="4">
        <v>1.66</v>
      </c>
    </row>
    <row r="27" spans="2:8">
      <c r="B27" s="1" t="s">
        <v>1890</v>
      </c>
      <c r="C27" s="14">
        <v>7.17</v>
      </c>
      <c r="D27" s="1" t="s">
        <v>113</v>
      </c>
      <c r="E27" s="1" t="s">
        <v>1891</v>
      </c>
      <c r="F27" s="4">
        <v>300000</v>
      </c>
      <c r="G27" s="4">
        <v>306.13</v>
      </c>
      <c r="H27" s="4">
        <v>1.1000000000000001</v>
      </c>
    </row>
    <row r="28" spans="2:8">
      <c r="B28" s="1" t="s">
        <v>1892</v>
      </c>
      <c r="C28" s="14">
        <v>7.12</v>
      </c>
      <c r="D28" s="1" t="s">
        <v>113</v>
      </c>
      <c r="E28" s="1" t="s">
        <v>1893</v>
      </c>
      <c r="F28" s="4">
        <v>300000</v>
      </c>
      <c r="G28" s="4">
        <v>304.95</v>
      </c>
      <c r="H28" s="4">
        <v>1.0900000000000001</v>
      </c>
    </row>
    <row r="29" spans="2:8">
      <c r="B29" s="1" t="s">
        <v>1894</v>
      </c>
      <c r="C29" s="14">
        <v>7.17</v>
      </c>
      <c r="D29" s="1" t="s">
        <v>113</v>
      </c>
      <c r="E29" s="1" t="s">
        <v>1895</v>
      </c>
      <c r="F29" s="4">
        <v>300000</v>
      </c>
      <c r="G29" s="4">
        <v>304.48</v>
      </c>
      <c r="H29" s="4">
        <v>1.0900000000000001</v>
      </c>
    </row>
    <row r="30" spans="2:8">
      <c r="B30" s="1" t="s">
        <v>1896</v>
      </c>
      <c r="C30" s="14">
        <v>7.36</v>
      </c>
      <c r="D30" s="1" t="s">
        <v>113</v>
      </c>
      <c r="E30" s="1" t="s">
        <v>1897</v>
      </c>
      <c r="F30" s="4">
        <v>280000</v>
      </c>
      <c r="G30" s="4">
        <v>286.17</v>
      </c>
      <c r="H30" s="4">
        <v>1.03</v>
      </c>
    </row>
    <row r="31" spans="2:8">
      <c r="B31" s="1" t="s">
        <v>1898</v>
      </c>
      <c r="C31" s="14">
        <v>7.16</v>
      </c>
      <c r="D31" s="1" t="s">
        <v>113</v>
      </c>
      <c r="E31" s="1" t="s">
        <v>1899</v>
      </c>
      <c r="F31" s="4">
        <v>250000</v>
      </c>
      <c r="G31" s="4">
        <v>255.32</v>
      </c>
      <c r="H31" s="4">
        <v>0.92</v>
      </c>
    </row>
    <row r="32" spans="2:8">
      <c r="B32" s="1" t="s">
        <v>1900</v>
      </c>
      <c r="C32" s="14">
        <v>7.21</v>
      </c>
      <c r="D32" s="1" t="s">
        <v>113</v>
      </c>
      <c r="E32" s="1" t="s">
        <v>1901</v>
      </c>
      <c r="F32" s="4">
        <v>231000</v>
      </c>
      <c r="G32" s="4">
        <v>237.04</v>
      </c>
      <c r="H32" s="4">
        <v>0.85</v>
      </c>
    </row>
    <row r="33" spans="2:8">
      <c r="B33" s="1" t="s">
        <v>1902</v>
      </c>
      <c r="C33" s="14">
        <v>7.16</v>
      </c>
      <c r="D33" s="1" t="s">
        <v>113</v>
      </c>
      <c r="E33" s="1" t="s">
        <v>1903</v>
      </c>
      <c r="F33" s="4">
        <v>200000</v>
      </c>
      <c r="G33" s="4">
        <v>204.09</v>
      </c>
      <c r="H33" s="4">
        <v>0.73</v>
      </c>
    </row>
    <row r="34" spans="2:8">
      <c r="B34" s="1" t="s">
        <v>1904</v>
      </c>
      <c r="C34" s="14">
        <v>7.2</v>
      </c>
      <c r="D34" s="1" t="s">
        <v>113</v>
      </c>
      <c r="E34" s="1" t="s">
        <v>1905</v>
      </c>
      <c r="F34" s="4">
        <v>100000</v>
      </c>
      <c r="G34" s="4">
        <v>102.78</v>
      </c>
      <c r="H34" s="4">
        <v>0.37</v>
      </c>
    </row>
    <row r="35" spans="2:8">
      <c r="B35" s="1" t="s">
        <v>1906</v>
      </c>
      <c r="C35" s="14">
        <v>7.16</v>
      </c>
      <c r="D35" s="1" t="s">
        <v>113</v>
      </c>
      <c r="E35" s="1" t="s">
        <v>1907</v>
      </c>
      <c r="F35" s="4">
        <v>100000</v>
      </c>
      <c r="G35" s="4">
        <v>101.88</v>
      </c>
      <c r="H35" s="4">
        <v>0.37</v>
      </c>
    </row>
    <row r="36" spans="2:8">
      <c r="B36" s="1" t="s">
        <v>1908</v>
      </c>
      <c r="C36" s="14">
        <v>7.16</v>
      </c>
      <c r="D36" s="1" t="s">
        <v>113</v>
      </c>
      <c r="E36" s="1" t="s">
        <v>1909</v>
      </c>
      <c r="F36" s="4">
        <v>100000</v>
      </c>
      <c r="G36" s="4">
        <v>101.62</v>
      </c>
      <c r="H36" s="4">
        <v>0.36</v>
      </c>
    </row>
    <row r="37" spans="2:8">
      <c r="B37" s="1" t="s">
        <v>1910</v>
      </c>
      <c r="C37" s="14">
        <v>7.4</v>
      </c>
      <c r="D37" s="1" t="s">
        <v>113</v>
      </c>
      <c r="E37" s="1" t="s">
        <v>1911</v>
      </c>
      <c r="F37" s="4">
        <v>94000</v>
      </c>
      <c r="G37" s="4">
        <v>95.3</v>
      </c>
      <c r="H37" s="4">
        <v>0.34</v>
      </c>
    </row>
    <row r="38" spans="2:8">
      <c r="B38" s="1" t="s">
        <v>1912</v>
      </c>
      <c r="C38" s="14">
        <v>7.31</v>
      </c>
      <c r="D38" s="1" t="s">
        <v>113</v>
      </c>
      <c r="E38" s="1" t="s">
        <v>1913</v>
      </c>
      <c r="F38" s="4">
        <v>85000</v>
      </c>
      <c r="G38" s="4">
        <v>87.07</v>
      </c>
      <c r="H38" s="4">
        <v>0.31</v>
      </c>
    </row>
    <row r="39" spans="2:8">
      <c r="B39" s="1" t="s">
        <v>1914</v>
      </c>
      <c r="C39" s="14">
        <v>7.2</v>
      </c>
      <c r="D39" s="1" t="s">
        <v>113</v>
      </c>
      <c r="E39" s="1" t="s">
        <v>1915</v>
      </c>
      <c r="F39" s="4">
        <v>50000</v>
      </c>
      <c r="G39" s="4">
        <v>51.2</v>
      </c>
      <c r="H39" s="4">
        <v>0.18</v>
      </c>
    </row>
    <row r="40" spans="2:8">
      <c r="B40" s="1" t="s">
        <v>1916</v>
      </c>
      <c r="C40" s="14">
        <v>7.12</v>
      </c>
      <c r="D40" s="1" t="s">
        <v>113</v>
      </c>
      <c r="E40" s="1" t="s">
        <v>1917</v>
      </c>
      <c r="F40" s="4">
        <v>50000</v>
      </c>
      <c r="G40" s="4">
        <v>50.91</v>
      </c>
      <c r="H40" s="4">
        <v>0.18</v>
      </c>
    </row>
    <row r="41" spans="2:8">
      <c r="B41" s="1" t="s">
        <v>1918</v>
      </c>
      <c r="C41" s="14">
        <v>7.39</v>
      </c>
      <c r="D41" s="1" t="s">
        <v>113</v>
      </c>
      <c r="E41" s="1" t="s">
        <v>1919</v>
      </c>
      <c r="F41" s="4">
        <v>50000</v>
      </c>
      <c r="G41" s="4">
        <v>50.68</v>
      </c>
      <c r="H41" s="4">
        <v>0.18</v>
      </c>
    </row>
    <row r="42" spans="2:8">
      <c r="B42" s="1" t="s">
        <v>1920</v>
      </c>
      <c r="C42" s="14">
        <v>7.32</v>
      </c>
      <c r="D42" s="1" t="s">
        <v>113</v>
      </c>
      <c r="E42" s="1" t="s">
        <v>1921</v>
      </c>
      <c r="F42" s="4">
        <v>41300</v>
      </c>
      <c r="G42" s="4">
        <v>42.02</v>
      </c>
      <c r="H42" s="4">
        <v>0.15</v>
      </c>
    </row>
    <row r="43" spans="2:8">
      <c r="B43" s="1" t="s">
        <v>1922</v>
      </c>
      <c r="C43" s="14">
        <v>6.93</v>
      </c>
      <c r="D43" s="1" t="s">
        <v>113</v>
      </c>
      <c r="E43" s="1" t="s">
        <v>1923</v>
      </c>
      <c r="F43" s="4">
        <v>38300</v>
      </c>
      <c r="G43" s="4">
        <v>38.5</v>
      </c>
      <c r="H43" s="4">
        <v>0.14000000000000001</v>
      </c>
    </row>
    <row r="44" spans="2:8">
      <c r="B44" s="1" t="s">
        <v>1924</v>
      </c>
      <c r="C44" s="14">
        <v>6.51</v>
      </c>
      <c r="D44" s="1" t="s">
        <v>113</v>
      </c>
      <c r="E44" s="1" t="s">
        <v>1925</v>
      </c>
      <c r="F44" s="4">
        <v>26600</v>
      </c>
      <c r="G44" s="4">
        <v>26.71</v>
      </c>
      <c r="H44" s="4">
        <v>0.1</v>
      </c>
    </row>
    <row r="45" spans="2:8">
      <c r="B45" s="1" t="s">
        <v>1926</v>
      </c>
      <c r="C45" s="14">
        <v>6.57</v>
      </c>
      <c r="D45" s="1" t="s">
        <v>113</v>
      </c>
      <c r="E45" s="1" t="s">
        <v>1927</v>
      </c>
      <c r="F45" s="4">
        <v>13000</v>
      </c>
      <c r="G45" s="4">
        <v>13.08</v>
      </c>
      <c r="H45" s="4">
        <v>0.05</v>
      </c>
    </row>
    <row r="46" spans="2:8">
      <c r="B46" s="1" t="s">
        <v>1928</v>
      </c>
      <c r="C46" s="14">
        <v>7.4</v>
      </c>
      <c r="D46" s="1" t="s">
        <v>113</v>
      </c>
      <c r="E46" s="1" t="s">
        <v>1929</v>
      </c>
      <c r="F46" s="4">
        <v>10000</v>
      </c>
      <c r="G46" s="4">
        <v>10.1</v>
      </c>
      <c r="H46" s="4">
        <v>0.04</v>
      </c>
    </row>
    <row r="47" spans="2:8">
      <c r="B47" s="2" t="s">
        <v>115</v>
      </c>
      <c r="C47" s="15"/>
      <c r="D47" s="2"/>
      <c r="E47" s="2"/>
      <c r="F47" s="10"/>
      <c r="G47" s="10">
        <f>SUM(G26:G46)</f>
        <v>3133.26</v>
      </c>
      <c r="H47" s="10">
        <f>SUM(H26:H46)</f>
        <v>11.239999999999997</v>
      </c>
    </row>
    <row r="48" spans="2:8">
      <c r="B48" s="2" t="s">
        <v>116</v>
      </c>
      <c r="C48" s="14"/>
    </row>
    <row r="49" spans="2:8">
      <c r="B49" s="1" t="s">
        <v>354</v>
      </c>
      <c r="C49" s="14">
        <v>7.45</v>
      </c>
      <c r="D49" s="1" t="s">
        <v>117</v>
      </c>
      <c r="E49" s="1" t="s">
        <v>355</v>
      </c>
      <c r="F49" s="4">
        <v>250</v>
      </c>
      <c r="G49" s="4">
        <v>2498.46</v>
      </c>
      <c r="H49" s="4">
        <v>8.9700000000000006</v>
      </c>
    </row>
    <row r="50" spans="2:8">
      <c r="B50" s="1" t="s">
        <v>1930</v>
      </c>
      <c r="C50" s="14">
        <v>7.24</v>
      </c>
      <c r="D50" s="1" t="s">
        <v>117</v>
      </c>
      <c r="E50" s="1" t="s">
        <v>1931</v>
      </c>
      <c r="F50" s="4">
        <v>250</v>
      </c>
      <c r="G50" s="4">
        <v>2494.15</v>
      </c>
      <c r="H50" s="4">
        <v>8.9499999999999993</v>
      </c>
    </row>
    <row r="51" spans="2:8">
      <c r="B51" s="1" t="s">
        <v>1932</v>
      </c>
      <c r="C51" s="14">
        <v>7.19</v>
      </c>
      <c r="D51" s="1" t="s">
        <v>117</v>
      </c>
      <c r="E51" s="1" t="s">
        <v>925</v>
      </c>
      <c r="F51" s="4">
        <v>250</v>
      </c>
      <c r="G51" s="4">
        <v>2493.89</v>
      </c>
      <c r="H51" s="4">
        <v>8.9499999999999993</v>
      </c>
    </row>
    <row r="52" spans="2:8">
      <c r="B52" s="1" t="s">
        <v>1435</v>
      </c>
      <c r="C52" s="14">
        <v>7.19</v>
      </c>
      <c r="D52" s="1" t="s">
        <v>117</v>
      </c>
      <c r="E52" s="1" t="s">
        <v>1436</v>
      </c>
      <c r="F52" s="4">
        <v>250</v>
      </c>
      <c r="G52" s="4">
        <v>2491.4499999999998</v>
      </c>
      <c r="H52" s="4">
        <v>8.94</v>
      </c>
    </row>
    <row r="53" spans="2:8">
      <c r="B53" s="1" t="s">
        <v>956</v>
      </c>
      <c r="C53" s="14">
        <v>7.28</v>
      </c>
      <c r="D53" s="1" t="s">
        <v>117</v>
      </c>
      <c r="E53" s="1" t="s">
        <v>957</v>
      </c>
      <c r="F53" s="4">
        <v>250</v>
      </c>
      <c r="G53" s="4">
        <v>2465.17</v>
      </c>
      <c r="H53" s="4">
        <v>8.85</v>
      </c>
    </row>
    <row r="54" spans="2:8">
      <c r="B54" s="1" t="s">
        <v>937</v>
      </c>
      <c r="C54" s="14">
        <v>7.35</v>
      </c>
      <c r="D54" s="1" t="s">
        <v>117</v>
      </c>
      <c r="E54" s="1" t="s">
        <v>938</v>
      </c>
      <c r="F54" s="4">
        <v>250</v>
      </c>
      <c r="G54" s="4">
        <v>2439.5300000000002</v>
      </c>
      <c r="H54" s="4">
        <v>8.76</v>
      </c>
    </row>
    <row r="55" spans="2:8">
      <c r="B55" s="1" t="s">
        <v>940</v>
      </c>
      <c r="C55" s="14">
        <v>7.44</v>
      </c>
      <c r="D55" s="1" t="s">
        <v>117</v>
      </c>
      <c r="E55" s="1" t="s">
        <v>941</v>
      </c>
      <c r="F55" s="4">
        <v>250</v>
      </c>
      <c r="G55" s="4">
        <v>2437.2600000000002</v>
      </c>
      <c r="H55" s="4">
        <v>8.75</v>
      </c>
    </row>
    <row r="56" spans="2:8">
      <c r="B56" s="1" t="s">
        <v>1811</v>
      </c>
      <c r="C56" s="14">
        <v>7.94</v>
      </c>
      <c r="D56" s="1" t="s">
        <v>1812</v>
      </c>
      <c r="E56" s="1" t="s">
        <v>1813</v>
      </c>
      <c r="F56" s="4">
        <v>210</v>
      </c>
      <c r="G56" s="4">
        <v>2102.5300000000002</v>
      </c>
      <c r="H56" s="4">
        <v>7.55</v>
      </c>
    </row>
    <row r="57" spans="2:8">
      <c r="B57" s="1" t="s">
        <v>1933</v>
      </c>
      <c r="C57" s="14">
        <v>7.32</v>
      </c>
      <c r="D57" s="1" t="s">
        <v>117</v>
      </c>
      <c r="E57" s="1" t="s">
        <v>1934</v>
      </c>
      <c r="F57" s="4">
        <v>4000000</v>
      </c>
      <c r="G57" s="4">
        <v>507.67</v>
      </c>
      <c r="H57" s="4">
        <v>1.82</v>
      </c>
    </row>
    <row r="58" spans="2:8">
      <c r="B58" s="2" t="s">
        <v>118</v>
      </c>
      <c r="C58" s="15"/>
      <c r="D58" s="2"/>
      <c r="E58" s="2"/>
      <c r="F58" s="10"/>
      <c r="G58" s="10">
        <f>SUM(G49:G57)</f>
        <v>19930.11</v>
      </c>
      <c r="H58" s="10">
        <f>SUM(H49:H57)</f>
        <v>71.539999999999992</v>
      </c>
    </row>
    <row r="59" spans="2:8">
      <c r="B59" s="2" t="s">
        <v>119</v>
      </c>
      <c r="C59" s="14"/>
    </row>
    <row r="60" spans="2:8">
      <c r="B60" s="1" t="s">
        <v>1127</v>
      </c>
      <c r="C60" s="14">
        <v>7.17</v>
      </c>
      <c r="D60" s="1" t="s">
        <v>123</v>
      </c>
      <c r="E60" s="1" t="s">
        <v>1128</v>
      </c>
      <c r="F60" s="4">
        <v>500</v>
      </c>
      <c r="G60" s="4">
        <v>2437.75</v>
      </c>
      <c r="H60" s="4">
        <v>8.75</v>
      </c>
    </row>
    <row r="61" spans="2:8">
      <c r="B61" s="2" t="s">
        <v>124</v>
      </c>
      <c r="C61" s="9"/>
      <c r="D61" s="2"/>
      <c r="E61" s="2"/>
      <c r="F61" s="10"/>
      <c r="G61" s="10">
        <f>SUM(G59:G60)</f>
        <v>2437.75</v>
      </c>
      <c r="H61" s="10">
        <f>SUM(H59:H60)</f>
        <v>8.75</v>
      </c>
    </row>
    <row r="62" spans="2:8">
      <c r="B62" s="2" t="s">
        <v>1231</v>
      </c>
      <c r="C62" s="9"/>
      <c r="D62" s="2"/>
      <c r="E62" s="2"/>
      <c r="F62" s="10"/>
      <c r="G62" s="10">
        <v>900</v>
      </c>
      <c r="H62" s="10">
        <v>3.23</v>
      </c>
    </row>
    <row r="63" spans="2:8">
      <c r="B63" s="2" t="s">
        <v>1232</v>
      </c>
      <c r="C63" s="9"/>
      <c r="D63" s="2"/>
      <c r="E63" s="2"/>
      <c r="F63" s="10"/>
      <c r="G63" s="10">
        <v>87.94</v>
      </c>
      <c r="H63" s="10">
        <v>0.32</v>
      </c>
    </row>
    <row r="64" spans="2:8">
      <c r="B64" s="2" t="s">
        <v>125</v>
      </c>
      <c r="C64" s="9"/>
      <c r="D64" s="2"/>
      <c r="E64" s="2"/>
      <c r="F64" s="10"/>
      <c r="G64" s="10">
        <f>+G47+G58+G61+G62+G63</f>
        <v>26489.06</v>
      </c>
      <c r="H64" s="10">
        <f>+H47+H58+H61+H62+H63</f>
        <v>95.079999999999984</v>
      </c>
    </row>
    <row r="65" spans="2:8">
      <c r="B65" s="2" t="s">
        <v>441</v>
      </c>
      <c r="C65" s="9"/>
      <c r="D65" s="2"/>
      <c r="E65" s="2"/>
      <c r="F65" s="10"/>
      <c r="G65" s="10">
        <f>+G66-G64</f>
        <v>1370.0801935999989</v>
      </c>
      <c r="H65" s="10">
        <f>+H66-H64</f>
        <v>4.9200000000000159</v>
      </c>
    </row>
    <row r="66" spans="2:8">
      <c r="B66" s="2" t="s">
        <v>127</v>
      </c>
      <c r="C66" s="9"/>
      <c r="D66" s="2"/>
      <c r="E66" s="2"/>
      <c r="F66" s="10"/>
      <c r="G66" s="10">
        <v>27859.1401936</v>
      </c>
      <c r="H66" s="10">
        <v>100</v>
      </c>
    </row>
    <row r="67" spans="2:8">
      <c r="B67" s="1" t="s">
        <v>128</v>
      </c>
    </row>
    <row r="68" spans="2:8">
      <c r="B68" s="1" t="s">
        <v>129</v>
      </c>
    </row>
    <row r="69" spans="2:8">
      <c r="B69" s="2" t="s">
        <v>130</v>
      </c>
      <c r="C69" s="13">
        <v>44895</v>
      </c>
    </row>
    <row r="70" spans="2:8" ht="25.5">
      <c r="B70" s="11" t="s">
        <v>131</v>
      </c>
      <c r="C70" s="5" t="s">
        <v>132</v>
      </c>
    </row>
    <row r="71" spans="2:8">
      <c r="B71" s="2"/>
    </row>
    <row r="72" spans="2:8">
      <c r="B72" s="2" t="s">
        <v>1026</v>
      </c>
      <c r="C72" s="5" t="s">
        <v>132</v>
      </c>
    </row>
    <row r="73" spans="2:8">
      <c r="B73" s="2" t="s">
        <v>1025</v>
      </c>
      <c r="C73" s="5" t="s">
        <v>132</v>
      </c>
    </row>
    <row r="74" spans="2:8">
      <c r="B74" s="2" t="s">
        <v>1935</v>
      </c>
      <c r="C74" s="9"/>
    </row>
    <row r="75" spans="2:8">
      <c r="B75" s="2" t="s">
        <v>1936</v>
      </c>
      <c r="C75" s="9"/>
    </row>
    <row r="76" spans="2:8">
      <c r="B76" s="2" t="s">
        <v>1937</v>
      </c>
      <c r="C76" s="9"/>
    </row>
    <row r="77" spans="2:8">
      <c r="B77" s="2" t="s">
        <v>1938</v>
      </c>
      <c r="C77" s="9"/>
    </row>
    <row r="78" spans="2:8">
      <c r="B78" s="2" t="s">
        <v>1939</v>
      </c>
      <c r="C78" s="9"/>
    </row>
    <row r="79" spans="2:8">
      <c r="B79" s="2" t="s">
        <v>1940</v>
      </c>
      <c r="C79" s="9"/>
    </row>
    <row r="80" spans="2:8">
      <c r="B80" s="2" t="s">
        <v>1941</v>
      </c>
      <c r="C80" s="9"/>
    </row>
    <row r="81" spans="2:3">
      <c r="B81" s="2" t="s">
        <v>1942</v>
      </c>
      <c r="C81" s="9"/>
    </row>
    <row r="82" spans="2:3">
      <c r="B82" s="2" t="s">
        <v>133</v>
      </c>
      <c r="C82" s="9"/>
    </row>
    <row r="83" spans="2:3">
      <c r="B83" s="12" t="s">
        <v>1943</v>
      </c>
    </row>
  </sheetData>
  <mergeCells count="8">
    <mergeCell ref="C12:C13"/>
    <mergeCell ref="D12:D13"/>
    <mergeCell ref="E12:E13"/>
    <mergeCell ref="B1:E1"/>
    <mergeCell ref="C3:C7"/>
    <mergeCell ref="D3:D7"/>
    <mergeCell ref="B10:E10"/>
    <mergeCell ref="B11:E11"/>
  </mergeCells>
  <hyperlinks>
    <hyperlink ref="A1" location="Index!A1" display="Index" xr:uid="{686F2006-FD9B-48A7-9D55-440DA3817392}"/>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DE0EE-9651-48D1-A771-73C26EFCD1AC}">
  <dimension ref="A1:H78"/>
  <sheetViews>
    <sheetView workbookViewId="0">
      <selection activeCell="B1" sqref="B1:E1"/>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4.28515625" style="1" bestFit="1" customWidth="1"/>
    <col min="6" max="6" width="10.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11.140625" style="1" bestFit="1" customWidth="1"/>
    <col min="261" max="261" width="14.28515625" style="1" bestFit="1" customWidth="1"/>
    <col min="262" max="262" width="10.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11.140625" style="1" bestFit="1" customWidth="1"/>
    <col min="517" max="517" width="14.28515625" style="1" bestFit="1" customWidth="1"/>
    <col min="518" max="518" width="10.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11.140625" style="1" bestFit="1" customWidth="1"/>
    <col min="773" max="773" width="14.28515625" style="1" bestFit="1" customWidth="1"/>
    <col min="774" max="774" width="10.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11.140625" style="1" bestFit="1" customWidth="1"/>
    <col min="1029" max="1029" width="14.28515625" style="1" bestFit="1" customWidth="1"/>
    <col min="1030" max="1030" width="10.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11.140625" style="1" bestFit="1" customWidth="1"/>
    <col min="1285" max="1285" width="14.28515625" style="1" bestFit="1" customWidth="1"/>
    <col min="1286" max="1286" width="10.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11.140625" style="1" bestFit="1" customWidth="1"/>
    <col min="1541" max="1541" width="14.28515625" style="1" bestFit="1" customWidth="1"/>
    <col min="1542" max="1542" width="10.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11.140625" style="1" bestFit="1" customWidth="1"/>
    <col min="1797" max="1797" width="14.28515625" style="1" bestFit="1" customWidth="1"/>
    <col min="1798" max="1798" width="10.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11.140625" style="1" bestFit="1" customWidth="1"/>
    <col min="2053" max="2053" width="14.28515625" style="1" bestFit="1" customWidth="1"/>
    <col min="2054" max="2054" width="10.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11.140625" style="1" bestFit="1" customWidth="1"/>
    <col min="2309" max="2309" width="14.28515625" style="1" bestFit="1" customWidth="1"/>
    <col min="2310" max="2310" width="10.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11.140625" style="1" bestFit="1" customWidth="1"/>
    <col min="2565" max="2565" width="14.28515625" style="1" bestFit="1" customWidth="1"/>
    <col min="2566" max="2566" width="10.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11.140625" style="1" bestFit="1" customWidth="1"/>
    <col min="2821" max="2821" width="14.28515625" style="1" bestFit="1" customWidth="1"/>
    <col min="2822" max="2822" width="10.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11.140625" style="1" bestFit="1" customWidth="1"/>
    <col min="3077" max="3077" width="14.28515625" style="1" bestFit="1" customWidth="1"/>
    <col min="3078" max="3078" width="10.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11.140625" style="1" bestFit="1" customWidth="1"/>
    <col min="3333" max="3333" width="14.28515625" style="1" bestFit="1" customWidth="1"/>
    <col min="3334" max="3334" width="10.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11.140625" style="1" bestFit="1" customWidth="1"/>
    <col min="3589" max="3589" width="14.28515625" style="1" bestFit="1" customWidth="1"/>
    <col min="3590" max="3590" width="10.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11.140625" style="1" bestFit="1" customWidth="1"/>
    <col min="3845" max="3845" width="14.28515625" style="1" bestFit="1" customWidth="1"/>
    <col min="3846" max="3846" width="10.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11.140625" style="1" bestFit="1" customWidth="1"/>
    <col min="4101" max="4101" width="14.28515625" style="1" bestFit="1" customWidth="1"/>
    <col min="4102" max="4102" width="10.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11.140625" style="1" bestFit="1" customWidth="1"/>
    <col min="4357" max="4357" width="14.28515625" style="1" bestFit="1" customWidth="1"/>
    <col min="4358" max="4358" width="10.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11.140625" style="1" bestFit="1" customWidth="1"/>
    <col min="4613" max="4613" width="14.28515625" style="1" bestFit="1" customWidth="1"/>
    <col min="4614" max="4614" width="10.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11.140625" style="1" bestFit="1" customWidth="1"/>
    <col min="4869" max="4869" width="14.28515625" style="1" bestFit="1" customWidth="1"/>
    <col min="4870" max="4870" width="10.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11.140625" style="1" bestFit="1" customWidth="1"/>
    <col min="5125" max="5125" width="14.28515625" style="1" bestFit="1" customWidth="1"/>
    <col min="5126" max="5126" width="10.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11.140625" style="1" bestFit="1" customWidth="1"/>
    <col min="5381" max="5381" width="14.28515625" style="1" bestFit="1" customWidth="1"/>
    <col min="5382" max="5382" width="10.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11.140625" style="1" bestFit="1" customWidth="1"/>
    <col min="5637" max="5637" width="14.28515625" style="1" bestFit="1" customWidth="1"/>
    <col min="5638" max="5638" width="10.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11.140625" style="1" bestFit="1" customWidth="1"/>
    <col min="5893" max="5893" width="14.28515625" style="1" bestFit="1" customWidth="1"/>
    <col min="5894" max="5894" width="10.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11.140625" style="1" bestFit="1" customWidth="1"/>
    <col min="6149" max="6149" width="14.28515625" style="1" bestFit="1" customWidth="1"/>
    <col min="6150" max="6150" width="10.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11.140625" style="1" bestFit="1" customWidth="1"/>
    <col min="6405" max="6405" width="14.28515625" style="1" bestFit="1" customWidth="1"/>
    <col min="6406" max="6406" width="10.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11.140625" style="1" bestFit="1" customWidth="1"/>
    <col min="6661" max="6661" width="14.28515625" style="1" bestFit="1" customWidth="1"/>
    <col min="6662" max="6662" width="10.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11.140625" style="1" bestFit="1" customWidth="1"/>
    <col min="6917" max="6917" width="14.28515625" style="1" bestFit="1" customWidth="1"/>
    <col min="6918" max="6918" width="10.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11.140625" style="1" bestFit="1" customWidth="1"/>
    <col min="7173" max="7173" width="14.28515625" style="1" bestFit="1" customWidth="1"/>
    <col min="7174" max="7174" width="10.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11.140625" style="1" bestFit="1" customWidth="1"/>
    <col min="7429" max="7429" width="14.28515625" style="1" bestFit="1" customWidth="1"/>
    <col min="7430" max="7430" width="10.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11.140625" style="1" bestFit="1" customWidth="1"/>
    <col min="7685" max="7685" width="14.28515625" style="1" bestFit="1" customWidth="1"/>
    <col min="7686" max="7686" width="10.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11.140625" style="1" bestFit="1" customWidth="1"/>
    <col min="7941" max="7941" width="14.28515625" style="1" bestFit="1" customWidth="1"/>
    <col min="7942" max="7942" width="10.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11.140625" style="1" bestFit="1" customWidth="1"/>
    <col min="8197" max="8197" width="14.28515625" style="1" bestFit="1" customWidth="1"/>
    <col min="8198" max="8198" width="10.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11.140625" style="1" bestFit="1" customWidth="1"/>
    <col min="8453" max="8453" width="14.28515625" style="1" bestFit="1" customWidth="1"/>
    <col min="8454" max="8454" width="10.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11.140625" style="1" bestFit="1" customWidth="1"/>
    <col min="8709" max="8709" width="14.28515625" style="1" bestFit="1" customWidth="1"/>
    <col min="8710" max="8710" width="10.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11.140625" style="1" bestFit="1" customWidth="1"/>
    <col min="8965" max="8965" width="14.28515625" style="1" bestFit="1" customWidth="1"/>
    <col min="8966" max="8966" width="10.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11.140625" style="1" bestFit="1" customWidth="1"/>
    <col min="9221" max="9221" width="14.28515625" style="1" bestFit="1" customWidth="1"/>
    <col min="9222" max="9222" width="10.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11.140625" style="1" bestFit="1" customWidth="1"/>
    <col min="9477" max="9477" width="14.28515625" style="1" bestFit="1" customWidth="1"/>
    <col min="9478" max="9478" width="10.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11.140625" style="1" bestFit="1" customWidth="1"/>
    <col min="9733" max="9733" width="14.28515625" style="1" bestFit="1" customWidth="1"/>
    <col min="9734" max="9734" width="10.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11.140625" style="1" bestFit="1" customWidth="1"/>
    <col min="9989" max="9989" width="14.28515625" style="1" bestFit="1" customWidth="1"/>
    <col min="9990" max="9990" width="10.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11.140625" style="1" bestFit="1" customWidth="1"/>
    <col min="10245" max="10245" width="14.28515625" style="1" bestFit="1" customWidth="1"/>
    <col min="10246" max="10246" width="10.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11.140625" style="1" bestFit="1" customWidth="1"/>
    <col min="10501" max="10501" width="14.28515625" style="1" bestFit="1" customWidth="1"/>
    <col min="10502" max="10502" width="10.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11.140625" style="1" bestFit="1" customWidth="1"/>
    <col min="10757" max="10757" width="14.28515625" style="1" bestFit="1" customWidth="1"/>
    <col min="10758" max="10758" width="10.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11.140625" style="1" bestFit="1" customWidth="1"/>
    <col min="11013" max="11013" width="14.28515625" style="1" bestFit="1" customWidth="1"/>
    <col min="11014" max="11014" width="10.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11.140625" style="1" bestFit="1" customWidth="1"/>
    <col min="11269" max="11269" width="14.28515625" style="1" bestFit="1" customWidth="1"/>
    <col min="11270" max="11270" width="10.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11.140625" style="1" bestFit="1" customWidth="1"/>
    <col min="11525" max="11525" width="14.28515625" style="1" bestFit="1" customWidth="1"/>
    <col min="11526" max="11526" width="10.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11.140625" style="1" bestFit="1" customWidth="1"/>
    <col min="11781" max="11781" width="14.28515625" style="1" bestFit="1" customWidth="1"/>
    <col min="11782" max="11782" width="10.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11.140625" style="1" bestFit="1" customWidth="1"/>
    <col min="12037" max="12037" width="14.28515625" style="1" bestFit="1" customWidth="1"/>
    <col min="12038" max="12038" width="10.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11.140625" style="1" bestFit="1" customWidth="1"/>
    <col min="12293" max="12293" width="14.28515625" style="1" bestFit="1" customWidth="1"/>
    <col min="12294" max="12294" width="10.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11.140625" style="1" bestFit="1" customWidth="1"/>
    <col min="12549" max="12549" width="14.28515625" style="1" bestFit="1" customWidth="1"/>
    <col min="12550" max="12550" width="10.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11.140625" style="1" bestFit="1" customWidth="1"/>
    <col min="12805" max="12805" width="14.28515625" style="1" bestFit="1" customWidth="1"/>
    <col min="12806" max="12806" width="10.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11.140625" style="1" bestFit="1" customWidth="1"/>
    <col min="13061" max="13061" width="14.28515625" style="1" bestFit="1" customWidth="1"/>
    <col min="13062" max="13062" width="10.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11.140625" style="1" bestFit="1" customWidth="1"/>
    <col min="13317" max="13317" width="14.28515625" style="1" bestFit="1" customWidth="1"/>
    <col min="13318" max="13318" width="10.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11.140625" style="1" bestFit="1" customWidth="1"/>
    <col min="13573" max="13573" width="14.28515625" style="1" bestFit="1" customWidth="1"/>
    <col min="13574" max="13574" width="10.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11.140625" style="1" bestFit="1" customWidth="1"/>
    <col min="13829" max="13829" width="14.28515625" style="1" bestFit="1" customWidth="1"/>
    <col min="13830" max="13830" width="10.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11.140625" style="1" bestFit="1" customWidth="1"/>
    <col min="14085" max="14085" width="14.28515625" style="1" bestFit="1" customWidth="1"/>
    <col min="14086" max="14086" width="10.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11.140625" style="1" bestFit="1" customWidth="1"/>
    <col min="14341" max="14341" width="14.28515625" style="1" bestFit="1" customWidth="1"/>
    <col min="14342" max="14342" width="10.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11.140625" style="1" bestFit="1" customWidth="1"/>
    <col min="14597" max="14597" width="14.28515625" style="1" bestFit="1" customWidth="1"/>
    <col min="14598" max="14598" width="10.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11.140625" style="1" bestFit="1" customWidth="1"/>
    <col min="14853" max="14853" width="14.28515625" style="1" bestFit="1" customWidth="1"/>
    <col min="14854" max="14854" width="10.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11.140625" style="1" bestFit="1" customWidth="1"/>
    <col min="15109" max="15109" width="14.28515625" style="1" bestFit="1" customWidth="1"/>
    <col min="15110" max="15110" width="10.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11.140625" style="1" bestFit="1" customWidth="1"/>
    <col min="15365" max="15365" width="14.28515625" style="1" bestFit="1" customWidth="1"/>
    <col min="15366" max="15366" width="10.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11.140625" style="1" bestFit="1" customWidth="1"/>
    <col min="15621" max="15621" width="14.28515625" style="1" bestFit="1" customWidth="1"/>
    <col min="15622" max="15622" width="10.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11.140625" style="1" bestFit="1" customWidth="1"/>
    <col min="15877" max="15877" width="14.28515625" style="1" bestFit="1" customWidth="1"/>
    <col min="15878" max="15878" width="10.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11.140625" style="1" bestFit="1" customWidth="1"/>
    <col min="16133" max="16133" width="14.28515625" style="1" bestFit="1" customWidth="1"/>
    <col min="16134" max="16134" width="10.5703125" style="1" bestFit="1" customWidth="1"/>
    <col min="16135" max="16135" width="18.140625" style="1" bestFit="1" customWidth="1"/>
    <col min="16136" max="16384" width="9.140625" style="1"/>
  </cols>
  <sheetData>
    <row r="1" spans="1:8">
      <c r="A1" s="3" t="s">
        <v>0</v>
      </c>
      <c r="B1" s="390" t="s">
        <v>18</v>
      </c>
      <c r="C1" s="390"/>
      <c r="D1" s="390"/>
      <c r="E1" s="390"/>
    </row>
    <row r="3" spans="1:8" ht="15">
      <c r="B3" s="98" t="s">
        <v>1944</v>
      </c>
      <c r="C3" s="458"/>
      <c r="D3" s="459"/>
      <c r="E3" s="16"/>
    </row>
    <row r="4" spans="1:8" s="99" customFormat="1" ht="45">
      <c r="B4" s="100" t="s">
        <v>1945</v>
      </c>
      <c r="C4" s="458"/>
      <c r="D4" s="459"/>
      <c r="E4" s="89"/>
      <c r="F4" s="101"/>
      <c r="G4" s="101"/>
      <c r="H4" s="101"/>
    </row>
    <row r="5" spans="1:8" ht="15">
      <c r="B5" s="102" t="s">
        <v>1081</v>
      </c>
      <c r="C5" s="458"/>
      <c r="D5" s="459"/>
      <c r="E5" s="16"/>
    </row>
    <row r="6" spans="1:8" ht="15">
      <c r="B6" s="102" t="s">
        <v>1946</v>
      </c>
      <c r="C6" s="458"/>
      <c r="D6" s="459"/>
      <c r="E6" s="16"/>
    </row>
    <row r="7" spans="1:8" s="99" customFormat="1" ht="30">
      <c r="B7" s="100" t="s">
        <v>1947</v>
      </c>
      <c r="C7" s="458"/>
      <c r="D7" s="459"/>
      <c r="E7" s="89"/>
      <c r="F7" s="101"/>
      <c r="G7" s="101"/>
      <c r="H7" s="101"/>
    </row>
    <row r="8" spans="1:8">
      <c r="B8" s="16"/>
      <c r="C8" s="19" t="s">
        <v>1079</v>
      </c>
      <c r="D8" s="19" t="s">
        <v>1078</v>
      </c>
      <c r="E8" s="16"/>
    </row>
    <row r="10" spans="1:8" ht="15">
      <c r="B10" s="431"/>
      <c r="C10" s="431"/>
      <c r="D10" s="431"/>
      <c r="E10" s="431"/>
    </row>
    <row r="11" spans="1:8">
      <c r="B11" s="430" t="s">
        <v>1087</v>
      </c>
      <c r="C11" s="430"/>
      <c r="D11" s="430"/>
      <c r="E11" s="430"/>
    </row>
    <row r="12" spans="1:8">
      <c r="B12" s="26" t="s">
        <v>1088</v>
      </c>
      <c r="C12" s="430" t="s">
        <v>1089</v>
      </c>
      <c r="D12" s="430" t="s">
        <v>1090</v>
      </c>
      <c r="E12" s="430" t="s">
        <v>1091</v>
      </c>
    </row>
    <row r="13" spans="1:8">
      <c r="B13" s="26" t="s">
        <v>1092</v>
      </c>
      <c r="C13" s="430"/>
      <c r="D13" s="430"/>
      <c r="E13" s="430"/>
    </row>
    <row r="14" spans="1:8">
      <c r="B14" s="27" t="s">
        <v>1093</v>
      </c>
      <c r="C14" s="28"/>
      <c r="D14" s="28"/>
      <c r="E14" s="28"/>
    </row>
    <row r="15" spans="1:8">
      <c r="B15" s="27" t="s">
        <v>1095</v>
      </c>
      <c r="C15" s="28"/>
      <c r="D15" s="28"/>
      <c r="E15" s="28"/>
    </row>
    <row r="16" spans="1:8">
      <c r="B16" s="27" t="s">
        <v>1096</v>
      </c>
      <c r="C16" s="28" t="s">
        <v>1852</v>
      </c>
      <c r="D16" s="28"/>
      <c r="E16" s="28"/>
    </row>
    <row r="17" spans="2:8">
      <c r="B17" s="29" t="s">
        <v>3264</v>
      </c>
      <c r="C17" s="26"/>
      <c r="D17" s="26"/>
      <c r="E17" s="26"/>
    </row>
    <row r="20" spans="2:8">
      <c r="B20" s="1" t="s">
        <v>101</v>
      </c>
    </row>
    <row r="22" spans="2:8">
      <c r="B22" s="6" t="s">
        <v>102</v>
      </c>
      <c r="C22" s="7" t="s">
        <v>103</v>
      </c>
      <c r="D22" s="6" t="s">
        <v>104</v>
      </c>
      <c r="E22" s="6" t="s">
        <v>105</v>
      </c>
      <c r="F22" s="8" t="s">
        <v>106</v>
      </c>
      <c r="G22" s="8" t="s">
        <v>107</v>
      </c>
      <c r="H22" s="8" t="s">
        <v>108</v>
      </c>
    </row>
    <row r="23" spans="2:8">
      <c r="B23" s="2" t="s">
        <v>109</v>
      </c>
      <c r="C23" s="14"/>
    </row>
    <row r="24" spans="2:8">
      <c r="B24" s="2" t="s">
        <v>110</v>
      </c>
      <c r="C24" s="14"/>
    </row>
    <row r="25" spans="2:8">
      <c r="B25" s="2" t="s">
        <v>111</v>
      </c>
      <c r="C25" s="14"/>
    </row>
    <row r="26" spans="2:8">
      <c r="B26" s="1" t="s">
        <v>1948</v>
      </c>
      <c r="C26" s="14">
        <v>7.41</v>
      </c>
      <c r="D26" s="1" t="s">
        <v>113</v>
      </c>
      <c r="E26" s="1" t="s">
        <v>1949</v>
      </c>
      <c r="F26" s="4">
        <v>2500000</v>
      </c>
      <c r="G26" s="4">
        <v>2617.9699999999998</v>
      </c>
      <c r="H26" s="4">
        <v>6.32</v>
      </c>
    </row>
    <row r="27" spans="2:8">
      <c r="B27" s="1" t="s">
        <v>1950</v>
      </c>
      <c r="C27" s="14">
        <v>7.41</v>
      </c>
      <c r="D27" s="1" t="s">
        <v>113</v>
      </c>
      <c r="E27" s="1" t="s">
        <v>1951</v>
      </c>
      <c r="F27" s="4">
        <v>2500000</v>
      </c>
      <c r="G27" s="4">
        <v>2535.41</v>
      </c>
      <c r="H27" s="4">
        <v>6.12</v>
      </c>
    </row>
    <row r="28" spans="2:8">
      <c r="B28" s="1" t="s">
        <v>1952</v>
      </c>
      <c r="C28" s="14">
        <v>7.45</v>
      </c>
      <c r="D28" s="1" t="s">
        <v>113</v>
      </c>
      <c r="E28" s="1" t="s">
        <v>1953</v>
      </c>
      <c r="F28" s="4">
        <v>2500000</v>
      </c>
      <c r="G28" s="4">
        <v>2528.23</v>
      </c>
      <c r="H28" s="4">
        <v>6.1</v>
      </c>
    </row>
    <row r="29" spans="2:8">
      <c r="B29" s="1" t="s">
        <v>1954</v>
      </c>
      <c r="C29" s="14">
        <v>7.46</v>
      </c>
      <c r="D29" s="1" t="s">
        <v>113</v>
      </c>
      <c r="E29" s="1" t="s">
        <v>1955</v>
      </c>
      <c r="F29" s="4">
        <v>2500000</v>
      </c>
      <c r="G29" s="4">
        <v>2521.9299999999998</v>
      </c>
      <c r="H29" s="4">
        <v>6.08</v>
      </c>
    </row>
    <row r="30" spans="2:8">
      <c r="B30" s="1" t="s">
        <v>1956</v>
      </c>
      <c r="C30" s="14">
        <v>7.4</v>
      </c>
      <c r="D30" s="1" t="s">
        <v>113</v>
      </c>
      <c r="E30" s="1" t="s">
        <v>1957</v>
      </c>
      <c r="F30" s="4">
        <v>2500000</v>
      </c>
      <c r="G30" s="4">
        <v>2478.33</v>
      </c>
      <c r="H30" s="4">
        <v>5.98</v>
      </c>
    </row>
    <row r="31" spans="2:8">
      <c r="B31" s="1" t="s">
        <v>1958</v>
      </c>
      <c r="C31" s="14">
        <v>7.42</v>
      </c>
      <c r="D31" s="1" t="s">
        <v>113</v>
      </c>
      <c r="E31" s="1" t="s">
        <v>1959</v>
      </c>
      <c r="F31" s="4">
        <v>2000000</v>
      </c>
      <c r="G31" s="4">
        <v>2028.45</v>
      </c>
      <c r="H31" s="4">
        <v>4.8899999999999997</v>
      </c>
    </row>
    <row r="32" spans="2:8">
      <c r="B32" s="1" t="s">
        <v>688</v>
      </c>
      <c r="C32" s="14">
        <v>7.41</v>
      </c>
      <c r="D32" s="1" t="s">
        <v>113</v>
      </c>
      <c r="E32" s="1" t="s">
        <v>689</v>
      </c>
      <c r="F32" s="4">
        <v>1500000</v>
      </c>
      <c r="G32" s="4">
        <v>1524.44</v>
      </c>
      <c r="H32" s="4">
        <v>3.68</v>
      </c>
    </row>
    <row r="33" spans="2:8">
      <c r="B33" s="1" t="s">
        <v>1960</v>
      </c>
      <c r="C33" s="14">
        <v>7.46</v>
      </c>
      <c r="D33" s="1" t="s">
        <v>113</v>
      </c>
      <c r="E33" s="1" t="s">
        <v>1961</v>
      </c>
      <c r="F33" s="4">
        <v>1500000</v>
      </c>
      <c r="G33" s="4">
        <v>1511.01</v>
      </c>
      <c r="H33" s="4">
        <v>3.64</v>
      </c>
    </row>
    <row r="34" spans="2:8">
      <c r="B34" s="1" t="s">
        <v>1962</v>
      </c>
      <c r="C34" s="14">
        <v>7.41</v>
      </c>
      <c r="D34" s="1" t="s">
        <v>113</v>
      </c>
      <c r="E34" s="1" t="s">
        <v>1963</v>
      </c>
      <c r="F34" s="4">
        <v>1025000</v>
      </c>
      <c r="G34" s="4">
        <v>1035.0999999999999</v>
      </c>
      <c r="H34" s="4">
        <v>2.5</v>
      </c>
    </row>
    <row r="35" spans="2:8">
      <c r="B35" s="1" t="s">
        <v>1964</v>
      </c>
      <c r="C35" s="14">
        <v>7.42</v>
      </c>
      <c r="D35" s="1" t="s">
        <v>113</v>
      </c>
      <c r="E35" s="1" t="s">
        <v>1965</v>
      </c>
      <c r="F35" s="4">
        <v>1000000</v>
      </c>
      <c r="G35" s="4">
        <v>1016.77</v>
      </c>
      <c r="H35" s="4">
        <v>2.4500000000000002</v>
      </c>
    </row>
    <row r="36" spans="2:8">
      <c r="B36" s="1" t="s">
        <v>1966</v>
      </c>
      <c r="C36" s="14">
        <v>7.44</v>
      </c>
      <c r="D36" s="1" t="s">
        <v>113</v>
      </c>
      <c r="E36" s="1" t="s">
        <v>1967</v>
      </c>
      <c r="F36" s="4">
        <v>1000000</v>
      </c>
      <c r="G36" s="4">
        <v>1009.77</v>
      </c>
      <c r="H36" s="4">
        <v>2.44</v>
      </c>
    </row>
    <row r="37" spans="2:8">
      <c r="B37" s="1" t="s">
        <v>335</v>
      </c>
      <c r="C37" s="14">
        <v>7.14</v>
      </c>
      <c r="D37" s="1" t="s">
        <v>113</v>
      </c>
      <c r="E37" s="1" t="s">
        <v>336</v>
      </c>
      <c r="F37" s="4">
        <v>1000000</v>
      </c>
      <c r="G37" s="4">
        <v>1009.2</v>
      </c>
      <c r="H37" s="4">
        <v>2.4300000000000002</v>
      </c>
    </row>
    <row r="38" spans="2:8">
      <c r="B38" s="1" t="s">
        <v>1968</v>
      </c>
      <c r="C38" s="14">
        <v>7.41</v>
      </c>
      <c r="D38" s="1" t="s">
        <v>113</v>
      </c>
      <c r="E38" s="1" t="s">
        <v>1969</v>
      </c>
      <c r="F38" s="4">
        <v>1000000</v>
      </c>
      <c r="G38" s="4">
        <v>1008.56</v>
      </c>
      <c r="H38" s="4">
        <v>2.4300000000000002</v>
      </c>
    </row>
    <row r="39" spans="2:8">
      <c r="B39" s="1" t="s">
        <v>1970</v>
      </c>
      <c r="C39" s="14">
        <v>7.46</v>
      </c>
      <c r="D39" s="1" t="s">
        <v>113</v>
      </c>
      <c r="E39" s="1" t="s">
        <v>1971</v>
      </c>
      <c r="F39" s="4">
        <v>1000000</v>
      </c>
      <c r="G39" s="4">
        <v>1007.94</v>
      </c>
      <c r="H39" s="4">
        <v>2.4300000000000002</v>
      </c>
    </row>
    <row r="40" spans="2:8">
      <c r="B40" s="1" t="s">
        <v>692</v>
      </c>
      <c r="C40" s="14">
        <v>7.46</v>
      </c>
      <c r="D40" s="1" t="s">
        <v>113</v>
      </c>
      <c r="E40" s="1" t="s">
        <v>693</v>
      </c>
      <c r="F40" s="4">
        <v>800000</v>
      </c>
      <c r="G40" s="4">
        <v>813.03</v>
      </c>
      <c r="H40" s="4">
        <v>1.96</v>
      </c>
    </row>
    <row r="41" spans="2:8">
      <c r="B41" s="1" t="s">
        <v>1972</v>
      </c>
      <c r="C41" s="14">
        <v>7.42</v>
      </c>
      <c r="D41" s="1" t="s">
        <v>113</v>
      </c>
      <c r="E41" s="1" t="s">
        <v>1973</v>
      </c>
      <c r="F41" s="4">
        <v>500000</v>
      </c>
      <c r="G41" s="4">
        <v>504.54</v>
      </c>
      <c r="H41" s="4">
        <v>1.22</v>
      </c>
    </row>
    <row r="42" spans="2:8">
      <c r="B42" s="1" t="s">
        <v>1974</v>
      </c>
      <c r="C42" s="14">
        <v>7.41</v>
      </c>
      <c r="D42" s="1" t="s">
        <v>113</v>
      </c>
      <c r="E42" s="1" t="s">
        <v>1975</v>
      </c>
      <c r="F42" s="4">
        <v>30000</v>
      </c>
      <c r="G42" s="4">
        <v>30.35</v>
      </c>
      <c r="H42" s="4">
        <v>7.0000000000000007E-2</v>
      </c>
    </row>
    <row r="43" spans="2:8">
      <c r="B43" s="2" t="s">
        <v>115</v>
      </c>
      <c r="C43" s="15"/>
      <c r="D43" s="2"/>
      <c r="E43" s="2"/>
      <c r="F43" s="10"/>
      <c r="G43" s="10">
        <f>SUM(G22:G42)</f>
        <v>25181.03</v>
      </c>
      <c r="H43" s="10">
        <f>SUM(H22:H42)</f>
        <v>60.739999999999995</v>
      </c>
    </row>
    <row r="44" spans="2:8">
      <c r="B44" s="2" t="s">
        <v>116</v>
      </c>
      <c r="C44" s="14"/>
    </row>
    <row r="45" spans="2:8">
      <c r="B45" s="1" t="s">
        <v>1976</v>
      </c>
      <c r="C45" s="14">
        <v>7.33</v>
      </c>
      <c r="D45" s="1" t="s">
        <v>117</v>
      </c>
      <c r="E45" s="1" t="s">
        <v>1977</v>
      </c>
      <c r="F45" s="4">
        <v>450</v>
      </c>
      <c r="G45" s="4">
        <v>4488.37</v>
      </c>
      <c r="H45" s="4">
        <v>10.83</v>
      </c>
    </row>
    <row r="46" spans="2:8">
      <c r="B46" s="1" t="s">
        <v>1978</v>
      </c>
      <c r="C46" s="14">
        <v>7.52</v>
      </c>
      <c r="D46" s="1" t="s">
        <v>117</v>
      </c>
      <c r="E46" s="1" t="s">
        <v>1979</v>
      </c>
      <c r="F46" s="4">
        <v>430</v>
      </c>
      <c r="G46" s="4">
        <v>4333.26</v>
      </c>
      <c r="H46" s="4">
        <v>10.45</v>
      </c>
    </row>
    <row r="47" spans="2:8">
      <c r="B47" s="1" t="s">
        <v>1980</v>
      </c>
      <c r="C47" s="14">
        <v>7.52</v>
      </c>
      <c r="D47" s="1" t="s">
        <v>117</v>
      </c>
      <c r="E47" s="1" t="s">
        <v>1981</v>
      </c>
      <c r="F47" s="4">
        <v>200</v>
      </c>
      <c r="G47" s="4">
        <v>2010.75</v>
      </c>
      <c r="H47" s="4">
        <v>4.8499999999999996</v>
      </c>
    </row>
    <row r="48" spans="2:8">
      <c r="B48" s="1" t="s">
        <v>1982</v>
      </c>
      <c r="C48" s="14">
        <v>7.25</v>
      </c>
      <c r="D48" s="1" t="s">
        <v>117</v>
      </c>
      <c r="E48" s="1" t="s">
        <v>1983</v>
      </c>
      <c r="F48" s="4">
        <v>200</v>
      </c>
      <c r="G48" s="4">
        <v>1995.06</v>
      </c>
      <c r="H48" s="4">
        <v>4.8099999999999996</v>
      </c>
    </row>
    <row r="49" spans="2:8">
      <c r="B49" s="1" t="s">
        <v>1984</v>
      </c>
      <c r="C49" s="14">
        <v>7.25</v>
      </c>
      <c r="D49" s="1" t="s">
        <v>117</v>
      </c>
      <c r="E49" s="1" t="s">
        <v>1985</v>
      </c>
      <c r="F49" s="4">
        <v>100</v>
      </c>
      <c r="G49" s="4">
        <v>1001.25</v>
      </c>
      <c r="H49" s="4">
        <v>2.42</v>
      </c>
    </row>
    <row r="50" spans="2:8">
      <c r="B50" s="1" t="s">
        <v>1986</v>
      </c>
      <c r="C50" s="14">
        <v>7.45</v>
      </c>
      <c r="D50" s="1" t="s">
        <v>117</v>
      </c>
      <c r="E50" s="1" t="s">
        <v>1987</v>
      </c>
      <c r="F50" s="4">
        <v>50</v>
      </c>
      <c r="G50" s="4">
        <v>503.71</v>
      </c>
      <c r="H50" s="4">
        <v>1.22</v>
      </c>
    </row>
    <row r="51" spans="2:8">
      <c r="B51" s="1" t="s">
        <v>1988</v>
      </c>
      <c r="C51" s="14">
        <v>7.43</v>
      </c>
      <c r="D51" s="1" t="s">
        <v>117</v>
      </c>
      <c r="E51" s="1" t="s">
        <v>1989</v>
      </c>
      <c r="F51" s="4">
        <v>50</v>
      </c>
      <c r="G51" s="4">
        <v>500.25</v>
      </c>
      <c r="H51" s="4">
        <v>1.21</v>
      </c>
    </row>
    <row r="52" spans="2:8">
      <c r="B52" s="2" t="s">
        <v>118</v>
      </c>
      <c r="C52" s="9"/>
      <c r="D52" s="2"/>
      <c r="E52" s="2"/>
      <c r="F52" s="10"/>
      <c r="G52" s="10">
        <f>SUM(G44:G51)</f>
        <v>14832.65</v>
      </c>
      <c r="H52" s="10">
        <f>SUM(H44:H51)</f>
        <v>35.79</v>
      </c>
    </row>
    <row r="53" spans="2:8">
      <c r="B53" s="2" t="s">
        <v>277</v>
      </c>
      <c r="C53" s="9"/>
      <c r="D53" s="2"/>
      <c r="E53" s="2"/>
      <c r="F53" s="10"/>
      <c r="G53" s="10">
        <v>789.39</v>
      </c>
      <c r="H53" s="10">
        <v>1.9</v>
      </c>
    </row>
    <row r="54" spans="2:8">
      <c r="B54" s="2" t="s">
        <v>125</v>
      </c>
      <c r="C54" s="9"/>
      <c r="D54" s="2"/>
      <c r="E54" s="2"/>
      <c r="F54" s="10"/>
      <c r="G54" s="10">
        <f>+G43+G52+G53</f>
        <v>40803.07</v>
      </c>
      <c r="H54" s="10">
        <f>+H43+H52+H53</f>
        <v>98.43</v>
      </c>
    </row>
    <row r="55" spans="2:8">
      <c r="B55" s="2" t="s">
        <v>441</v>
      </c>
      <c r="C55" s="9"/>
      <c r="D55" s="2"/>
      <c r="E55" s="2"/>
      <c r="F55" s="10"/>
      <c r="G55" s="10">
        <f>+G56-G54</f>
        <v>652.69419000999915</v>
      </c>
      <c r="H55" s="10">
        <f>+H56-H54</f>
        <v>1.5699999999999932</v>
      </c>
    </row>
    <row r="56" spans="2:8">
      <c r="B56" s="2" t="s">
        <v>127</v>
      </c>
      <c r="C56" s="9"/>
      <c r="D56" s="2"/>
      <c r="E56" s="2"/>
      <c r="F56" s="10"/>
      <c r="G56" s="10">
        <v>41455.764190009999</v>
      </c>
      <c r="H56" s="10">
        <v>100</v>
      </c>
    </row>
    <row r="57" spans="2:8">
      <c r="B57" s="1" t="s">
        <v>128</v>
      </c>
    </row>
    <row r="58" spans="2:8">
      <c r="B58" s="1" t="s">
        <v>129</v>
      </c>
    </row>
    <row r="59" spans="2:8">
      <c r="B59" s="2" t="s">
        <v>130</v>
      </c>
      <c r="C59" s="13">
        <v>44895</v>
      </c>
    </row>
    <row r="60" spans="2:8" ht="25.5">
      <c r="B60" s="11" t="s">
        <v>131</v>
      </c>
      <c r="C60" s="5" t="s">
        <v>132</v>
      </c>
    </row>
    <row r="61" spans="2:8">
      <c r="B61" s="2"/>
    </row>
    <row r="62" spans="2:8">
      <c r="B62" s="2" t="s">
        <v>1026</v>
      </c>
      <c r="C62" s="5" t="s">
        <v>132</v>
      </c>
    </row>
    <row r="63" spans="2:8">
      <c r="B63" s="2" t="s">
        <v>1025</v>
      </c>
      <c r="C63" s="5" t="s">
        <v>132</v>
      </c>
    </row>
    <row r="64" spans="2:8">
      <c r="B64" s="2" t="s">
        <v>1990</v>
      </c>
      <c r="C64" s="9"/>
    </row>
    <row r="65" spans="2:4">
      <c r="B65" s="2" t="s">
        <v>1991</v>
      </c>
      <c r="C65" s="9"/>
    </row>
    <row r="66" spans="2:4">
      <c r="B66" s="2" t="s">
        <v>1992</v>
      </c>
      <c r="C66" s="9"/>
    </row>
    <row r="67" spans="2:4">
      <c r="B67" s="2" t="s">
        <v>1993</v>
      </c>
      <c r="C67" s="9"/>
    </row>
    <row r="68" spans="2:4">
      <c r="B68" s="2" t="s">
        <v>1994</v>
      </c>
      <c r="C68" s="9"/>
    </row>
    <row r="69" spans="2:4">
      <c r="B69" s="2" t="s">
        <v>1995</v>
      </c>
      <c r="C69" s="9"/>
    </row>
    <row r="70" spans="2:4">
      <c r="B70" s="2" t="s">
        <v>1996</v>
      </c>
      <c r="C70" s="9"/>
    </row>
    <row r="71" spans="2:4">
      <c r="B71" s="2" t="s">
        <v>1997</v>
      </c>
      <c r="C71" s="9"/>
    </row>
    <row r="72" spans="2:4">
      <c r="B72" s="2" t="s">
        <v>133</v>
      </c>
      <c r="C72" s="9"/>
    </row>
    <row r="73" spans="2:4">
      <c r="B73" s="12" t="s">
        <v>1998</v>
      </c>
    </row>
    <row r="76" spans="2:4" ht="15">
      <c r="B76" s="30" t="s">
        <v>1244</v>
      </c>
      <c r="C76" s="31"/>
      <c r="D76" s="32"/>
    </row>
    <row r="77" spans="2:4" ht="30">
      <c r="B77" s="33" t="s">
        <v>1245</v>
      </c>
      <c r="C77" s="34" t="s">
        <v>1246</v>
      </c>
      <c r="D77" s="33" t="s">
        <v>1247</v>
      </c>
    </row>
    <row r="78" spans="2:4" ht="15">
      <c r="B78" s="103" t="s">
        <v>1263</v>
      </c>
      <c r="C78" s="59">
        <v>5</v>
      </c>
      <c r="D78" s="59">
        <v>0.22</v>
      </c>
    </row>
  </sheetData>
  <mergeCells count="8">
    <mergeCell ref="C12:C13"/>
    <mergeCell ref="D12:D13"/>
    <mergeCell ref="E12:E13"/>
    <mergeCell ref="B1:E1"/>
    <mergeCell ref="C3:C7"/>
    <mergeCell ref="D3:D7"/>
    <mergeCell ref="B10:E10"/>
    <mergeCell ref="B11:E11"/>
  </mergeCells>
  <hyperlinks>
    <hyperlink ref="A1" location="Index!A1" display="Index" xr:uid="{D20C47A1-54D6-4880-A41F-23BA5DB92B3C}"/>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7EEB0-671A-400A-B026-896249D32F71}">
  <dimension ref="A1:H55"/>
  <sheetViews>
    <sheetView workbookViewId="0">
      <selection activeCell="B1" sqref="B1:E1"/>
    </sheetView>
  </sheetViews>
  <sheetFormatPr defaultRowHeight="12.75"/>
  <cols>
    <col min="1" max="1" width="5.42578125" style="1" bestFit="1" customWidth="1"/>
    <col min="2" max="2" width="81.140625" style="1" bestFit="1" customWidth="1"/>
    <col min="3" max="3" width="30.7109375" style="5" customWidth="1"/>
    <col min="4" max="4" width="30.7109375" style="1" customWidth="1"/>
    <col min="5" max="5" width="12.7109375" style="1" bestFit="1" customWidth="1"/>
    <col min="6" max="6" width="11.5703125" style="4" bestFit="1" customWidth="1"/>
    <col min="7" max="7" width="18.140625" style="4" bestFit="1" customWidth="1"/>
    <col min="8" max="8" width="9.140625" style="4" bestFit="1" customWidth="1"/>
    <col min="9" max="256" width="9.140625" style="1"/>
    <col min="257" max="257" width="5.42578125" style="1" bestFit="1" customWidth="1"/>
    <col min="258" max="258" width="81.140625" style="1" bestFit="1" customWidth="1"/>
    <col min="259" max="259" width="13.140625" style="1" bestFit="1" customWidth="1"/>
    <col min="260" max="260" width="9.28515625" style="1" bestFit="1" customWidth="1"/>
    <col min="261" max="261" width="12.7109375" style="1" bestFit="1" customWidth="1"/>
    <col min="262" max="262" width="11.5703125" style="1" bestFit="1" customWidth="1"/>
    <col min="263" max="263" width="18.140625" style="1" bestFit="1" customWidth="1"/>
    <col min="264" max="512" width="9.140625" style="1"/>
    <col min="513" max="513" width="5.42578125" style="1" bestFit="1" customWidth="1"/>
    <col min="514" max="514" width="81.140625" style="1" bestFit="1" customWidth="1"/>
    <col min="515" max="515" width="13.140625" style="1" bestFit="1" customWidth="1"/>
    <col min="516" max="516" width="9.28515625" style="1" bestFit="1" customWidth="1"/>
    <col min="517" max="517" width="12.7109375" style="1" bestFit="1" customWidth="1"/>
    <col min="518" max="518" width="11.5703125" style="1" bestFit="1" customWidth="1"/>
    <col min="519" max="519" width="18.140625" style="1" bestFit="1" customWidth="1"/>
    <col min="520" max="768" width="9.140625" style="1"/>
    <col min="769" max="769" width="5.42578125" style="1" bestFit="1" customWidth="1"/>
    <col min="770" max="770" width="81.140625" style="1" bestFit="1" customWidth="1"/>
    <col min="771" max="771" width="13.140625" style="1" bestFit="1" customWidth="1"/>
    <col min="772" max="772" width="9.28515625" style="1" bestFit="1" customWidth="1"/>
    <col min="773" max="773" width="12.7109375" style="1" bestFit="1" customWidth="1"/>
    <col min="774" max="774" width="11.5703125" style="1" bestFit="1" customWidth="1"/>
    <col min="775" max="775" width="18.140625" style="1" bestFit="1" customWidth="1"/>
    <col min="776" max="1024" width="9.140625" style="1"/>
    <col min="1025" max="1025" width="5.42578125" style="1" bestFit="1" customWidth="1"/>
    <col min="1026" max="1026" width="81.140625" style="1" bestFit="1" customWidth="1"/>
    <col min="1027" max="1027" width="13.140625" style="1" bestFit="1" customWidth="1"/>
    <col min="1028" max="1028" width="9.28515625" style="1" bestFit="1" customWidth="1"/>
    <col min="1029" max="1029" width="12.7109375" style="1" bestFit="1" customWidth="1"/>
    <col min="1030" max="1030" width="11.5703125" style="1" bestFit="1" customWidth="1"/>
    <col min="1031" max="1031" width="18.140625" style="1" bestFit="1" customWidth="1"/>
    <col min="1032" max="1280" width="9.140625" style="1"/>
    <col min="1281" max="1281" width="5.42578125" style="1" bestFit="1" customWidth="1"/>
    <col min="1282" max="1282" width="81.140625" style="1" bestFit="1" customWidth="1"/>
    <col min="1283" max="1283" width="13.140625" style="1" bestFit="1" customWidth="1"/>
    <col min="1284" max="1284" width="9.28515625" style="1" bestFit="1" customWidth="1"/>
    <col min="1285" max="1285" width="12.7109375" style="1" bestFit="1" customWidth="1"/>
    <col min="1286" max="1286" width="11.5703125" style="1" bestFit="1" customWidth="1"/>
    <col min="1287" max="1287" width="18.140625" style="1" bestFit="1" customWidth="1"/>
    <col min="1288" max="1536" width="9.140625" style="1"/>
    <col min="1537" max="1537" width="5.42578125" style="1" bestFit="1" customWidth="1"/>
    <col min="1538" max="1538" width="81.140625" style="1" bestFit="1" customWidth="1"/>
    <col min="1539" max="1539" width="13.140625" style="1" bestFit="1" customWidth="1"/>
    <col min="1540" max="1540" width="9.28515625" style="1" bestFit="1" customWidth="1"/>
    <col min="1541" max="1541" width="12.7109375" style="1" bestFit="1" customWidth="1"/>
    <col min="1542" max="1542" width="11.5703125" style="1" bestFit="1" customWidth="1"/>
    <col min="1543" max="1543" width="18.140625" style="1" bestFit="1" customWidth="1"/>
    <col min="1544" max="1792" width="9.140625" style="1"/>
    <col min="1793" max="1793" width="5.42578125" style="1" bestFit="1" customWidth="1"/>
    <col min="1794" max="1794" width="81.140625" style="1" bestFit="1" customWidth="1"/>
    <col min="1795" max="1795" width="13.140625" style="1" bestFit="1" customWidth="1"/>
    <col min="1796" max="1796" width="9.28515625" style="1" bestFit="1" customWidth="1"/>
    <col min="1797" max="1797" width="12.7109375" style="1" bestFit="1" customWidth="1"/>
    <col min="1798" max="1798" width="11.5703125" style="1" bestFit="1" customWidth="1"/>
    <col min="1799" max="1799" width="18.140625" style="1" bestFit="1" customWidth="1"/>
    <col min="1800" max="2048" width="9.140625" style="1"/>
    <col min="2049" max="2049" width="5.42578125" style="1" bestFit="1" customWidth="1"/>
    <col min="2050" max="2050" width="81.140625" style="1" bestFit="1" customWidth="1"/>
    <col min="2051" max="2051" width="13.140625" style="1" bestFit="1" customWidth="1"/>
    <col min="2052" max="2052" width="9.28515625" style="1" bestFit="1" customWidth="1"/>
    <col min="2053" max="2053" width="12.7109375" style="1" bestFit="1" customWidth="1"/>
    <col min="2054" max="2054" width="11.5703125" style="1" bestFit="1" customWidth="1"/>
    <col min="2055" max="2055" width="18.140625" style="1" bestFit="1" customWidth="1"/>
    <col min="2056" max="2304" width="9.140625" style="1"/>
    <col min="2305" max="2305" width="5.42578125" style="1" bestFit="1" customWidth="1"/>
    <col min="2306" max="2306" width="81.140625" style="1" bestFit="1" customWidth="1"/>
    <col min="2307" max="2307" width="13.140625" style="1" bestFit="1" customWidth="1"/>
    <col min="2308" max="2308" width="9.28515625" style="1" bestFit="1" customWidth="1"/>
    <col min="2309" max="2309" width="12.7109375" style="1" bestFit="1" customWidth="1"/>
    <col min="2310" max="2310" width="11.5703125" style="1" bestFit="1" customWidth="1"/>
    <col min="2311" max="2311" width="18.140625" style="1" bestFit="1" customWidth="1"/>
    <col min="2312" max="2560" width="9.140625" style="1"/>
    <col min="2561" max="2561" width="5.42578125" style="1" bestFit="1" customWidth="1"/>
    <col min="2562" max="2562" width="81.140625" style="1" bestFit="1" customWidth="1"/>
    <col min="2563" max="2563" width="13.140625" style="1" bestFit="1" customWidth="1"/>
    <col min="2564" max="2564" width="9.28515625" style="1" bestFit="1" customWidth="1"/>
    <col min="2565" max="2565" width="12.7109375" style="1" bestFit="1" customWidth="1"/>
    <col min="2566" max="2566" width="11.5703125" style="1" bestFit="1" customWidth="1"/>
    <col min="2567" max="2567" width="18.140625" style="1" bestFit="1" customWidth="1"/>
    <col min="2568" max="2816" width="9.140625" style="1"/>
    <col min="2817" max="2817" width="5.42578125" style="1" bestFit="1" customWidth="1"/>
    <col min="2818" max="2818" width="81.140625" style="1" bestFit="1" customWidth="1"/>
    <col min="2819" max="2819" width="13.140625" style="1" bestFit="1" customWidth="1"/>
    <col min="2820" max="2820" width="9.28515625" style="1" bestFit="1" customWidth="1"/>
    <col min="2821" max="2821" width="12.7109375" style="1" bestFit="1" customWidth="1"/>
    <col min="2822" max="2822" width="11.5703125" style="1" bestFit="1" customWidth="1"/>
    <col min="2823" max="2823" width="18.140625" style="1" bestFit="1" customWidth="1"/>
    <col min="2824" max="3072" width="9.140625" style="1"/>
    <col min="3073" max="3073" width="5.42578125" style="1" bestFit="1" customWidth="1"/>
    <col min="3074" max="3074" width="81.140625" style="1" bestFit="1" customWidth="1"/>
    <col min="3075" max="3075" width="13.140625" style="1" bestFit="1" customWidth="1"/>
    <col min="3076" max="3076" width="9.28515625" style="1" bestFit="1" customWidth="1"/>
    <col min="3077" max="3077" width="12.7109375" style="1" bestFit="1" customWidth="1"/>
    <col min="3078" max="3078" width="11.5703125" style="1" bestFit="1" customWidth="1"/>
    <col min="3079" max="3079" width="18.140625" style="1" bestFit="1" customWidth="1"/>
    <col min="3080" max="3328" width="9.140625" style="1"/>
    <col min="3329" max="3329" width="5.42578125" style="1" bestFit="1" customWidth="1"/>
    <col min="3330" max="3330" width="81.140625" style="1" bestFit="1" customWidth="1"/>
    <col min="3331" max="3331" width="13.140625" style="1" bestFit="1" customWidth="1"/>
    <col min="3332" max="3332" width="9.28515625" style="1" bestFit="1" customWidth="1"/>
    <col min="3333" max="3333" width="12.7109375" style="1" bestFit="1" customWidth="1"/>
    <col min="3334" max="3334" width="11.5703125" style="1" bestFit="1" customWidth="1"/>
    <col min="3335" max="3335" width="18.140625" style="1" bestFit="1" customWidth="1"/>
    <col min="3336" max="3584" width="9.140625" style="1"/>
    <col min="3585" max="3585" width="5.42578125" style="1" bestFit="1" customWidth="1"/>
    <col min="3586" max="3586" width="81.140625" style="1" bestFit="1" customWidth="1"/>
    <col min="3587" max="3587" width="13.140625" style="1" bestFit="1" customWidth="1"/>
    <col min="3588" max="3588" width="9.28515625" style="1" bestFit="1" customWidth="1"/>
    <col min="3589" max="3589" width="12.7109375" style="1" bestFit="1" customWidth="1"/>
    <col min="3590" max="3590" width="11.5703125" style="1" bestFit="1" customWidth="1"/>
    <col min="3591" max="3591" width="18.140625" style="1" bestFit="1" customWidth="1"/>
    <col min="3592" max="3840" width="9.140625" style="1"/>
    <col min="3841" max="3841" width="5.42578125" style="1" bestFit="1" customWidth="1"/>
    <col min="3842" max="3842" width="81.140625" style="1" bestFit="1" customWidth="1"/>
    <col min="3843" max="3843" width="13.140625" style="1" bestFit="1" customWidth="1"/>
    <col min="3844" max="3844" width="9.28515625" style="1" bestFit="1" customWidth="1"/>
    <col min="3845" max="3845" width="12.7109375" style="1" bestFit="1" customWidth="1"/>
    <col min="3846" max="3846" width="11.5703125" style="1" bestFit="1" customWidth="1"/>
    <col min="3847" max="3847" width="18.140625" style="1" bestFit="1" customWidth="1"/>
    <col min="3848" max="4096" width="9.140625" style="1"/>
    <col min="4097" max="4097" width="5.42578125" style="1" bestFit="1" customWidth="1"/>
    <col min="4098" max="4098" width="81.140625" style="1" bestFit="1" customWidth="1"/>
    <col min="4099" max="4099" width="13.140625" style="1" bestFit="1" customWidth="1"/>
    <col min="4100" max="4100" width="9.28515625" style="1" bestFit="1" customWidth="1"/>
    <col min="4101" max="4101" width="12.7109375" style="1" bestFit="1" customWidth="1"/>
    <col min="4102" max="4102" width="11.5703125" style="1" bestFit="1" customWidth="1"/>
    <col min="4103" max="4103" width="18.140625" style="1" bestFit="1" customWidth="1"/>
    <col min="4104" max="4352" width="9.140625" style="1"/>
    <col min="4353" max="4353" width="5.42578125" style="1" bestFit="1" customWidth="1"/>
    <col min="4354" max="4354" width="81.140625" style="1" bestFit="1" customWidth="1"/>
    <col min="4355" max="4355" width="13.140625" style="1" bestFit="1" customWidth="1"/>
    <col min="4356" max="4356" width="9.28515625" style="1" bestFit="1" customWidth="1"/>
    <col min="4357" max="4357" width="12.7109375" style="1" bestFit="1" customWidth="1"/>
    <col min="4358" max="4358" width="11.5703125" style="1" bestFit="1" customWidth="1"/>
    <col min="4359" max="4359" width="18.140625" style="1" bestFit="1" customWidth="1"/>
    <col min="4360" max="4608" width="9.140625" style="1"/>
    <col min="4609" max="4609" width="5.42578125" style="1" bestFit="1" customWidth="1"/>
    <col min="4610" max="4610" width="81.140625" style="1" bestFit="1" customWidth="1"/>
    <col min="4611" max="4611" width="13.140625" style="1" bestFit="1" customWidth="1"/>
    <col min="4612" max="4612" width="9.28515625" style="1" bestFit="1" customWidth="1"/>
    <col min="4613" max="4613" width="12.7109375" style="1" bestFit="1" customWidth="1"/>
    <col min="4614" max="4614" width="11.5703125" style="1" bestFit="1" customWidth="1"/>
    <col min="4615" max="4615" width="18.140625" style="1" bestFit="1" customWidth="1"/>
    <col min="4616" max="4864" width="9.140625" style="1"/>
    <col min="4865" max="4865" width="5.42578125" style="1" bestFit="1" customWidth="1"/>
    <col min="4866" max="4866" width="81.140625" style="1" bestFit="1" customWidth="1"/>
    <col min="4867" max="4867" width="13.140625" style="1" bestFit="1" customWidth="1"/>
    <col min="4868" max="4868" width="9.28515625" style="1" bestFit="1" customWidth="1"/>
    <col min="4869" max="4869" width="12.7109375" style="1" bestFit="1" customWidth="1"/>
    <col min="4870" max="4870" width="11.5703125" style="1" bestFit="1" customWidth="1"/>
    <col min="4871" max="4871" width="18.140625" style="1" bestFit="1" customWidth="1"/>
    <col min="4872" max="5120" width="9.140625" style="1"/>
    <col min="5121" max="5121" width="5.42578125" style="1" bestFit="1" customWidth="1"/>
    <col min="5122" max="5122" width="81.140625" style="1" bestFit="1" customWidth="1"/>
    <col min="5123" max="5123" width="13.140625" style="1" bestFit="1" customWidth="1"/>
    <col min="5124" max="5124" width="9.28515625" style="1" bestFit="1" customWidth="1"/>
    <col min="5125" max="5125" width="12.7109375" style="1" bestFit="1" customWidth="1"/>
    <col min="5126" max="5126" width="11.5703125" style="1" bestFit="1" customWidth="1"/>
    <col min="5127" max="5127" width="18.140625" style="1" bestFit="1" customWidth="1"/>
    <col min="5128" max="5376" width="9.140625" style="1"/>
    <col min="5377" max="5377" width="5.42578125" style="1" bestFit="1" customWidth="1"/>
    <col min="5378" max="5378" width="81.140625" style="1" bestFit="1" customWidth="1"/>
    <col min="5379" max="5379" width="13.140625" style="1" bestFit="1" customWidth="1"/>
    <col min="5380" max="5380" width="9.28515625" style="1" bestFit="1" customWidth="1"/>
    <col min="5381" max="5381" width="12.7109375" style="1" bestFit="1" customWidth="1"/>
    <col min="5382" max="5382" width="11.5703125" style="1" bestFit="1" customWidth="1"/>
    <col min="5383" max="5383" width="18.140625" style="1" bestFit="1" customWidth="1"/>
    <col min="5384" max="5632" width="9.140625" style="1"/>
    <col min="5633" max="5633" width="5.42578125" style="1" bestFit="1" customWidth="1"/>
    <col min="5634" max="5634" width="81.140625" style="1" bestFit="1" customWidth="1"/>
    <col min="5635" max="5635" width="13.140625" style="1" bestFit="1" customWidth="1"/>
    <col min="5636" max="5636" width="9.28515625" style="1" bestFit="1" customWidth="1"/>
    <col min="5637" max="5637" width="12.7109375" style="1" bestFit="1" customWidth="1"/>
    <col min="5638" max="5638" width="11.5703125" style="1" bestFit="1" customWidth="1"/>
    <col min="5639" max="5639" width="18.140625" style="1" bestFit="1" customWidth="1"/>
    <col min="5640" max="5888" width="9.140625" style="1"/>
    <col min="5889" max="5889" width="5.42578125" style="1" bestFit="1" customWidth="1"/>
    <col min="5890" max="5890" width="81.140625" style="1" bestFit="1" customWidth="1"/>
    <col min="5891" max="5891" width="13.140625" style="1" bestFit="1" customWidth="1"/>
    <col min="5892" max="5892" width="9.28515625" style="1" bestFit="1" customWidth="1"/>
    <col min="5893" max="5893" width="12.7109375" style="1" bestFit="1" customWidth="1"/>
    <col min="5894" max="5894" width="11.5703125" style="1" bestFit="1" customWidth="1"/>
    <col min="5895" max="5895" width="18.140625" style="1" bestFit="1" customWidth="1"/>
    <col min="5896" max="6144" width="9.140625" style="1"/>
    <col min="6145" max="6145" width="5.42578125" style="1" bestFit="1" customWidth="1"/>
    <col min="6146" max="6146" width="81.140625" style="1" bestFit="1" customWidth="1"/>
    <col min="6147" max="6147" width="13.140625" style="1" bestFit="1" customWidth="1"/>
    <col min="6148" max="6148" width="9.28515625" style="1" bestFit="1" customWidth="1"/>
    <col min="6149" max="6149" width="12.7109375" style="1" bestFit="1" customWidth="1"/>
    <col min="6150" max="6150" width="11.5703125" style="1" bestFit="1" customWidth="1"/>
    <col min="6151" max="6151" width="18.140625" style="1" bestFit="1" customWidth="1"/>
    <col min="6152" max="6400" width="9.140625" style="1"/>
    <col min="6401" max="6401" width="5.42578125" style="1" bestFit="1" customWidth="1"/>
    <col min="6402" max="6402" width="81.140625" style="1" bestFit="1" customWidth="1"/>
    <col min="6403" max="6403" width="13.140625" style="1" bestFit="1" customWidth="1"/>
    <col min="6404" max="6404" width="9.28515625" style="1" bestFit="1" customWidth="1"/>
    <col min="6405" max="6405" width="12.7109375" style="1" bestFit="1" customWidth="1"/>
    <col min="6406" max="6406" width="11.5703125" style="1" bestFit="1" customWidth="1"/>
    <col min="6407" max="6407" width="18.140625" style="1" bestFit="1" customWidth="1"/>
    <col min="6408" max="6656" width="9.140625" style="1"/>
    <col min="6657" max="6657" width="5.42578125" style="1" bestFit="1" customWidth="1"/>
    <col min="6658" max="6658" width="81.140625" style="1" bestFit="1" customWidth="1"/>
    <col min="6659" max="6659" width="13.140625" style="1" bestFit="1" customWidth="1"/>
    <col min="6660" max="6660" width="9.28515625" style="1" bestFit="1" customWidth="1"/>
    <col min="6661" max="6661" width="12.7109375" style="1" bestFit="1" customWidth="1"/>
    <col min="6662" max="6662" width="11.5703125" style="1" bestFit="1" customWidth="1"/>
    <col min="6663" max="6663" width="18.140625" style="1" bestFit="1" customWidth="1"/>
    <col min="6664" max="6912" width="9.140625" style="1"/>
    <col min="6913" max="6913" width="5.42578125" style="1" bestFit="1" customWidth="1"/>
    <col min="6914" max="6914" width="81.140625" style="1" bestFit="1" customWidth="1"/>
    <col min="6915" max="6915" width="13.140625" style="1" bestFit="1" customWidth="1"/>
    <col min="6916" max="6916" width="9.28515625" style="1" bestFit="1" customWidth="1"/>
    <col min="6917" max="6917" width="12.7109375" style="1" bestFit="1" customWidth="1"/>
    <col min="6918" max="6918" width="11.5703125" style="1" bestFit="1" customWidth="1"/>
    <col min="6919" max="6919" width="18.140625" style="1" bestFit="1" customWidth="1"/>
    <col min="6920" max="7168" width="9.140625" style="1"/>
    <col min="7169" max="7169" width="5.42578125" style="1" bestFit="1" customWidth="1"/>
    <col min="7170" max="7170" width="81.140625" style="1" bestFit="1" customWidth="1"/>
    <col min="7171" max="7171" width="13.140625" style="1" bestFit="1" customWidth="1"/>
    <col min="7172" max="7172" width="9.28515625" style="1" bestFit="1" customWidth="1"/>
    <col min="7173" max="7173" width="12.7109375" style="1" bestFit="1" customWidth="1"/>
    <col min="7174" max="7174" width="11.5703125" style="1" bestFit="1" customWidth="1"/>
    <col min="7175" max="7175" width="18.140625" style="1" bestFit="1" customWidth="1"/>
    <col min="7176" max="7424" width="9.140625" style="1"/>
    <col min="7425" max="7425" width="5.42578125" style="1" bestFit="1" customWidth="1"/>
    <col min="7426" max="7426" width="81.140625" style="1" bestFit="1" customWidth="1"/>
    <col min="7427" max="7427" width="13.140625" style="1" bestFit="1" customWidth="1"/>
    <col min="7428" max="7428" width="9.28515625" style="1" bestFit="1" customWidth="1"/>
    <col min="7429" max="7429" width="12.7109375" style="1" bestFit="1" customWidth="1"/>
    <col min="7430" max="7430" width="11.5703125" style="1" bestFit="1" customWidth="1"/>
    <col min="7431" max="7431" width="18.140625" style="1" bestFit="1" customWidth="1"/>
    <col min="7432" max="7680" width="9.140625" style="1"/>
    <col min="7681" max="7681" width="5.42578125" style="1" bestFit="1" customWidth="1"/>
    <col min="7682" max="7682" width="81.140625" style="1" bestFit="1" customWidth="1"/>
    <col min="7683" max="7683" width="13.140625" style="1" bestFit="1" customWidth="1"/>
    <col min="7684" max="7684" width="9.28515625" style="1" bestFit="1" customWidth="1"/>
    <col min="7685" max="7685" width="12.7109375" style="1" bestFit="1" customWidth="1"/>
    <col min="7686" max="7686" width="11.5703125" style="1" bestFit="1" customWidth="1"/>
    <col min="7687" max="7687" width="18.140625" style="1" bestFit="1" customWidth="1"/>
    <col min="7688" max="7936" width="9.140625" style="1"/>
    <col min="7937" max="7937" width="5.42578125" style="1" bestFit="1" customWidth="1"/>
    <col min="7938" max="7938" width="81.140625" style="1" bestFit="1" customWidth="1"/>
    <col min="7939" max="7939" width="13.140625" style="1" bestFit="1" customWidth="1"/>
    <col min="7940" max="7940" width="9.28515625" style="1" bestFit="1" customWidth="1"/>
    <col min="7941" max="7941" width="12.7109375" style="1" bestFit="1" customWidth="1"/>
    <col min="7942" max="7942" width="11.5703125" style="1" bestFit="1" customWidth="1"/>
    <col min="7943" max="7943" width="18.140625" style="1" bestFit="1" customWidth="1"/>
    <col min="7944" max="8192" width="9.140625" style="1"/>
    <col min="8193" max="8193" width="5.42578125" style="1" bestFit="1" customWidth="1"/>
    <col min="8194" max="8194" width="81.140625" style="1" bestFit="1" customWidth="1"/>
    <col min="8195" max="8195" width="13.140625" style="1" bestFit="1" customWidth="1"/>
    <col min="8196" max="8196" width="9.28515625" style="1" bestFit="1" customWidth="1"/>
    <col min="8197" max="8197" width="12.7109375" style="1" bestFit="1" customWidth="1"/>
    <col min="8198" max="8198" width="11.5703125" style="1" bestFit="1" customWidth="1"/>
    <col min="8199" max="8199" width="18.140625" style="1" bestFit="1" customWidth="1"/>
    <col min="8200" max="8448" width="9.140625" style="1"/>
    <col min="8449" max="8449" width="5.42578125" style="1" bestFit="1" customWidth="1"/>
    <col min="8450" max="8450" width="81.140625" style="1" bestFit="1" customWidth="1"/>
    <col min="8451" max="8451" width="13.140625" style="1" bestFit="1" customWidth="1"/>
    <col min="8452" max="8452" width="9.28515625" style="1" bestFit="1" customWidth="1"/>
    <col min="8453" max="8453" width="12.7109375" style="1" bestFit="1" customWidth="1"/>
    <col min="8454" max="8454" width="11.5703125" style="1" bestFit="1" customWidth="1"/>
    <col min="8455" max="8455" width="18.140625" style="1" bestFit="1" customWidth="1"/>
    <col min="8456" max="8704" width="9.140625" style="1"/>
    <col min="8705" max="8705" width="5.42578125" style="1" bestFit="1" customWidth="1"/>
    <col min="8706" max="8706" width="81.140625" style="1" bestFit="1" customWidth="1"/>
    <col min="8707" max="8707" width="13.140625" style="1" bestFit="1" customWidth="1"/>
    <col min="8708" max="8708" width="9.28515625" style="1" bestFit="1" customWidth="1"/>
    <col min="8709" max="8709" width="12.7109375" style="1" bestFit="1" customWidth="1"/>
    <col min="8710" max="8710" width="11.5703125" style="1" bestFit="1" customWidth="1"/>
    <col min="8711" max="8711" width="18.140625" style="1" bestFit="1" customWidth="1"/>
    <col min="8712" max="8960" width="9.140625" style="1"/>
    <col min="8961" max="8961" width="5.42578125" style="1" bestFit="1" customWidth="1"/>
    <col min="8962" max="8962" width="81.140625" style="1" bestFit="1" customWidth="1"/>
    <col min="8963" max="8963" width="13.140625" style="1" bestFit="1" customWidth="1"/>
    <col min="8964" max="8964" width="9.28515625" style="1" bestFit="1" customWidth="1"/>
    <col min="8965" max="8965" width="12.7109375" style="1" bestFit="1" customWidth="1"/>
    <col min="8966" max="8966" width="11.5703125" style="1" bestFit="1" customWidth="1"/>
    <col min="8967" max="8967" width="18.140625" style="1" bestFit="1" customWidth="1"/>
    <col min="8968" max="9216" width="9.140625" style="1"/>
    <col min="9217" max="9217" width="5.42578125" style="1" bestFit="1" customWidth="1"/>
    <col min="9218" max="9218" width="81.140625" style="1" bestFit="1" customWidth="1"/>
    <col min="9219" max="9219" width="13.140625" style="1" bestFit="1" customWidth="1"/>
    <col min="9220" max="9220" width="9.28515625" style="1" bestFit="1" customWidth="1"/>
    <col min="9221" max="9221" width="12.7109375" style="1" bestFit="1" customWidth="1"/>
    <col min="9222" max="9222" width="11.5703125" style="1" bestFit="1" customWidth="1"/>
    <col min="9223" max="9223" width="18.140625" style="1" bestFit="1" customWidth="1"/>
    <col min="9224" max="9472" width="9.140625" style="1"/>
    <col min="9473" max="9473" width="5.42578125" style="1" bestFit="1" customWidth="1"/>
    <col min="9474" max="9474" width="81.140625" style="1" bestFit="1" customWidth="1"/>
    <col min="9475" max="9475" width="13.140625" style="1" bestFit="1" customWidth="1"/>
    <col min="9476" max="9476" width="9.28515625" style="1" bestFit="1" customWidth="1"/>
    <col min="9477" max="9477" width="12.7109375" style="1" bestFit="1" customWidth="1"/>
    <col min="9478" max="9478" width="11.5703125" style="1" bestFit="1" customWidth="1"/>
    <col min="9479" max="9479" width="18.140625" style="1" bestFit="1" customWidth="1"/>
    <col min="9480" max="9728" width="9.140625" style="1"/>
    <col min="9729" max="9729" width="5.42578125" style="1" bestFit="1" customWidth="1"/>
    <col min="9730" max="9730" width="81.140625" style="1" bestFit="1" customWidth="1"/>
    <col min="9731" max="9731" width="13.140625" style="1" bestFit="1" customWidth="1"/>
    <col min="9732" max="9732" width="9.28515625" style="1" bestFit="1" customWidth="1"/>
    <col min="9733" max="9733" width="12.7109375" style="1" bestFit="1" customWidth="1"/>
    <col min="9734" max="9734" width="11.5703125" style="1" bestFit="1" customWidth="1"/>
    <col min="9735" max="9735" width="18.140625" style="1" bestFit="1" customWidth="1"/>
    <col min="9736" max="9984" width="9.140625" style="1"/>
    <col min="9985" max="9985" width="5.42578125" style="1" bestFit="1" customWidth="1"/>
    <col min="9986" max="9986" width="81.140625" style="1" bestFit="1" customWidth="1"/>
    <col min="9987" max="9987" width="13.140625" style="1" bestFit="1" customWidth="1"/>
    <col min="9988" max="9988" width="9.28515625" style="1" bestFit="1" customWidth="1"/>
    <col min="9989" max="9989" width="12.7109375" style="1" bestFit="1" customWidth="1"/>
    <col min="9990" max="9990" width="11.5703125" style="1" bestFit="1" customWidth="1"/>
    <col min="9991" max="9991" width="18.140625" style="1" bestFit="1" customWidth="1"/>
    <col min="9992" max="10240" width="9.140625" style="1"/>
    <col min="10241" max="10241" width="5.42578125" style="1" bestFit="1" customWidth="1"/>
    <col min="10242" max="10242" width="81.140625" style="1" bestFit="1" customWidth="1"/>
    <col min="10243" max="10243" width="13.140625" style="1" bestFit="1" customWidth="1"/>
    <col min="10244" max="10244" width="9.28515625" style="1" bestFit="1" customWidth="1"/>
    <col min="10245" max="10245" width="12.7109375" style="1" bestFit="1" customWidth="1"/>
    <col min="10246" max="10246" width="11.5703125" style="1" bestFit="1" customWidth="1"/>
    <col min="10247" max="10247" width="18.140625" style="1" bestFit="1" customWidth="1"/>
    <col min="10248" max="10496" width="9.140625" style="1"/>
    <col min="10497" max="10497" width="5.42578125" style="1" bestFit="1" customWidth="1"/>
    <col min="10498" max="10498" width="81.140625" style="1" bestFit="1" customWidth="1"/>
    <col min="10499" max="10499" width="13.140625" style="1" bestFit="1" customWidth="1"/>
    <col min="10500" max="10500" width="9.28515625" style="1" bestFit="1" customWidth="1"/>
    <col min="10501" max="10501" width="12.7109375" style="1" bestFit="1" customWidth="1"/>
    <col min="10502" max="10502" width="11.5703125" style="1" bestFit="1" customWidth="1"/>
    <col min="10503" max="10503" width="18.140625" style="1" bestFit="1" customWidth="1"/>
    <col min="10504" max="10752" width="9.140625" style="1"/>
    <col min="10753" max="10753" width="5.42578125" style="1" bestFit="1" customWidth="1"/>
    <col min="10754" max="10754" width="81.140625" style="1" bestFit="1" customWidth="1"/>
    <col min="10755" max="10755" width="13.140625" style="1" bestFit="1" customWidth="1"/>
    <col min="10756" max="10756" width="9.28515625" style="1" bestFit="1" customWidth="1"/>
    <col min="10757" max="10757" width="12.7109375" style="1" bestFit="1" customWidth="1"/>
    <col min="10758" max="10758" width="11.5703125" style="1" bestFit="1" customWidth="1"/>
    <col min="10759" max="10759" width="18.140625" style="1" bestFit="1" customWidth="1"/>
    <col min="10760" max="11008" width="9.140625" style="1"/>
    <col min="11009" max="11009" width="5.42578125" style="1" bestFit="1" customWidth="1"/>
    <col min="11010" max="11010" width="81.140625" style="1" bestFit="1" customWidth="1"/>
    <col min="11011" max="11011" width="13.140625" style="1" bestFit="1" customWidth="1"/>
    <col min="11012" max="11012" width="9.28515625" style="1" bestFit="1" customWidth="1"/>
    <col min="11013" max="11013" width="12.7109375" style="1" bestFit="1" customWidth="1"/>
    <col min="11014" max="11014" width="11.5703125" style="1" bestFit="1" customWidth="1"/>
    <col min="11015" max="11015" width="18.140625" style="1" bestFit="1" customWidth="1"/>
    <col min="11016" max="11264" width="9.140625" style="1"/>
    <col min="11265" max="11265" width="5.42578125" style="1" bestFit="1" customWidth="1"/>
    <col min="11266" max="11266" width="81.140625" style="1" bestFit="1" customWidth="1"/>
    <col min="11267" max="11267" width="13.140625" style="1" bestFit="1" customWidth="1"/>
    <col min="11268" max="11268" width="9.28515625" style="1" bestFit="1" customWidth="1"/>
    <col min="11269" max="11269" width="12.7109375" style="1" bestFit="1" customWidth="1"/>
    <col min="11270" max="11270" width="11.5703125" style="1" bestFit="1" customWidth="1"/>
    <col min="11271" max="11271" width="18.140625" style="1" bestFit="1" customWidth="1"/>
    <col min="11272" max="11520" width="9.140625" style="1"/>
    <col min="11521" max="11521" width="5.42578125" style="1" bestFit="1" customWidth="1"/>
    <col min="11522" max="11522" width="81.140625" style="1" bestFit="1" customWidth="1"/>
    <col min="11523" max="11523" width="13.140625" style="1" bestFit="1" customWidth="1"/>
    <col min="11524" max="11524" width="9.28515625" style="1" bestFit="1" customWidth="1"/>
    <col min="11525" max="11525" width="12.7109375" style="1" bestFit="1" customWidth="1"/>
    <col min="11526" max="11526" width="11.5703125" style="1" bestFit="1" customWidth="1"/>
    <col min="11527" max="11527" width="18.140625" style="1" bestFit="1" customWidth="1"/>
    <col min="11528" max="11776" width="9.140625" style="1"/>
    <col min="11777" max="11777" width="5.42578125" style="1" bestFit="1" customWidth="1"/>
    <col min="11778" max="11778" width="81.140625" style="1" bestFit="1" customWidth="1"/>
    <col min="11779" max="11779" width="13.140625" style="1" bestFit="1" customWidth="1"/>
    <col min="11780" max="11780" width="9.28515625" style="1" bestFit="1" customWidth="1"/>
    <col min="11781" max="11781" width="12.7109375" style="1" bestFit="1" customWidth="1"/>
    <col min="11782" max="11782" width="11.5703125" style="1" bestFit="1" customWidth="1"/>
    <col min="11783" max="11783" width="18.140625" style="1" bestFit="1" customWidth="1"/>
    <col min="11784" max="12032" width="9.140625" style="1"/>
    <col min="12033" max="12033" width="5.42578125" style="1" bestFit="1" customWidth="1"/>
    <col min="12034" max="12034" width="81.140625" style="1" bestFit="1" customWidth="1"/>
    <col min="12035" max="12035" width="13.140625" style="1" bestFit="1" customWidth="1"/>
    <col min="12036" max="12036" width="9.28515625" style="1" bestFit="1" customWidth="1"/>
    <col min="12037" max="12037" width="12.7109375" style="1" bestFit="1" customWidth="1"/>
    <col min="12038" max="12038" width="11.5703125" style="1" bestFit="1" customWidth="1"/>
    <col min="12039" max="12039" width="18.140625" style="1" bestFit="1" customWidth="1"/>
    <col min="12040" max="12288" width="9.140625" style="1"/>
    <col min="12289" max="12289" width="5.42578125" style="1" bestFit="1" customWidth="1"/>
    <col min="12290" max="12290" width="81.140625" style="1" bestFit="1" customWidth="1"/>
    <col min="12291" max="12291" width="13.140625" style="1" bestFit="1" customWidth="1"/>
    <col min="12292" max="12292" width="9.28515625" style="1" bestFit="1" customWidth="1"/>
    <col min="12293" max="12293" width="12.7109375" style="1" bestFit="1" customWidth="1"/>
    <col min="12294" max="12294" width="11.5703125" style="1" bestFit="1" customWidth="1"/>
    <col min="12295" max="12295" width="18.140625" style="1" bestFit="1" customWidth="1"/>
    <col min="12296" max="12544" width="9.140625" style="1"/>
    <col min="12545" max="12545" width="5.42578125" style="1" bestFit="1" customWidth="1"/>
    <col min="12546" max="12546" width="81.140625" style="1" bestFit="1" customWidth="1"/>
    <col min="12547" max="12547" width="13.140625" style="1" bestFit="1" customWidth="1"/>
    <col min="12548" max="12548" width="9.28515625" style="1" bestFit="1" customWidth="1"/>
    <col min="12549" max="12549" width="12.7109375" style="1" bestFit="1" customWidth="1"/>
    <col min="12550" max="12550" width="11.5703125" style="1" bestFit="1" customWidth="1"/>
    <col min="12551" max="12551" width="18.140625" style="1" bestFit="1" customWidth="1"/>
    <col min="12552" max="12800" width="9.140625" style="1"/>
    <col min="12801" max="12801" width="5.42578125" style="1" bestFit="1" customWidth="1"/>
    <col min="12802" max="12802" width="81.140625" style="1" bestFit="1" customWidth="1"/>
    <col min="12803" max="12803" width="13.140625" style="1" bestFit="1" customWidth="1"/>
    <col min="12804" max="12804" width="9.28515625" style="1" bestFit="1" customWidth="1"/>
    <col min="12805" max="12805" width="12.7109375" style="1" bestFit="1" customWidth="1"/>
    <col min="12806" max="12806" width="11.5703125" style="1" bestFit="1" customWidth="1"/>
    <col min="12807" max="12807" width="18.140625" style="1" bestFit="1" customWidth="1"/>
    <col min="12808" max="13056" width="9.140625" style="1"/>
    <col min="13057" max="13057" width="5.42578125" style="1" bestFit="1" customWidth="1"/>
    <col min="13058" max="13058" width="81.140625" style="1" bestFit="1" customWidth="1"/>
    <col min="13059" max="13059" width="13.140625" style="1" bestFit="1" customWidth="1"/>
    <col min="13060" max="13060" width="9.28515625" style="1" bestFit="1" customWidth="1"/>
    <col min="13061" max="13061" width="12.7109375" style="1" bestFit="1" customWidth="1"/>
    <col min="13062" max="13062" width="11.5703125" style="1" bestFit="1" customWidth="1"/>
    <col min="13063" max="13063" width="18.140625" style="1" bestFit="1" customWidth="1"/>
    <col min="13064" max="13312" width="9.140625" style="1"/>
    <col min="13313" max="13313" width="5.42578125" style="1" bestFit="1" customWidth="1"/>
    <col min="13314" max="13314" width="81.140625" style="1" bestFit="1" customWidth="1"/>
    <col min="13315" max="13315" width="13.140625" style="1" bestFit="1" customWidth="1"/>
    <col min="13316" max="13316" width="9.28515625" style="1" bestFit="1" customWidth="1"/>
    <col min="13317" max="13317" width="12.7109375" style="1" bestFit="1" customWidth="1"/>
    <col min="13318" max="13318" width="11.5703125" style="1" bestFit="1" customWidth="1"/>
    <col min="13319" max="13319" width="18.140625" style="1" bestFit="1" customWidth="1"/>
    <col min="13320" max="13568" width="9.140625" style="1"/>
    <col min="13569" max="13569" width="5.42578125" style="1" bestFit="1" customWidth="1"/>
    <col min="13570" max="13570" width="81.140625" style="1" bestFit="1" customWidth="1"/>
    <col min="13571" max="13571" width="13.140625" style="1" bestFit="1" customWidth="1"/>
    <col min="13572" max="13572" width="9.28515625" style="1" bestFit="1" customWidth="1"/>
    <col min="13573" max="13573" width="12.7109375" style="1" bestFit="1" customWidth="1"/>
    <col min="13574" max="13574" width="11.5703125" style="1" bestFit="1" customWidth="1"/>
    <col min="13575" max="13575" width="18.140625" style="1" bestFit="1" customWidth="1"/>
    <col min="13576" max="13824" width="9.140625" style="1"/>
    <col min="13825" max="13825" width="5.42578125" style="1" bestFit="1" customWidth="1"/>
    <col min="13826" max="13826" width="81.140625" style="1" bestFit="1" customWidth="1"/>
    <col min="13827" max="13827" width="13.140625" style="1" bestFit="1" customWidth="1"/>
    <col min="13828" max="13828" width="9.28515625" style="1" bestFit="1" customWidth="1"/>
    <col min="13829" max="13829" width="12.7109375" style="1" bestFit="1" customWidth="1"/>
    <col min="13830" max="13830" width="11.5703125" style="1" bestFit="1" customWidth="1"/>
    <col min="13831" max="13831" width="18.140625" style="1" bestFit="1" customWidth="1"/>
    <col min="13832" max="14080" width="9.140625" style="1"/>
    <col min="14081" max="14081" width="5.42578125" style="1" bestFit="1" customWidth="1"/>
    <col min="14082" max="14082" width="81.140625" style="1" bestFit="1" customWidth="1"/>
    <col min="14083" max="14083" width="13.140625" style="1" bestFit="1" customWidth="1"/>
    <col min="14084" max="14084" width="9.28515625" style="1" bestFit="1" customWidth="1"/>
    <col min="14085" max="14085" width="12.7109375" style="1" bestFit="1" customWidth="1"/>
    <col min="14086" max="14086" width="11.5703125" style="1" bestFit="1" customWidth="1"/>
    <col min="14087" max="14087" width="18.140625" style="1" bestFit="1" customWidth="1"/>
    <col min="14088" max="14336" width="9.140625" style="1"/>
    <col min="14337" max="14337" width="5.42578125" style="1" bestFit="1" customWidth="1"/>
    <col min="14338" max="14338" width="81.140625" style="1" bestFit="1" customWidth="1"/>
    <col min="14339" max="14339" width="13.140625" style="1" bestFit="1" customWidth="1"/>
    <col min="14340" max="14340" width="9.28515625" style="1" bestFit="1" customWidth="1"/>
    <col min="14341" max="14341" width="12.7109375" style="1" bestFit="1" customWidth="1"/>
    <col min="14342" max="14342" width="11.5703125" style="1" bestFit="1" customWidth="1"/>
    <col min="14343" max="14343" width="18.140625" style="1" bestFit="1" customWidth="1"/>
    <col min="14344" max="14592" width="9.140625" style="1"/>
    <col min="14593" max="14593" width="5.42578125" style="1" bestFit="1" customWidth="1"/>
    <col min="14594" max="14594" width="81.140625" style="1" bestFit="1" customWidth="1"/>
    <col min="14595" max="14595" width="13.140625" style="1" bestFit="1" customWidth="1"/>
    <col min="14596" max="14596" width="9.28515625" style="1" bestFit="1" customWidth="1"/>
    <col min="14597" max="14597" width="12.7109375" style="1" bestFit="1" customWidth="1"/>
    <col min="14598" max="14598" width="11.5703125" style="1" bestFit="1" customWidth="1"/>
    <col min="14599" max="14599" width="18.140625" style="1" bestFit="1" customWidth="1"/>
    <col min="14600" max="14848" width="9.140625" style="1"/>
    <col min="14849" max="14849" width="5.42578125" style="1" bestFit="1" customWidth="1"/>
    <col min="14850" max="14850" width="81.140625" style="1" bestFit="1" customWidth="1"/>
    <col min="14851" max="14851" width="13.140625" style="1" bestFit="1" customWidth="1"/>
    <col min="14852" max="14852" width="9.28515625" style="1" bestFit="1" customWidth="1"/>
    <col min="14853" max="14853" width="12.7109375" style="1" bestFit="1" customWidth="1"/>
    <col min="14854" max="14854" width="11.5703125" style="1" bestFit="1" customWidth="1"/>
    <col min="14855" max="14855" width="18.140625" style="1" bestFit="1" customWidth="1"/>
    <col min="14856" max="15104" width="9.140625" style="1"/>
    <col min="15105" max="15105" width="5.42578125" style="1" bestFit="1" customWidth="1"/>
    <col min="15106" max="15106" width="81.140625" style="1" bestFit="1" customWidth="1"/>
    <col min="15107" max="15107" width="13.140625" style="1" bestFit="1" customWidth="1"/>
    <col min="15108" max="15108" width="9.28515625" style="1" bestFit="1" customWidth="1"/>
    <col min="15109" max="15109" width="12.7109375" style="1" bestFit="1" customWidth="1"/>
    <col min="15110" max="15110" width="11.5703125" style="1" bestFit="1" customWidth="1"/>
    <col min="15111" max="15111" width="18.140625" style="1" bestFit="1" customWidth="1"/>
    <col min="15112" max="15360" width="9.140625" style="1"/>
    <col min="15361" max="15361" width="5.42578125" style="1" bestFit="1" customWidth="1"/>
    <col min="15362" max="15362" width="81.140625" style="1" bestFit="1" customWidth="1"/>
    <col min="15363" max="15363" width="13.140625" style="1" bestFit="1" customWidth="1"/>
    <col min="15364" max="15364" width="9.28515625" style="1" bestFit="1" customWidth="1"/>
    <col min="15365" max="15365" width="12.7109375" style="1" bestFit="1" customWidth="1"/>
    <col min="15366" max="15366" width="11.5703125" style="1" bestFit="1" customWidth="1"/>
    <col min="15367" max="15367" width="18.140625" style="1" bestFit="1" customWidth="1"/>
    <col min="15368" max="15616" width="9.140625" style="1"/>
    <col min="15617" max="15617" width="5.42578125" style="1" bestFit="1" customWidth="1"/>
    <col min="15618" max="15618" width="81.140625" style="1" bestFit="1" customWidth="1"/>
    <col min="15619" max="15619" width="13.140625" style="1" bestFit="1" customWidth="1"/>
    <col min="15620" max="15620" width="9.28515625" style="1" bestFit="1" customWidth="1"/>
    <col min="15621" max="15621" width="12.7109375" style="1" bestFit="1" customWidth="1"/>
    <col min="15622" max="15622" width="11.5703125" style="1" bestFit="1" customWidth="1"/>
    <col min="15623" max="15623" width="18.140625" style="1" bestFit="1" customWidth="1"/>
    <col min="15624" max="15872" width="9.140625" style="1"/>
    <col min="15873" max="15873" width="5.42578125" style="1" bestFit="1" customWidth="1"/>
    <col min="15874" max="15874" width="81.140625" style="1" bestFit="1" customWidth="1"/>
    <col min="15875" max="15875" width="13.140625" style="1" bestFit="1" customWidth="1"/>
    <col min="15876" max="15876" width="9.28515625" style="1" bestFit="1" customWidth="1"/>
    <col min="15877" max="15877" width="12.7109375" style="1" bestFit="1" customWidth="1"/>
    <col min="15878" max="15878" width="11.5703125" style="1" bestFit="1" customWidth="1"/>
    <col min="15879" max="15879" width="18.140625" style="1" bestFit="1" customWidth="1"/>
    <col min="15880" max="16128" width="9.140625" style="1"/>
    <col min="16129" max="16129" width="5.42578125" style="1" bestFit="1" customWidth="1"/>
    <col min="16130" max="16130" width="81.140625" style="1" bestFit="1" customWidth="1"/>
    <col min="16131" max="16131" width="13.140625" style="1" bestFit="1" customWidth="1"/>
    <col min="16132" max="16132" width="9.28515625" style="1" bestFit="1" customWidth="1"/>
    <col min="16133" max="16133" width="12.7109375" style="1" bestFit="1" customWidth="1"/>
    <col min="16134" max="16134" width="11.5703125" style="1" bestFit="1" customWidth="1"/>
    <col min="16135" max="16135" width="18.140625" style="1" bestFit="1" customWidth="1"/>
    <col min="16136" max="16384" width="9.140625" style="1"/>
  </cols>
  <sheetData>
    <row r="1" spans="1:5">
      <c r="A1" s="3" t="s">
        <v>0</v>
      </c>
      <c r="B1" s="390" t="s">
        <v>10</v>
      </c>
      <c r="C1" s="390"/>
      <c r="D1" s="390"/>
      <c r="E1" s="390"/>
    </row>
    <row r="2" spans="1:5" ht="13.5" thickBot="1"/>
    <row r="3" spans="1:5" ht="15">
      <c r="B3" s="23" t="s">
        <v>10</v>
      </c>
      <c r="C3" s="391"/>
      <c r="D3" s="394"/>
      <c r="E3" s="16"/>
    </row>
    <row r="4" spans="1:5" ht="45">
      <c r="B4" s="24" t="s">
        <v>1999</v>
      </c>
      <c r="C4" s="392"/>
      <c r="D4" s="395"/>
      <c r="E4" s="16"/>
    </row>
    <row r="5" spans="1:5" ht="15">
      <c r="B5" s="24" t="s">
        <v>1081</v>
      </c>
      <c r="C5" s="392"/>
      <c r="D5" s="395"/>
      <c r="E5" s="16"/>
    </row>
    <row r="6" spans="1:5" ht="15">
      <c r="B6" s="24" t="s">
        <v>2000</v>
      </c>
      <c r="C6" s="392"/>
      <c r="D6" s="395"/>
      <c r="E6" s="16"/>
    </row>
    <row r="7" spans="1:5" ht="15.75" thickBot="1">
      <c r="B7" s="25" t="s">
        <v>2001</v>
      </c>
      <c r="C7" s="393"/>
      <c r="D7" s="396"/>
      <c r="E7" s="16"/>
    </row>
    <row r="8" spans="1:5">
      <c r="B8" s="16"/>
      <c r="C8" s="19" t="s">
        <v>1079</v>
      </c>
      <c r="D8" s="19" t="s">
        <v>1078</v>
      </c>
      <c r="E8" s="16"/>
    </row>
    <row r="9" spans="1:5">
      <c r="C9" s="14"/>
    </row>
    <row r="10" spans="1:5" ht="15">
      <c r="B10" s="431"/>
      <c r="C10" s="431"/>
      <c r="D10" s="431"/>
      <c r="E10" s="431"/>
    </row>
    <row r="11" spans="1:5">
      <c r="B11" s="430" t="s">
        <v>1087</v>
      </c>
      <c r="C11" s="430"/>
      <c r="D11" s="430"/>
      <c r="E11" s="430"/>
    </row>
    <row r="12" spans="1:5">
      <c r="B12" s="26" t="s">
        <v>1088</v>
      </c>
      <c r="C12" s="430" t="s">
        <v>1089</v>
      </c>
      <c r="D12" s="430" t="s">
        <v>1090</v>
      </c>
      <c r="E12" s="430" t="s">
        <v>1091</v>
      </c>
    </row>
    <row r="13" spans="1:5">
      <c r="B13" s="26" t="s">
        <v>1092</v>
      </c>
      <c r="C13" s="430"/>
      <c r="D13" s="430"/>
      <c r="E13" s="430"/>
    </row>
    <row r="14" spans="1:5">
      <c r="B14" s="27" t="s">
        <v>1093</v>
      </c>
      <c r="C14" s="28"/>
      <c r="D14" s="28"/>
      <c r="E14" s="28"/>
    </row>
    <row r="15" spans="1:5">
      <c r="B15" s="27" t="s">
        <v>1095</v>
      </c>
      <c r="C15" s="28"/>
      <c r="D15" s="28"/>
      <c r="E15" s="28"/>
    </row>
    <row r="16" spans="1:5">
      <c r="B16" s="27" t="s">
        <v>1096</v>
      </c>
      <c r="C16" s="28" t="s">
        <v>1852</v>
      </c>
      <c r="D16" s="28"/>
      <c r="E16" s="28"/>
    </row>
    <row r="17" spans="2:8">
      <c r="B17" s="29" t="s">
        <v>3264</v>
      </c>
      <c r="C17" s="26"/>
      <c r="D17" s="26"/>
      <c r="E17" s="26"/>
    </row>
    <row r="20" spans="2:8">
      <c r="B20" s="1" t="s">
        <v>101</v>
      </c>
    </row>
    <row r="22" spans="2:8">
      <c r="B22" s="6" t="s">
        <v>102</v>
      </c>
      <c r="C22" s="7" t="s">
        <v>103</v>
      </c>
      <c r="D22" s="6" t="s">
        <v>104</v>
      </c>
      <c r="E22" s="6" t="s">
        <v>105</v>
      </c>
      <c r="F22" s="8" t="s">
        <v>106</v>
      </c>
      <c r="G22" s="8" t="s">
        <v>107</v>
      </c>
      <c r="H22" s="8" t="s">
        <v>108</v>
      </c>
    </row>
    <row r="23" spans="2:8">
      <c r="B23" s="2" t="s">
        <v>109</v>
      </c>
      <c r="C23" s="14"/>
    </row>
    <row r="24" spans="2:8">
      <c r="B24" s="2" t="s">
        <v>110</v>
      </c>
      <c r="C24" s="14"/>
    </row>
    <row r="25" spans="2:8">
      <c r="B25" s="2" t="s">
        <v>111</v>
      </c>
      <c r="C25" s="14"/>
    </row>
    <row r="26" spans="2:8">
      <c r="B26" s="1" t="s">
        <v>554</v>
      </c>
      <c r="C26" s="14">
        <v>7.08</v>
      </c>
      <c r="D26" s="1" t="s">
        <v>113</v>
      </c>
      <c r="E26" s="1" t="s">
        <v>555</v>
      </c>
      <c r="F26" s="4">
        <v>42000000</v>
      </c>
      <c r="G26" s="4">
        <v>40199.29</v>
      </c>
      <c r="H26" s="4">
        <v>55.98</v>
      </c>
    </row>
    <row r="27" spans="2:8">
      <c r="B27" s="1" t="s">
        <v>2002</v>
      </c>
      <c r="C27" s="14">
        <v>7.05</v>
      </c>
      <c r="D27" s="1" t="s">
        <v>113</v>
      </c>
      <c r="E27" s="1" t="s">
        <v>2003</v>
      </c>
      <c r="F27" s="4">
        <v>18500000</v>
      </c>
      <c r="G27" s="4">
        <v>18772.88</v>
      </c>
      <c r="H27" s="4">
        <v>26.14</v>
      </c>
    </row>
    <row r="28" spans="2:8">
      <c r="B28" s="1" t="s">
        <v>337</v>
      </c>
      <c r="C28" s="14">
        <v>7.09</v>
      </c>
      <c r="D28" s="1" t="s">
        <v>113</v>
      </c>
      <c r="E28" s="1" t="s">
        <v>338</v>
      </c>
      <c r="F28" s="4">
        <v>6000000</v>
      </c>
      <c r="G28" s="4">
        <v>6030.9</v>
      </c>
      <c r="H28" s="4">
        <v>8.4</v>
      </c>
    </row>
    <row r="29" spans="2:8">
      <c r="B29" s="1" t="s">
        <v>891</v>
      </c>
      <c r="C29" s="14">
        <v>6.98</v>
      </c>
      <c r="D29" s="1" t="s">
        <v>113</v>
      </c>
      <c r="E29" s="1" t="s">
        <v>892</v>
      </c>
      <c r="F29" s="4">
        <v>5500000</v>
      </c>
      <c r="G29" s="4">
        <v>5235.87</v>
      </c>
      <c r="H29" s="4">
        <v>7.29</v>
      </c>
    </row>
    <row r="30" spans="2:8">
      <c r="B30" s="2" t="s">
        <v>115</v>
      </c>
      <c r="C30" s="9"/>
      <c r="D30" s="2"/>
      <c r="E30" s="2"/>
      <c r="F30" s="10"/>
      <c r="G30" s="10">
        <f>SUM(G22:G29)</f>
        <v>70238.94</v>
      </c>
      <c r="H30" s="10">
        <f>SUM(H22:H29)</f>
        <v>97.810000000000016</v>
      </c>
    </row>
    <row r="31" spans="2:8">
      <c r="B31" s="2" t="s">
        <v>277</v>
      </c>
      <c r="C31" s="9"/>
      <c r="D31" s="2"/>
      <c r="E31" s="2"/>
      <c r="F31" s="10"/>
      <c r="G31" s="10">
        <v>2166.42</v>
      </c>
      <c r="H31" s="10">
        <v>3.02</v>
      </c>
    </row>
    <row r="32" spans="2:8">
      <c r="B32" s="2" t="s">
        <v>125</v>
      </c>
      <c r="C32" s="9"/>
      <c r="D32" s="2"/>
      <c r="E32" s="2"/>
      <c r="F32" s="10"/>
      <c r="G32" s="10">
        <f>+G30+G31</f>
        <v>72405.36</v>
      </c>
      <c r="H32" s="10">
        <f>+H30+H31</f>
        <v>100.83000000000001</v>
      </c>
    </row>
    <row r="33" spans="2:8">
      <c r="B33" s="2" t="s">
        <v>126</v>
      </c>
      <c r="C33" s="9"/>
      <c r="D33" s="2"/>
      <c r="E33" s="2"/>
      <c r="F33" s="10"/>
      <c r="G33" s="10">
        <f>+G34-G32</f>
        <v>-595.23484811000526</v>
      </c>
      <c r="H33" s="10">
        <f>+H34-H32</f>
        <v>-0.83000000000001251</v>
      </c>
    </row>
    <row r="34" spans="2:8">
      <c r="B34" s="2" t="s">
        <v>127</v>
      </c>
      <c r="C34" s="9"/>
      <c r="D34" s="2"/>
      <c r="E34" s="2"/>
      <c r="F34" s="10"/>
      <c r="G34" s="10">
        <v>71810.125151889995</v>
      </c>
      <c r="H34" s="10">
        <v>100</v>
      </c>
    </row>
    <row r="35" spans="2:8">
      <c r="B35" s="1" t="s">
        <v>128</v>
      </c>
    </row>
    <row r="36" spans="2:8">
      <c r="B36" s="1" t="s">
        <v>129</v>
      </c>
    </row>
    <row r="37" spans="2:8">
      <c r="B37" s="2" t="s">
        <v>130</v>
      </c>
      <c r="C37" s="13">
        <v>44895</v>
      </c>
    </row>
    <row r="38" spans="2:8" ht="25.5">
      <c r="B38" s="11" t="s">
        <v>131</v>
      </c>
      <c r="C38" s="5" t="s">
        <v>132</v>
      </c>
    </row>
    <row r="39" spans="2:8">
      <c r="B39" s="2"/>
    </row>
    <row r="40" spans="2:8">
      <c r="B40" s="2" t="s">
        <v>1026</v>
      </c>
      <c r="C40" s="5" t="s">
        <v>132</v>
      </c>
    </row>
    <row r="41" spans="2:8">
      <c r="B41" s="2" t="s">
        <v>1025</v>
      </c>
      <c r="C41" s="5" t="s">
        <v>132</v>
      </c>
    </row>
    <row r="42" spans="2:8">
      <c r="B42" s="2" t="s">
        <v>2004</v>
      </c>
      <c r="C42" s="9"/>
    </row>
    <row r="43" spans="2:8">
      <c r="B43" s="2" t="s">
        <v>2005</v>
      </c>
      <c r="C43" s="9"/>
    </row>
    <row r="44" spans="2:8">
      <c r="B44" s="2" t="s">
        <v>2006</v>
      </c>
      <c r="C44" s="9"/>
    </row>
    <row r="45" spans="2:8">
      <c r="B45" s="2" t="s">
        <v>2007</v>
      </c>
      <c r="C45" s="9"/>
    </row>
    <row r="46" spans="2:8">
      <c r="B46" s="2" t="s">
        <v>133</v>
      </c>
      <c r="C46" s="9"/>
    </row>
    <row r="47" spans="2:8">
      <c r="B47" s="12" t="s">
        <v>2008</v>
      </c>
    </row>
    <row r="50" spans="2:4" ht="15">
      <c r="B50" s="30" t="s">
        <v>1244</v>
      </c>
      <c r="C50" s="31"/>
      <c r="D50" s="32"/>
    </row>
    <row r="51" spans="2:4" ht="30">
      <c r="B51" s="33" t="s">
        <v>1245</v>
      </c>
      <c r="C51" s="34" t="s">
        <v>1246</v>
      </c>
      <c r="D51" s="33" t="s">
        <v>1247</v>
      </c>
    </row>
    <row r="52" spans="2:4" ht="15">
      <c r="B52" s="103" t="s">
        <v>2009</v>
      </c>
      <c r="C52" s="104">
        <v>75.16</v>
      </c>
      <c r="D52" s="85">
        <v>1.19</v>
      </c>
    </row>
    <row r="53" spans="2:4" ht="15">
      <c r="B53" s="103" t="s">
        <v>2010</v>
      </c>
      <c r="C53" s="105">
        <v>25</v>
      </c>
      <c r="D53" s="59">
        <v>6</v>
      </c>
    </row>
    <row r="54" spans="2:4" ht="15">
      <c r="B54" s="103" t="s">
        <v>2011</v>
      </c>
      <c r="C54" s="106">
        <v>75</v>
      </c>
      <c r="D54" s="59">
        <v>2.21</v>
      </c>
    </row>
    <row r="55" spans="2:4" ht="15">
      <c r="B55" s="103" t="s">
        <v>1263</v>
      </c>
      <c r="C55" s="106">
        <v>50</v>
      </c>
      <c r="D55" s="59">
        <v>2.16</v>
      </c>
    </row>
  </sheetData>
  <mergeCells count="8">
    <mergeCell ref="C12:C13"/>
    <mergeCell ref="D12:D13"/>
    <mergeCell ref="E12:E13"/>
    <mergeCell ref="B1:E1"/>
    <mergeCell ref="C3:C7"/>
    <mergeCell ref="D3:D7"/>
    <mergeCell ref="B10:E10"/>
    <mergeCell ref="B11:E11"/>
  </mergeCells>
  <hyperlinks>
    <hyperlink ref="A1" location="Index!A1" display="Index" xr:uid="{2F7D10CC-FD88-4181-A69D-B75DD791C26C}"/>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192</vt:i4>
      </vt:variant>
    </vt:vector>
  </HeadingPairs>
  <TitlesOfParts>
    <vt:vector size="242" baseType="lpstr">
      <vt:lpstr>Index</vt:lpstr>
      <vt:lpstr>Dividend History</vt:lpstr>
      <vt:lpstr>TATA Scheme Risk-O-Meters</vt:lpstr>
      <vt:lpstr>TAF</vt:lpstr>
      <vt:lpstr>TBAF</vt:lpstr>
      <vt:lpstr>TMIF</vt:lpstr>
      <vt:lpstr>TMAOF</vt:lpstr>
      <vt:lpstr>TEGF</vt:lpstr>
      <vt:lpstr>TTOFE</vt:lpstr>
      <vt:lpstr>TEOF</vt:lpstr>
      <vt:lpstr>TINR</vt:lpstr>
      <vt:lpstr>TSCAPF</vt:lpstr>
      <vt:lpstr>TEQPEF</vt:lpstr>
      <vt:lpstr>TMCAPF</vt:lpstr>
      <vt:lpstr>TFEF</vt:lpstr>
      <vt:lpstr>TTSF96</vt:lpstr>
      <vt:lpstr>TDIVYF</vt:lpstr>
      <vt:lpstr>TBFSF</vt:lpstr>
      <vt:lpstr>TDIF</vt:lpstr>
      <vt:lpstr>TICF</vt:lpstr>
      <vt:lpstr>TIPHF</vt:lpstr>
      <vt:lpstr>TREF</vt:lpstr>
      <vt:lpstr>TISF</vt:lpstr>
      <vt:lpstr>TIFSA</vt:lpstr>
      <vt:lpstr>TIFNA</vt:lpstr>
      <vt:lpstr>TNPBETF</vt:lpstr>
      <vt:lpstr>TNETF</vt:lpstr>
      <vt:lpstr>TNIDETF</vt:lpstr>
      <vt:lpstr>TNIDFOF</vt:lpstr>
      <vt:lpstr>TCS</vt:lpstr>
      <vt:lpstr>TYCF</vt:lpstr>
      <vt:lpstr>TBCF</vt:lpstr>
      <vt:lpstr>TQNTF</vt:lpstr>
      <vt:lpstr>THOF</vt:lpstr>
      <vt:lpstr>TNMMIF</vt:lpstr>
      <vt:lpstr>TRSFP</vt:lpstr>
      <vt:lpstr>TRSFM</vt:lpstr>
      <vt:lpstr>TRSFC</vt:lpstr>
      <vt:lpstr>TLF</vt:lpstr>
      <vt:lpstr>TSTBF</vt:lpstr>
      <vt:lpstr>TFF</vt:lpstr>
      <vt:lpstr>TFRF</vt:lpstr>
      <vt:lpstr>TFRSTF</vt:lpstr>
      <vt:lpstr>TUSTF</vt:lpstr>
      <vt:lpstr>TOF</vt:lpstr>
      <vt:lpstr>TCORPBF</vt:lpstr>
      <vt:lpstr>TGSFR</vt:lpstr>
      <vt:lpstr>TBPSUF</vt:lpstr>
      <vt:lpstr>TNSIFDEC27</vt:lpstr>
      <vt:lpstr>TCIGIF0426</vt:lpstr>
      <vt:lpstr>Index!Main_Sheet</vt:lpstr>
      <vt:lpstr>TAF</vt:lpstr>
      <vt:lpstr>TAF!TAF_Debt_Related</vt:lpstr>
      <vt:lpstr>TAF!TAF_EQ</vt:lpstr>
      <vt:lpstr>TAF!TAF_EQ_Related</vt:lpstr>
      <vt:lpstr>TAF!TAF_GOV_SEC</vt:lpstr>
      <vt:lpstr>TAF!TAF_MM</vt:lpstr>
      <vt:lpstr>TAF!TAF_Mutual_F_Units_1</vt:lpstr>
      <vt:lpstr>TCORPBF!TAF_Mutual_F_Units_1</vt:lpstr>
      <vt:lpstr>TSTBF!TAF_Mutual_F_Units_1</vt:lpstr>
      <vt:lpstr>TAF!TAFNAV</vt:lpstr>
      <vt:lpstr>TBAF</vt:lpstr>
      <vt:lpstr>TBAF!TBAF_Debt_Related</vt:lpstr>
      <vt:lpstr>TBAF!TBAF_EQ</vt:lpstr>
      <vt:lpstr>TBAF!TBAF_EQ_Related</vt:lpstr>
      <vt:lpstr>TBAF!TBAF_GOV_SEC</vt:lpstr>
      <vt:lpstr>TBAF!TBAFNAV</vt:lpstr>
      <vt:lpstr>TBCF</vt:lpstr>
      <vt:lpstr>TBCF!TBCF_EQ</vt:lpstr>
      <vt:lpstr>TBCF!TBCFNAV</vt:lpstr>
      <vt:lpstr>TBFSF</vt:lpstr>
      <vt:lpstr>TBFSF!TBFSF_EQ</vt:lpstr>
      <vt:lpstr>TBFSF!TBFSFNAV</vt:lpstr>
      <vt:lpstr>TBPSUF!TBPSUF</vt:lpstr>
      <vt:lpstr>TBPSUF!TBPSUF_Debt_Related</vt:lpstr>
      <vt:lpstr>TBPSUF!TBPSUF_GOV_SEC</vt:lpstr>
      <vt:lpstr>TBPSUF!TBPSUF_MM</vt:lpstr>
      <vt:lpstr>TBPSUF!TBPSUFNAV</vt:lpstr>
      <vt:lpstr>TCIGIF0426!TCIGIF0426</vt:lpstr>
      <vt:lpstr>TCIGIF0426!TCIGIF0426_GOV_SEC</vt:lpstr>
      <vt:lpstr>TCIGIF0426!TCIGIF0426NAV</vt:lpstr>
      <vt:lpstr>TCORPBF!TCORPBF</vt:lpstr>
      <vt:lpstr>TCORPBF!TCORPBF_Debt_Related</vt:lpstr>
      <vt:lpstr>TCORPBF!TCORPBF_GOV_SEC</vt:lpstr>
      <vt:lpstr>TCORPBF!TCORPBFNAV</vt:lpstr>
      <vt:lpstr>TCS</vt:lpstr>
      <vt:lpstr>TCS!TCS_EQ</vt:lpstr>
      <vt:lpstr>TCS!TCSNAV</vt:lpstr>
      <vt:lpstr>TDIF</vt:lpstr>
      <vt:lpstr>TDIF!TDIF_EQ</vt:lpstr>
      <vt:lpstr>TDIF!TDIF_Foreign_Units</vt:lpstr>
      <vt:lpstr>TDIF!TDIFNAV</vt:lpstr>
      <vt:lpstr>TDIVYF</vt:lpstr>
      <vt:lpstr>TDIVYF!TDIVYF_Debt_Related</vt:lpstr>
      <vt:lpstr>TDIVYF!TDIVYF_EQ</vt:lpstr>
      <vt:lpstr>TDIVYF!TDIVYF_GOV_SEC</vt:lpstr>
      <vt:lpstr>TDIVYF!TDIVYFNAV</vt:lpstr>
      <vt:lpstr>TEGF</vt:lpstr>
      <vt:lpstr>TEGF!TEGF_Debt_Related</vt:lpstr>
      <vt:lpstr>TEGF!TEGF_EQ</vt:lpstr>
      <vt:lpstr>TEGF!TEGF_GOV_SEC</vt:lpstr>
      <vt:lpstr>TEGF!TEGF_MM</vt:lpstr>
      <vt:lpstr>TEGF!TEGFNAV</vt:lpstr>
      <vt:lpstr>TEOF</vt:lpstr>
      <vt:lpstr>TEOF!TEOF_EQ</vt:lpstr>
      <vt:lpstr>TEOF!TEOFNAV</vt:lpstr>
      <vt:lpstr>TEQPEF</vt:lpstr>
      <vt:lpstr>TEQPEF!TEQPEF_EQ</vt:lpstr>
      <vt:lpstr>TEQPEF!TEQPEFNAV</vt:lpstr>
      <vt:lpstr>TFEF</vt:lpstr>
      <vt:lpstr>TFEF!TFEF_EQ</vt:lpstr>
      <vt:lpstr>TFEF!TFEFNAV</vt:lpstr>
      <vt:lpstr>TFF!TFF</vt:lpstr>
      <vt:lpstr>TFF!TFF_Debt_Related</vt:lpstr>
      <vt:lpstr>TFF!TFF_GOV_SEC</vt:lpstr>
      <vt:lpstr>TFF!TFF_MM</vt:lpstr>
      <vt:lpstr>TFF!TFFNAV</vt:lpstr>
      <vt:lpstr>TFRF!TFRF</vt:lpstr>
      <vt:lpstr>TFRF!TFRF_Debt_Related</vt:lpstr>
      <vt:lpstr>TFRF!TFRF_GOV_SEC</vt:lpstr>
      <vt:lpstr>TFRF!TFRFNAV</vt:lpstr>
      <vt:lpstr>TFRSTF!TFRSTF</vt:lpstr>
      <vt:lpstr>TFRSTF!TFRSTF_Debt_Related</vt:lpstr>
      <vt:lpstr>TFRSTF!TFRSTF_GOV_SEC</vt:lpstr>
      <vt:lpstr>TFRSTF!TFRSTF_MM</vt:lpstr>
      <vt:lpstr>TFRSTF!TFRSTFNAV</vt:lpstr>
      <vt:lpstr>TGSFR!TGSFR</vt:lpstr>
      <vt:lpstr>TGSFR!TGSFR_GOV_SEC</vt:lpstr>
      <vt:lpstr>TGSFR!TGSFR_MM</vt:lpstr>
      <vt:lpstr>TGSFR!TGSFRNAV</vt:lpstr>
      <vt:lpstr>THOF</vt:lpstr>
      <vt:lpstr>THOF!THOF_EQ</vt:lpstr>
      <vt:lpstr>THOF!THOF_EQ_Related</vt:lpstr>
      <vt:lpstr>THOF!THOFNAV</vt:lpstr>
      <vt:lpstr>TICF</vt:lpstr>
      <vt:lpstr>TICF!TICF_Debt_Related</vt:lpstr>
      <vt:lpstr>TICF!TICF_EQ</vt:lpstr>
      <vt:lpstr>TICF!TICFNAV</vt:lpstr>
      <vt:lpstr>TIFNA</vt:lpstr>
      <vt:lpstr>TIFNA!TIFNA_Debt_Related</vt:lpstr>
      <vt:lpstr>TIFNA!TIFNA_EQ</vt:lpstr>
      <vt:lpstr>TIFNA!TIFNANAV</vt:lpstr>
      <vt:lpstr>TIFSA</vt:lpstr>
      <vt:lpstr>TIFSA!TIFSA_EQ</vt:lpstr>
      <vt:lpstr>TIFSA!TIFSANAV</vt:lpstr>
      <vt:lpstr>TINR</vt:lpstr>
      <vt:lpstr>TINR!TINR_EQ</vt:lpstr>
      <vt:lpstr>TINR!TINRNAV</vt:lpstr>
      <vt:lpstr>TIPHF</vt:lpstr>
      <vt:lpstr>TIPHF!TIPHF_EQ</vt:lpstr>
      <vt:lpstr>TIPHF!TIPHFNAV</vt:lpstr>
      <vt:lpstr>TISF</vt:lpstr>
      <vt:lpstr>TISF!TISF_EQ</vt:lpstr>
      <vt:lpstr>TISF!TISFNAV</vt:lpstr>
      <vt:lpstr>TLF!TLF</vt:lpstr>
      <vt:lpstr>TLF!TLF_GOV_SEC</vt:lpstr>
      <vt:lpstr>TLF!TLF_MM</vt:lpstr>
      <vt:lpstr>TLF!TLFNAV</vt:lpstr>
      <vt:lpstr>TMAOF</vt:lpstr>
      <vt:lpstr>TMAOF!TMAOF_Debt_Related</vt:lpstr>
      <vt:lpstr>TMAOF!TMAOF_EQ</vt:lpstr>
      <vt:lpstr>TMAOF!TMAOF_EQ_Related</vt:lpstr>
      <vt:lpstr>TMAOF!TMAOF_GOV_SEC</vt:lpstr>
      <vt:lpstr>TMAOF!TMAOF_MM</vt:lpstr>
      <vt:lpstr>TMAOF!TMAOFNAV</vt:lpstr>
      <vt:lpstr>TMCAPF</vt:lpstr>
      <vt:lpstr>TMCAPF!TMCAPF_EQ</vt:lpstr>
      <vt:lpstr>TMCAPF!TMCAPFNAV</vt:lpstr>
      <vt:lpstr>TMIF</vt:lpstr>
      <vt:lpstr>TMIF!TMIF_Debt_Related</vt:lpstr>
      <vt:lpstr>TMIF!TMIF_EQ</vt:lpstr>
      <vt:lpstr>TMIF!TMIF_EQ_Related</vt:lpstr>
      <vt:lpstr>TMIF!TMIF_GOV_SEC</vt:lpstr>
      <vt:lpstr>TMIF!TMIF_Mutual_F_Units_1</vt:lpstr>
      <vt:lpstr>TMIF!TMIFNAV</vt:lpstr>
      <vt:lpstr>TNETF</vt:lpstr>
      <vt:lpstr>TNETF!TNETF_Debt_Related</vt:lpstr>
      <vt:lpstr>TNETF!TNETF_EQ</vt:lpstr>
      <vt:lpstr>TNETF!TNETFNAV</vt:lpstr>
      <vt:lpstr>TNIDETF</vt:lpstr>
      <vt:lpstr>TNIDETF!TNIDETF_EQ</vt:lpstr>
      <vt:lpstr>TNIDETF!TNIDETFNAV</vt:lpstr>
      <vt:lpstr>TNIDFOF</vt:lpstr>
      <vt:lpstr>TNIDFOF!TNIDFOF_Mutual_F_Units</vt:lpstr>
      <vt:lpstr>TNIDFOF!TNIDFOFNAV</vt:lpstr>
      <vt:lpstr>TNMMIF</vt:lpstr>
      <vt:lpstr>TNMMIF!TNMMIF_EQ</vt:lpstr>
      <vt:lpstr>TNMMIF!TNMMIFNAV</vt:lpstr>
      <vt:lpstr>TNPBETF</vt:lpstr>
      <vt:lpstr>TNPBETF!TNPBETF_EQ</vt:lpstr>
      <vt:lpstr>TNPBETF!TNPBETFNAV</vt:lpstr>
      <vt:lpstr>TNSIFDEC27!TNSIFDEC27</vt:lpstr>
      <vt:lpstr>TNSIFDEC27!TNSIFDEC27_Debt_Related</vt:lpstr>
      <vt:lpstr>TNSIFDEC27!TNSIFDEC27_GOV_SEC</vt:lpstr>
      <vt:lpstr>TNSIFDEC27!TNSIFDEC27NAV</vt:lpstr>
      <vt:lpstr>TOF!TOF</vt:lpstr>
      <vt:lpstr>TOF!TOFNAV</vt:lpstr>
      <vt:lpstr>TQNTF</vt:lpstr>
      <vt:lpstr>TQNTF!TQNTF_Debt_Related</vt:lpstr>
      <vt:lpstr>TQNTF!TQNTF_EQ</vt:lpstr>
      <vt:lpstr>TQNTF!TQNTFNAV</vt:lpstr>
      <vt:lpstr>TREF</vt:lpstr>
      <vt:lpstr>TREF!TREF_EQ</vt:lpstr>
      <vt:lpstr>TREF!TREFNAV</vt:lpstr>
      <vt:lpstr>TRSFC!TRSFC</vt:lpstr>
      <vt:lpstr>TRSFC!TRSFC_Debt_Related</vt:lpstr>
      <vt:lpstr>TRSFC!TRSFC_EQ</vt:lpstr>
      <vt:lpstr>TRSFC!TRSFC_GOV_SEC</vt:lpstr>
      <vt:lpstr>TRSFC!TRSFCNAV</vt:lpstr>
      <vt:lpstr>TRSFM</vt:lpstr>
      <vt:lpstr>TRSFM!TRSFM_Debt_Related</vt:lpstr>
      <vt:lpstr>TRSFM!TRSFM_Debt_Related_UNLISTED</vt:lpstr>
      <vt:lpstr>TRSFM!TRSFM_EQ</vt:lpstr>
      <vt:lpstr>TRSFM!TRSFM_GOV_SEC</vt:lpstr>
      <vt:lpstr>TRSFM!TRSFMNAV</vt:lpstr>
      <vt:lpstr>TRSFP</vt:lpstr>
      <vt:lpstr>TRSFP!TRSFP_EQ</vt:lpstr>
      <vt:lpstr>TRSFP!TRSFPNAV</vt:lpstr>
      <vt:lpstr>TSCAPF</vt:lpstr>
      <vt:lpstr>TSCAPF!TSCAPF_EQ</vt:lpstr>
      <vt:lpstr>TSCAPF!TSCAPFNAV</vt:lpstr>
      <vt:lpstr>TSTBF!TSTBF</vt:lpstr>
      <vt:lpstr>TSTBF!TSTBF_Debt_Related</vt:lpstr>
      <vt:lpstr>TSTBF!TSTBF_Debt_Related_UNLISTED</vt:lpstr>
      <vt:lpstr>TSTBF!TSTBF_GOV_SEC</vt:lpstr>
      <vt:lpstr>TSTBF!TSTBF_MM</vt:lpstr>
      <vt:lpstr>TSTBF!TSTBFNAV</vt:lpstr>
      <vt:lpstr>TTOFE</vt:lpstr>
      <vt:lpstr>TTOFE!TTOFE_EQ</vt:lpstr>
      <vt:lpstr>TTOFE!TTOFE_EQ_Related</vt:lpstr>
      <vt:lpstr>TTOFE!TTOFENAV</vt:lpstr>
      <vt:lpstr>TTSF96</vt:lpstr>
      <vt:lpstr>TTSF96!TTSF96_EQ</vt:lpstr>
      <vt:lpstr>TTSF96!TTSF96NAV</vt:lpstr>
      <vt:lpstr>TUSTF!TUSTF</vt:lpstr>
      <vt:lpstr>TUSTF!TUSTF_Debt_Related</vt:lpstr>
      <vt:lpstr>TUSTF!TUSTF_GOV_SEC</vt:lpstr>
      <vt:lpstr>TUSTF!TUSTF_MM</vt:lpstr>
      <vt:lpstr>TUSTF!TUSTFNAV</vt:lpstr>
      <vt:lpstr>TYCF</vt:lpstr>
      <vt:lpstr>TYCF!TYCF_EQ</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Poojari</dc:creator>
  <cp:lastModifiedBy>Suren Navkal</cp:lastModifiedBy>
  <dcterms:created xsi:type="dcterms:W3CDTF">2022-12-01T03:27:02Z</dcterms:created>
  <dcterms:modified xsi:type="dcterms:W3CDTF">2022-12-08T04:06:36Z</dcterms:modified>
</cp:coreProperties>
</file>